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.riggs\Documents\Python\ECP_addon\data\"/>
    </mc:Choice>
  </mc:AlternateContent>
  <xr:revisionPtr revIDLastSave="0" documentId="13_ncr:1_{CB075465-787B-42B0-ACB5-8214AA5D6557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old_Tools" sheetId="45" r:id="rId1"/>
    <sheet name="Tools" sheetId="47" r:id="rId2"/>
    <sheet name="ToolHoldersDef" sheetId="28" r:id="rId3"/>
    <sheet name="ToolShapesDef" sheetId="44" r:id="rId4"/>
    <sheet name="Holders" sheetId="38" r:id="rId5"/>
    <sheet name="Shapes" sheetId="46" r:id="rId6"/>
    <sheet name="PG_OHL" sheetId="29" r:id="rId7"/>
    <sheet name="ER_OHL" sheetId="30" r:id="rId8"/>
    <sheet name="Soflex" sheetId="33" r:id="rId9"/>
    <sheet name="Milling" sheetId="35" r:id="rId10"/>
    <sheet name="Drilling" sheetId="39" r:id="rId11"/>
    <sheet name="Milling_rules" sheetId="34" r:id="rId12"/>
    <sheet name="Drilling_rules" sheetId="40" r:id="rId13"/>
    <sheet name="Soflex_RFID_rules" sheetId="27" r:id="rId14"/>
    <sheet name="BA S-F" sheetId="3" r:id="rId15"/>
    <sheet name="BU S-F" sheetId="4" r:id="rId16"/>
    <sheet name="CD S-F" sheetId="5" r:id="rId17"/>
    <sheet name="CM S-F" sheetId="6" r:id="rId18"/>
    <sheet name="CR S-F" sheetId="7" r:id="rId19"/>
    <sheet name="CS S-F" sheetId="13" r:id="rId20"/>
    <sheet name="CT S-F" sheetId="14" r:id="rId21"/>
    <sheet name="DA S-F" sheetId="15" r:id="rId22"/>
    <sheet name="DCT S-F" sheetId="12" r:id="rId23"/>
    <sheet name="DRC S-F" sheetId="11" r:id="rId24"/>
    <sheet name="DRH S-F" sheetId="10" r:id="rId25"/>
    <sheet name="DRT S-F" sheetId="8" r:id="rId26"/>
    <sheet name="DT S-F" sheetId="16" r:id="rId27"/>
    <sheet name="EM S-F" sheetId="17" r:id="rId28"/>
    <sheet name="FM S-F" sheetId="18" r:id="rId29"/>
    <sheet name="KC S-F" sheetId="19" r:id="rId30"/>
    <sheet name="LP S-F" sheetId="20" r:id="rId31"/>
    <sheet name="RM S-F" sheetId="21" r:id="rId32"/>
    <sheet name="RT S-F" sheetId="22" r:id="rId33"/>
    <sheet name="SD S-F" sheetId="23" r:id="rId34"/>
    <sheet name="SS S-F" sheetId="24" r:id="rId35"/>
    <sheet name="TE S-F" sheetId="25" r:id="rId36"/>
    <sheet name="TM S-F" sheetId="26" r:id="rId37"/>
  </sheets>
  <definedNames>
    <definedName name="_xlnm._FilterDatabase" localSheetId="3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34" i="45" l="1"/>
  <c r="R1334" i="45"/>
  <c r="V1334" i="45"/>
  <c r="U1334" i="45"/>
  <c r="N1334" i="45"/>
  <c r="M1334" i="45"/>
  <c r="K1334" i="45"/>
  <c r="BI1334" i="45"/>
  <c r="K1333" i="45" l="1"/>
  <c r="R1333" i="45" l="1"/>
  <c r="R1332" i="45"/>
  <c r="R1331" i="45"/>
  <c r="R1330" i="45"/>
  <c r="BI1333" i="45"/>
  <c r="BI1332" i="45" l="1"/>
  <c r="BI1331" i="45"/>
  <c r="BI1330" i="45"/>
  <c r="BI1329" i="45"/>
  <c r="BI1328" i="45"/>
  <c r="BI1327" i="45"/>
  <c r="BI1326" i="45"/>
  <c r="BI1325" i="45"/>
  <c r="BI1324" i="45"/>
  <c r="BI1323" i="45"/>
  <c r="BI1322" i="45"/>
  <c r="BI1321" i="45"/>
  <c r="BI1320" i="45"/>
  <c r="BI1319" i="45"/>
  <c r="BI1318" i="45"/>
  <c r="BI1317" i="45"/>
  <c r="BI1316" i="45"/>
  <c r="BI1315" i="45"/>
  <c r="BI1314" i="45"/>
  <c r="BI1313" i="45"/>
  <c r="BI1312" i="45"/>
  <c r="BI1311" i="45"/>
  <c r="BI1310" i="45"/>
  <c r="BI1309" i="45"/>
  <c r="BI1308" i="45"/>
  <c r="BI1307" i="45"/>
  <c r="BI1306" i="45"/>
  <c r="BI1305" i="45"/>
  <c r="BI1304" i="45"/>
  <c r="BI1303" i="45"/>
  <c r="BI1302" i="45"/>
  <c r="BI1301" i="45"/>
  <c r="BI1300" i="45"/>
  <c r="BI1299" i="45"/>
  <c r="BI1298" i="45"/>
  <c r="BI1297" i="45"/>
  <c r="BI1296" i="45"/>
  <c r="BI1295" i="45"/>
  <c r="BI1294" i="45"/>
  <c r="BI1293" i="45"/>
  <c r="BI1292" i="45"/>
  <c r="BI1291" i="45"/>
  <c r="BI1290" i="45"/>
  <c r="BI1289" i="45"/>
  <c r="BI1288" i="45"/>
  <c r="BI1287" i="45"/>
  <c r="BI1286" i="45"/>
  <c r="BI1285" i="45"/>
  <c r="BI1284" i="45"/>
  <c r="BI1283" i="45"/>
  <c r="BI1282" i="45"/>
  <c r="BI1281" i="45"/>
  <c r="BI1280" i="45"/>
  <c r="BI1279" i="45"/>
  <c r="BI1278" i="45"/>
  <c r="BI1277" i="45"/>
  <c r="BI1276" i="45"/>
  <c r="BI1275" i="45"/>
  <c r="BI1274" i="45"/>
  <c r="BI1273" i="45"/>
  <c r="BI1272" i="45"/>
  <c r="BI1271" i="45"/>
  <c r="BI1270" i="45"/>
  <c r="BI1269" i="45"/>
  <c r="BI1268" i="45"/>
  <c r="BI1267" i="45"/>
  <c r="BI1266" i="45"/>
  <c r="BI1265" i="45"/>
  <c r="BI1232" i="45"/>
  <c r="BI1231" i="45"/>
  <c r="BI1230" i="45"/>
  <c r="BI1229" i="45"/>
  <c r="BI1228" i="45"/>
  <c r="BI1227" i="45"/>
  <c r="BI1226" i="45"/>
  <c r="BI1225" i="45"/>
  <c r="BI1224" i="45"/>
  <c r="BI1223" i="45"/>
  <c r="BI1222" i="45"/>
  <c r="BI1221" i="45"/>
  <c r="BI1220" i="45"/>
  <c r="BI1219" i="45"/>
  <c r="BI1218" i="45"/>
  <c r="BI1217" i="45"/>
  <c r="BI1216" i="45"/>
  <c r="BI1215" i="45"/>
  <c r="BI1214" i="45"/>
  <c r="BI1213" i="45"/>
  <c r="BI1212" i="45"/>
  <c r="BI1211" i="45"/>
  <c r="BI1210" i="45"/>
  <c r="BI1209" i="45"/>
  <c r="BI1208" i="45"/>
  <c r="BI1207" i="45"/>
  <c r="BI1206" i="45"/>
  <c r="BI1205" i="45"/>
  <c r="BI1204" i="45"/>
  <c r="BI1203" i="45"/>
  <c r="BI1202" i="45"/>
  <c r="BI1201" i="45"/>
  <c r="BI1200" i="45"/>
  <c r="BI1199" i="45"/>
  <c r="BI1198" i="45"/>
  <c r="BI1197" i="45"/>
  <c r="BI1196" i="45"/>
  <c r="BI1195" i="45"/>
  <c r="BI1194" i="45"/>
  <c r="BI1193" i="45"/>
  <c r="BI1192" i="45"/>
  <c r="BI1191" i="45"/>
  <c r="BI1190" i="45"/>
  <c r="BI1189" i="45"/>
  <c r="BI1188" i="45"/>
  <c r="BI1187" i="45"/>
  <c r="BI1186" i="45"/>
  <c r="BI1185" i="45"/>
  <c r="BI1184" i="45"/>
  <c r="BI1183" i="45"/>
  <c r="BI1182" i="45"/>
  <c r="BI1181" i="45"/>
  <c r="BI1180" i="45"/>
  <c r="BI1179" i="45"/>
  <c r="BI1178" i="45"/>
  <c r="BI1177" i="45"/>
  <c r="BI1176" i="45"/>
  <c r="BI1175" i="45"/>
  <c r="BI1174" i="45"/>
  <c r="BI1173" i="45"/>
  <c r="BI1172" i="45"/>
  <c r="BI1171" i="45"/>
  <c r="BI1170" i="45"/>
  <c r="BI1169" i="45"/>
  <c r="BI1168" i="45"/>
  <c r="BI1167" i="45"/>
  <c r="BI1166" i="45"/>
  <c r="BI1165" i="45"/>
  <c r="BI1164" i="45"/>
  <c r="BI1163" i="45"/>
  <c r="BI1162" i="45"/>
  <c r="BI1161" i="45"/>
  <c r="BI1160" i="45"/>
  <c r="BI1159" i="45"/>
  <c r="BI1158" i="45"/>
  <c r="BI1157" i="45"/>
  <c r="BI1156" i="45"/>
  <c r="BI1155" i="45"/>
  <c r="BI1154" i="45"/>
  <c r="BI1153" i="45"/>
  <c r="BI1152" i="45"/>
  <c r="BI1151" i="45"/>
  <c r="BI1150" i="45"/>
  <c r="BI1149" i="45"/>
  <c r="BI1148" i="45"/>
  <c r="BI1147" i="45"/>
  <c r="BI1146" i="45"/>
  <c r="BI1145" i="45"/>
  <c r="BI1144" i="45"/>
  <c r="BI1143" i="45"/>
  <c r="BI1142" i="45"/>
  <c r="BI1141" i="45"/>
  <c r="BI1140" i="45"/>
  <c r="BI1139" i="45"/>
  <c r="BI1138" i="45"/>
  <c r="BI1137" i="45"/>
  <c r="BI1136" i="45"/>
  <c r="BI1135" i="45"/>
  <c r="BI1134" i="45"/>
  <c r="BI1133" i="45"/>
  <c r="BI1132" i="45"/>
  <c r="BI1131" i="45"/>
  <c r="BI1130" i="45"/>
  <c r="BI1129" i="45"/>
  <c r="BI1128" i="45"/>
  <c r="BI1127" i="45"/>
  <c r="BI1126" i="45"/>
  <c r="BI1125" i="45"/>
  <c r="BI1124" i="45"/>
  <c r="BI1123" i="45"/>
  <c r="BI1122" i="45"/>
  <c r="BI1121" i="45"/>
  <c r="BI1120" i="45"/>
  <c r="BI1119" i="45"/>
  <c r="BI1118" i="45"/>
  <c r="BI1117" i="45"/>
  <c r="BI1116" i="45"/>
  <c r="BI1115" i="45"/>
  <c r="BI1114" i="45"/>
  <c r="BI1113" i="45"/>
  <c r="BI1112" i="45"/>
  <c r="BI1111" i="45"/>
  <c r="BI1110" i="45"/>
  <c r="BI1109" i="45"/>
  <c r="BI1108" i="45"/>
  <c r="BI1107" i="45"/>
  <c r="BI1106" i="45"/>
  <c r="BI1105" i="45"/>
  <c r="BI1104" i="45"/>
  <c r="BI1103" i="45"/>
  <c r="BI1102" i="45"/>
  <c r="BI1101" i="45"/>
  <c r="BI1100" i="45"/>
  <c r="BI1099" i="45"/>
  <c r="BI1098" i="45"/>
  <c r="BI1097" i="45"/>
  <c r="BI1096" i="45"/>
  <c r="BI1095" i="45"/>
  <c r="BI1094" i="45"/>
  <c r="BI1093" i="45"/>
  <c r="BI1092" i="45"/>
  <c r="BI1091" i="45"/>
  <c r="BI1090" i="45"/>
  <c r="BI1089" i="45"/>
  <c r="BI1088" i="45"/>
  <c r="BI1087" i="45"/>
  <c r="BI1086" i="45"/>
  <c r="BI1085" i="45"/>
  <c r="BI1084" i="45"/>
  <c r="BI1083" i="45"/>
  <c r="BI1082" i="45"/>
  <c r="BI1081" i="45"/>
  <c r="BI1080" i="45"/>
  <c r="BI1079" i="45"/>
  <c r="BI1078" i="45"/>
  <c r="BI1077" i="45"/>
  <c r="BI1076" i="45"/>
  <c r="BI1075" i="45"/>
  <c r="BI1074" i="45"/>
  <c r="BI1073" i="45"/>
  <c r="BI1072" i="45"/>
  <c r="BI1071" i="45"/>
  <c r="BI1070" i="45"/>
  <c r="BI1069" i="45"/>
  <c r="BI1068" i="45"/>
  <c r="BI1067" i="45"/>
  <c r="BI1066" i="45"/>
  <c r="BI1065" i="45"/>
  <c r="BI1064" i="45"/>
  <c r="BI1063" i="45"/>
  <c r="BI1062" i="45"/>
  <c r="BI1061" i="45"/>
  <c r="BI1060" i="45"/>
  <c r="BI1059" i="45"/>
  <c r="BI1058" i="45"/>
  <c r="BI1057" i="45"/>
  <c r="BI1056" i="45"/>
  <c r="BI1055" i="45"/>
  <c r="BI1054" i="45"/>
  <c r="BI1053" i="45"/>
  <c r="BI1052" i="45"/>
  <c r="BI1051" i="45"/>
  <c r="BI1050" i="45"/>
  <c r="BI1049" i="45"/>
  <c r="BI1048" i="45"/>
  <c r="BI1047" i="45"/>
  <c r="BI1046" i="45"/>
  <c r="BI1045" i="45"/>
  <c r="BI1044" i="45"/>
  <c r="BI1043" i="45"/>
  <c r="BI1042" i="45"/>
  <c r="BI1041" i="45"/>
  <c r="BI1040" i="45"/>
  <c r="BI1039" i="45"/>
  <c r="BI1038" i="45"/>
  <c r="BI1037" i="45"/>
  <c r="BI1036" i="45"/>
  <c r="BI1035" i="45"/>
  <c r="BI1034" i="45"/>
  <c r="BI1033" i="45"/>
  <c r="BI1032" i="45"/>
  <c r="BI1031" i="45"/>
  <c r="BI1030" i="45"/>
  <c r="BI1029" i="45"/>
  <c r="BI1028" i="45"/>
  <c r="BI1027" i="45"/>
  <c r="BI1026" i="45"/>
  <c r="BI1025" i="45"/>
  <c r="BI1024" i="45"/>
  <c r="BI1023" i="45"/>
  <c r="BI1022" i="45"/>
  <c r="BI1021" i="45"/>
  <c r="BI1020" i="45"/>
  <c r="BI1019" i="45"/>
  <c r="BI1018" i="45"/>
  <c r="BI1017" i="45"/>
  <c r="BI1016" i="45"/>
  <c r="BI1015" i="45"/>
  <c r="BI1014" i="45"/>
  <c r="BI1013" i="45"/>
  <c r="BI1012" i="45"/>
  <c r="BI1011" i="45"/>
  <c r="BI1010" i="45"/>
  <c r="BI1009" i="45"/>
  <c r="BI1008" i="45"/>
  <c r="BI1007" i="45"/>
  <c r="BI1006" i="45"/>
  <c r="BI1005" i="45"/>
  <c r="BI1004" i="45"/>
  <c r="BI1003" i="45"/>
  <c r="BI1002" i="45"/>
  <c r="BI1001" i="45"/>
  <c r="BI1000" i="45"/>
  <c r="BI999" i="45"/>
  <c r="BI998" i="45"/>
  <c r="BI997" i="45"/>
  <c r="BI996" i="45"/>
  <c r="BI995" i="45"/>
  <c r="BI994" i="45"/>
  <c r="BI993" i="45"/>
  <c r="BI992" i="45"/>
  <c r="BI991" i="45"/>
  <c r="BI990" i="45"/>
  <c r="BI989" i="45"/>
  <c r="BI988" i="45"/>
  <c r="BI987" i="45"/>
  <c r="BI986" i="45"/>
  <c r="BI985" i="45"/>
  <c r="BI984" i="45"/>
  <c r="BI983" i="45"/>
  <c r="BI982" i="45"/>
  <c r="BI981" i="45"/>
  <c r="BI980" i="45"/>
  <c r="BI979" i="45"/>
  <c r="BI978" i="45"/>
  <c r="BI977" i="45"/>
  <c r="BI976" i="45"/>
  <c r="BI975" i="45"/>
  <c r="BI974" i="45"/>
  <c r="BI973" i="45"/>
  <c r="BI972" i="45"/>
  <c r="BI971" i="45"/>
  <c r="BI970" i="45"/>
  <c r="BI969" i="45"/>
  <c r="BI968" i="45"/>
  <c r="BI967" i="45"/>
  <c r="BI966" i="45"/>
  <c r="BI965" i="45"/>
  <c r="BI964" i="45"/>
  <c r="BI963" i="45"/>
  <c r="BI962" i="45"/>
  <c r="BI961" i="45"/>
  <c r="BI960" i="45"/>
  <c r="BI959" i="45"/>
  <c r="BI958" i="45"/>
  <c r="BI957" i="45"/>
  <c r="BI956" i="45"/>
  <c r="BI955" i="45"/>
  <c r="BI954" i="45"/>
  <c r="BI953" i="45"/>
  <c r="BI952" i="45"/>
  <c r="BI951" i="45"/>
  <c r="BI950" i="45"/>
  <c r="BI949" i="45"/>
  <c r="BI948" i="45"/>
  <c r="BI947" i="45"/>
  <c r="BI946" i="45"/>
  <c r="BI945" i="45"/>
  <c r="BI944" i="45"/>
  <c r="BI943" i="45"/>
  <c r="BI942" i="45"/>
  <c r="BI941" i="45"/>
  <c r="BI940" i="45"/>
  <c r="BI939" i="45"/>
  <c r="BI938" i="45"/>
  <c r="BI937" i="45"/>
  <c r="BI936" i="45"/>
  <c r="BI935" i="45"/>
  <c r="BI934" i="45"/>
  <c r="BI933" i="45"/>
  <c r="BI932" i="45"/>
  <c r="BI931" i="45"/>
  <c r="BI930" i="45"/>
  <c r="BI929" i="45"/>
  <c r="BI928" i="45"/>
  <c r="BI927" i="45"/>
  <c r="BI926" i="45"/>
  <c r="BI925" i="45"/>
  <c r="BI924" i="45"/>
  <c r="BI923" i="45"/>
  <c r="BI922" i="45"/>
  <c r="BI921" i="45"/>
  <c r="BI920" i="45"/>
  <c r="BI919" i="45"/>
  <c r="BI918" i="45"/>
  <c r="BI917" i="45"/>
  <c r="BI916" i="45"/>
  <c r="BI915" i="45"/>
  <c r="BI914" i="45"/>
  <c r="BI913" i="45"/>
  <c r="BI912" i="45"/>
  <c r="BI911" i="45"/>
  <c r="BI910" i="45"/>
  <c r="BI909" i="45"/>
  <c r="BI908" i="45"/>
  <c r="BI907" i="45"/>
  <c r="BI906" i="45"/>
  <c r="BI905" i="45"/>
  <c r="BI904" i="45"/>
  <c r="BI903" i="45"/>
  <c r="BI902" i="45"/>
  <c r="BI901" i="45"/>
  <c r="BI900" i="45"/>
  <c r="BI899" i="45"/>
  <c r="BI898" i="45"/>
  <c r="BI897" i="45"/>
  <c r="BI896" i="45"/>
  <c r="BI895" i="45"/>
  <c r="BI894" i="45"/>
  <c r="BI893" i="45"/>
  <c r="BI892" i="45"/>
  <c r="BI891" i="45"/>
  <c r="BI890" i="45"/>
  <c r="BI889" i="45"/>
  <c r="BI888" i="45"/>
  <c r="BI887" i="45"/>
  <c r="BI886" i="45"/>
  <c r="BI885" i="45"/>
  <c r="BI884" i="45"/>
  <c r="BI883" i="45"/>
  <c r="BI882" i="45"/>
  <c r="BI881" i="45"/>
  <c r="BI880" i="45"/>
  <c r="BI879" i="45"/>
  <c r="BI878" i="45"/>
  <c r="BI877" i="45"/>
  <c r="BI876" i="45"/>
  <c r="BI875" i="45"/>
  <c r="BI874" i="45"/>
  <c r="BI873" i="45"/>
  <c r="BI872" i="45"/>
  <c r="BI871" i="45"/>
  <c r="BI870" i="45"/>
  <c r="BI869" i="45"/>
  <c r="BI868" i="45"/>
  <c r="BI867" i="45"/>
  <c r="BI866" i="45"/>
  <c r="BI865" i="45"/>
  <c r="BI864" i="45"/>
  <c r="BI863" i="45"/>
  <c r="BI862" i="45"/>
  <c r="BI861" i="45"/>
  <c r="BI860" i="45"/>
  <c r="BI859" i="45"/>
  <c r="BI858" i="45"/>
  <c r="BI857" i="45"/>
  <c r="BI856" i="45"/>
  <c r="BI855" i="45"/>
  <c r="BI854" i="45"/>
  <c r="BI853" i="45"/>
  <c r="BI852" i="45"/>
  <c r="BI851" i="45"/>
  <c r="BI850" i="45"/>
  <c r="BI849" i="45"/>
  <c r="BI848" i="45"/>
  <c r="BI847" i="45"/>
  <c r="BI846" i="45"/>
  <c r="BI845" i="45"/>
  <c r="BI844" i="45"/>
  <c r="BI843" i="45"/>
  <c r="BI842" i="45"/>
  <c r="BI841" i="45"/>
  <c r="BI840" i="45"/>
  <c r="BI839" i="45"/>
  <c r="BI838" i="45"/>
  <c r="BI837" i="45"/>
  <c r="BI836" i="45"/>
  <c r="BI835" i="45"/>
  <c r="BI834" i="45"/>
  <c r="BI833" i="45"/>
  <c r="BI832" i="45"/>
  <c r="BI831" i="45"/>
  <c r="BI830" i="45"/>
  <c r="BI829" i="45"/>
  <c r="BI828" i="45"/>
  <c r="BI827" i="45"/>
  <c r="BI826" i="45"/>
  <c r="BI825" i="45"/>
  <c r="BI824" i="45"/>
  <c r="BI823" i="45"/>
  <c r="BI822" i="45"/>
  <c r="BI821" i="45"/>
  <c r="BI820" i="45"/>
  <c r="BI819" i="45"/>
  <c r="BI818" i="45"/>
  <c r="BI817" i="45"/>
  <c r="BI816" i="45"/>
  <c r="BI815" i="45"/>
  <c r="BI814" i="45"/>
  <c r="BI813" i="45"/>
  <c r="BI812" i="45"/>
  <c r="BI811" i="45"/>
  <c r="BI810" i="45"/>
  <c r="BI809" i="45"/>
  <c r="BI808" i="45"/>
  <c r="BI807" i="45"/>
  <c r="BI806" i="45"/>
  <c r="BI805" i="45"/>
  <c r="BI804" i="45"/>
  <c r="BI803" i="45"/>
  <c r="BI802" i="45"/>
  <c r="BI801" i="45"/>
  <c r="BI800" i="45"/>
  <c r="BI799" i="45"/>
  <c r="BI798" i="45"/>
  <c r="BI797" i="45"/>
  <c r="BI796" i="45"/>
  <c r="BI795" i="45"/>
  <c r="BI794" i="45"/>
  <c r="BI793" i="45"/>
  <c r="BI792" i="45"/>
  <c r="BI791" i="45"/>
  <c r="BI790" i="45"/>
  <c r="BI789" i="45"/>
  <c r="BI788" i="45"/>
  <c r="BI787" i="45"/>
  <c r="BI786" i="45"/>
  <c r="BI785" i="45"/>
  <c r="BI784" i="45"/>
  <c r="BI783" i="45"/>
  <c r="BI782" i="45"/>
  <c r="BI781" i="45"/>
  <c r="BI780" i="45"/>
  <c r="BI779" i="45"/>
  <c r="BI778" i="45"/>
  <c r="BI777" i="45"/>
  <c r="BI776" i="45"/>
  <c r="BI775" i="45"/>
  <c r="BI774" i="45"/>
  <c r="BI773" i="45"/>
  <c r="BI772" i="45"/>
  <c r="BI771" i="45"/>
  <c r="BI770" i="45"/>
  <c r="BI769" i="45"/>
  <c r="BI768" i="45"/>
  <c r="BI767" i="45"/>
  <c r="BI766" i="45"/>
  <c r="BI765" i="45"/>
  <c r="BI764" i="45"/>
  <c r="BI763" i="45"/>
  <c r="BI762" i="45"/>
  <c r="BI761" i="45"/>
  <c r="BI760" i="45"/>
  <c r="BI759" i="45"/>
  <c r="BI758" i="45"/>
  <c r="BI757" i="45"/>
  <c r="BI756" i="45"/>
  <c r="BI755" i="45"/>
  <c r="BI754" i="45"/>
  <c r="BI753" i="45"/>
  <c r="BI752" i="45"/>
  <c r="BI751" i="45"/>
  <c r="BI750" i="45"/>
  <c r="BI749" i="45"/>
  <c r="BI748" i="45"/>
  <c r="BI747" i="45"/>
  <c r="BI746" i="45"/>
  <c r="BI745" i="45"/>
  <c r="BI744" i="45"/>
  <c r="BI743" i="45"/>
  <c r="BI742" i="45"/>
  <c r="BI741" i="45"/>
  <c r="BI740" i="45"/>
  <c r="BI739" i="45"/>
  <c r="BI738" i="45"/>
  <c r="BI737" i="45"/>
  <c r="BI736" i="45"/>
  <c r="BI735" i="45"/>
  <c r="BI734" i="45"/>
  <c r="BI733" i="45"/>
  <c r="BI732" i="45"/>
  <c r="BI731" i="45"/>
  <c r="BI730" i="45"/>
  <c r="BI729" i="45"/>
  <c r="BI728" i="45"/>
  <c r="BI727" i="45"/>
  <c r="BI726" i="45"/>
  <c r="BI725" i="45"/>
  <c r="BI724" i="45"/>
  <c r="BI723" i="45"/>
  <c r="BI722" i="45"/>
  <c r="BI721" i="45"/>
  <c r="BI720" i="45"/>
  <c r="BI719" i="45"/>
  <c r="BI718" i="45"/>
  <c r="BI717" i="45"/>
  <c r="BI716" i="45"/>
  <c r="BI715" i="45"/>
  <c r="BI714" i="45"/>
  <c r="BI713" i="45"/>
  <c r="BI712" i="45"/>
  <c r="BI711" i="45"/>
  <c r="BI710" i="45"/>
  <c r="BI709" i="45"/>
  <c r="BI708" i="45"/>
  <c r="BI707" i="45"/>
  <c r="BI706" i="45"/>
  <c r="BI705" i="45"/>
  <c r="BI704" i="45"/>
  <c r="BI703" i="45"/>
  <c r="BI702" i="45"/>
  <c r="BI701" i="45"/>
  <c r="BI700" i="45"/>
  <c r="BI699" i="45"/>
  <c r="BI698" i="45"/>
  <c r="BI697" i="45"/>
  <c r="BI696" i="45"/>
  <c r="BI695" i="45"/>
  <c r="BI694" i="45"/>
  <c r="BI693" i="45"/>
  <c r="BI692" i="45"/>
  <c r="BI691" i="45"/>
  <c r="BI690" i="45"/>
  <c r="BI689" i="45"/>
  <c r="BI688" i="45"/>
  <c r="BI687" i="45"/>
  <c r="BI686" i="45"/>
  <c r="BI685" i="45"/>
  <c r="BI684" i="45"/>
  <c r="BI683" i="45"/>
  <c r="BI682" i="45"/>
  <c r="BI681" i="45"/>
  <c r="BI680" i="45"/>
  <c r="BI679" i="45"/>
  <c r="BI678" i="45"/>
  <c r="BI677" i="45"/>
  <c r="BI676" i="45"/>
  <c r="BI675" i="45"/>
  <c r="BI674" i="45"/>
  <c r="BI673" i="45"/>
  <c r="BI672" i="45"/>
  <c r="BI671" i="45"/>
  <c r="BI670" i="45"/>
  <c r="BI669" i="45"/>
  <c r="BI668" i="45"/>
  <c r="BI667" i="45"/>
  <c r="BI666" i="45"/>
  <c r="BI665" i="45"/>
  <c r="BI664" i="45"/>
  <c r="BI663" i="45"/>
  <c r="BI662" i="45"/>
  <c r="BI661" i="45"/>
  <c r="BI660" i="45"/>
  <c r="BI659" i="45"/>
  <c r="BI658" i="45"/>
  <c r="BI657" i="45"/>
  <c r="BI656" i="45"/>
  <c r="BI655" i="45"/>
  <c r="BI654" i="45"/>
  <c r="BI653" i="45"/>
  <c r="BI652" i="45"/>
  <c r="BI651" i="45"/>
  <c r="BI650" i="45"/>
  <c r="BI649" i="45"/>
  <c r="BI648" i="45"/>
  <c r="BI647" i="45"/>
  <c r="BI646" i="45"/>
  <c r="BI645" i="45"/>
  <c r="BI644" i="45"/>
  <c r="BI643" i="45"/>
  <c r="BI642" i="45"/>
  <c r="BI641" i="45"/>
  <c r="BI640" i="45"/>
  <c r="BI639" i="45"/>
  <c r="BI638" i="45"/>
  <c r="BI637" i="45"/>
  <c r="BI636" i="45"/>
  <c r="BI635" i="45"/>
  <c r="BI634" i="45"/>
  <c r="BI633" i="45"/>
  <c r="BI632" i="45"/>
  <c r="BI631" i="45"/>
  <c r="BI630" i="45"/>
  <c r="BI629" i="45"/>
  <c r="BI628" i="45"/>
  <c r="BI627" i="45"/>
  <c r="BI626" i="45"/>
  <c r="BI625" i="45"/>
  <c r="BI624" i="45"/>
  <c r="BI623" i="45"/>
  <c r="BI622" i="45"/>
  <c r="BI621" i="45"/>
  <c r="BI620" i="45"/>
  <c r="BI619" i="45"/>
  <c r="BI618" i="45"/>
  <c r="BI617" i="45"/>
  <c r="BI616" i="45"/>
  <c r="BI615" i="45"/>
  <c r="BI614" i="45"/>
  <c r="BI613" i="45"/>
  <c r="BI612" i="45"/>
  <c r="BI611" i="45"/>
  <c r="BI610" i="45"/>
  <c r="BI609" i="45"/>
  <c r="BI608" i="45"/>
  <c r="BI607" i="45"/>
  <c r="BI606" i="45"/>
  <c r="BI605" i="45"/>
  <c r="BI604" i="45"/>
  <c r="BI603" i="45"/>
  <c r="BI602" i="45"/>
  <c r="BI601" i="45"/>
  <c r="BI600" i="45"/>
  <c r="BI599" i="45"/>
  <c r="BI598" i="45"/>
  <c r="BI597" i="45"/>
  <c r="BI596" i="45"/>
  <c r="BI595" i="45"/>
  <c r="BI594" i="45"/>
  <c r="BI593" i="45"/>
  <c r="BI592" i="45"/>
  <c r="BI591" i="45"/>
  <c r="BI590" i="45"/>
  <c r="BI589" i="45"/>
  <c r="BI588" i="45"/>
  <c r="BI587" i="45"/>
  <c r="BI586" i="45"/>
  <c r="BI585" i="45"/>
  <c r="BI584" i="45"/>
  <c r="BI583" i="45"/>
  <c r="BI582" i="45"/>
  <c r="BI581" i="45"/>
  <c r="BI580" i="45"/>
  <c r="BI579" i="45"/>
  <c r="BI578" i="45"/>
  <c r="BI577" i="45"/>
  <c r="BI576" i="45"/>
  <c r="BI575" i="45"/>
  <c r="BI574" i="45"/>
  <c r="BI573" i="45"/>
  <c r="BI572" i="45"/>
  <c r="BI571" i="45"/>
  <c r="BI570" i="45"/>
  <c r="BI569" i="45"/>
  <c r="BI568" i="45"/>
  <c r="BI567" i="45"/>
  <c r="BI566" i="45"/>
  <c r="BI565" i="45"/>
  <c r="BI564" i="45"/>
  <c r="BI563" i="45"/>
  <c r="BI562" i="45"/>
  <c r="BI561" i="45"/>
  <c r="BI560" i="45"/>
  <c r="BI559" i="45"/>
  <c r="BI558" i="45"/>
  <c r="BI557" i="45"/>
  <c r="BI556" i="45"/>
  <c r="BI555" i="45"/>
  <c r="BI554" i="45"/>
  <c r="BI553" i="45"/>
  <c r="BI552" i="45"/>
  <c r="BI551" i="45"/>
  <c r="BI550" i="45"/>
  <c r="BI549" i="45"/>
  <c r="BI548" i="45"/>
  <c r="BI547" i="45"/>
  <c r="BI546" i="45"/>
  <c r="BI545" i="45"/>
  <c r="BI544" i="45"/>
  <c r="BI543" i="45"/>
  <c r="BI542" i="45"/>
  <c r="BI541" i="45"/>
  <c r="BI540" i="45"/>
  <c r="BI539" i="45"/>
  <c r="BI538" i="45"/>
  <c r="BI537" i="45"/>
  <c r="BI536" i="45"/>
  <c r="BI535" i="45"/>
  <c r="BI534" i="45"/>
  <c r="BI533" i="45"/>
  <c r="BI532" i="45"/>
  <c r="BI531" i="45"/>
  <c r="BI530" i="45"/>
  <c r="BI529" i="45"/>
  <c r="BI528" i="45"/>
  <c r="BI527" i="45"/>
  <c r="BI526" i="45"/>
  <c r="BI525" i="45"/>
  <c r="BI524" i="45"/>
  <c r="BI523" i="45"/>
  <c r="BI522" i="45"/>
  <c r="BI521" i="45"/>
  <c r="BI520" i="45"/>
  <c r="BI519" i="45"/>
  <c r="BI518" i="45"/>
  <c r="BI517" i="45"/>
  <c r="BI516" i="45"/>
  <c r="BI515" i="45"/>
  <c r="BI514" i="45"/>
  <c r="BI513" i="45"/>
  <c r="BI512" i="45"/>
  <c r="BI511" i="45"/>
  <c r="BI510" i="45"/>
  <c r="BI509" i="45"/>
  <c r="BI508" i="45"/>
  <c r="BI507" i="45"/>
  <c r="BI506" i="45"/>
  <c r="BI505" i="45"/>
  <c r="BI504" i="45"/>
  <c r="BI503" i="45"/>
  <c r="BI502" i="45"/>
  <c r="BI501" i="45"/>
  <c r="BI500" i="45"/>
  <c r="BI499" i="45"/>
  <c r="BI498" i="45"/>
  <c r="BI497" i="45"/>
  <c r="BI496" i="45"/>
  <c r="BI495" i="45"/>
  <c r="BI494" i="45"/>
  <c r="BI493" i="45"/>
  <c r="BI492" i="45"/>
  <c r="BI491" i="45"/>
  <c r="BI490" i="45"/>
  <c r="BI489" i="45"/>
  <c r="BI488" i="45"/>
  <c r="BI487" i="45"/>
  <c r="BI486" i="45"/>
  <c r="BI485" i="45"/>
  <c r="BI484" i="45"/>
  <c r="BI483" i="45"/>
  <c r="BI482" i="45"/>
  <c r="BI481" i="45"/>
  <c r="BI480" i="45"/>
  <c r="BI479" i="45"/>
  <c r="BI478" i="45"/>
  <c r="BI477" i="45"/>
  <c r="BI476" i="45"/>
  <c r="BI475" i="45"/>
  <c r="BI474" i="45"/>
  <c r="BI473" i="45"/>
  <c r="BI472" i="45"/>
  <c r="BI471" i="45"/>
  <c r="BI470" i="45"/>
  <c r="BI469" i="45"/>
  <c r="BI468" i="45"/>
  <c r="BI467" i="45"/>
  <c r="BI466" i="45"/>
  <c r="BI465" i="45"/>
  <c r="BI464" i="45"/>
  <c r="BI463" i="45"/>
  <c r="BI462" i="45"/>
  <c r="BI461" i="45"/>
  <c r="BI460" i="45"/>
  <c r="BI459" i="45"/>
  <c r="BI458" i="45"/>
  <c r="BI457" i="45"/>
  <c r="BI456" i="45"/>
  <c r="BI455" i="45"/>
  <c r="BI454" i="45"/>
  <c r="BI453" i="45"/>
  <c r="BI452" i="45"/>
  <c r="BI451" i="45"/>
  <c r="BI450" i="45"/>
  <c r="BI449" i="45"/>
  <c r="BI448" i="45"/>
  <c r="BI447" i="45"/>
  <c r="BI446" i="45"/>
  <c r="BI445" i="45"/>
  <c r="BI444" i="45"/>
  <c r="BI443" i="45"/>
  <c r="BI442" i="45"/>
  <c r="BI441" i="45"/>
  <c r="BI440" i="45"/>
  <c r="BI439" i="45"/>
  <c r="BI438" i="45"/>
  <c r="BI437" i="45"/>
  <c r="BI436" i="45"/>
  <c r="BI435" i="45"/>
  <c r="BI434" i="45"/>
  <c r="BI433" i="45"/>
  <c r="BI432" i="45"/>
  <c r="BI431" i="45"/>
  <c r="BI430" i="45"/>
  <c r="BI429" i="45"/>
  <c r="BI428" i="45"/>
  <c r="BI427" i="45"/>
  <c r="BI426" i="45"/>
  <c r="BI425" i="45"/>
  <c r="BI424" i="45"/>
  <c r="BI423" i="45"/>
  <c r="BI422" i="45"/>
  <c r="BI421" i="45"/>
  <c r="BI420" i="45"/>
  <c r="BI419" i="45"/>
  <c r="BI418" i="45"/>
  <c r="BI417" i="45"/>
  <c r="BI416" i="45"/>
  <c r="BI415" i="45"/>
  <c r="BI414" i="45"/>
  <c r="BI413" i="45"/>
  <c r="BI412" i="45"/>
  <c r="BI411" i="45"/>
  <c r="BI410" i="45"/>
  <c r="BI409" i="45"/>
  <c r="BI408" i="45"/>
  <c r="BI407" i="45"/>
  <c r="BI406" i="45"/>
  <c r="BI405" i="45"/>
  <c r="BI404" i="45"/>
  <c r="BI403" i="45"/>
  <c r="BI402" i="45"/>
  <c r="BI401" i="45"/>
  <c r="BI400" i="45"/>
  <c r="BI399" i="45"/>
  <c r="BI398" i="45"/>
  <c r="BI397" i="45"/>
  <c r="BI396" i="45"/>
  <c r="BI395" i="45"/>
  <c r="BI394" i="45"/>
  <c r="BI393" i="45"/>
  <c r="BI392" i="45"/>
  <c r="BI391" i="45"/>
  <c r="BI390" i="45"/>
  <c r="BI389" i="45"/>
  <c r="BI388" i="45"/>
  <c r="BI387" i="45"/>
  <c r="BI386" i="45"/>
  <c r="BI385" i="45"/>
  <c r="BI384" i="45"/>
  <c r="BI383" i="45"/>
  <c r="BI382" i="45"/>
  <c r="BI381" i="45"/>
  <c r="BI380" i="45"/>
  <c r="BI379" i="45"/>
  <c r="BI378" i="45"/>
  <c r="BI377" i="45"/>
  <c r="BI376" i="45"/>
  <c r="BI375" i="45"/>
  <c r="BI374" i="45"/>
  <c r="BI373" i="45"/>
  <c r="BI372" i="45"/>
  <c r="BI371" i="45"/>
  <c r="BI370" i="45"/>
  <c r="BI369" i="45"/>
  <c r="BI368" i="45"/>
  <c r="BI367" i="45"/>
  <c r="BI366" i="45"/>
  <c r="BI365" i="45"/>
  <c r="BI364" i="45"/>
  <c r="BI363" i="45"/>
  <c r="BI362" i="45"/>
  <c r="BI361" i="45"/>
  <c r="BI360" i="45"/>
  <c r="BI359" i="45"/>
  <c r="BI358" i="45"/>
  <c r="BI357" i="45"/>
  <c r="BI356" i="45"/>
  <c r="BI355" i="45"/>
  <c r="BI354" i="45"/>
  <c r="BI353" i="45"/>
  <c r="BI352" i="45"/>
  <c r="BI351" i="45"/>
  <c r="BI350" i="45"/>
  <c r="BI349" i="45"/>
  <c r="BI348" i="45"/>
  <c r="BI347" i="45"/>
  <c r="BI346" i="45"/>
  <c r="BI345" i="45"/>
  <c r="BI344" i="45"/>
  <c r="BI343" i="45"/>
  <c r="BI342" i="45"/>
  <c r="BI341" i="45"/>
  <c r="BI340" i="45"/>
  <c r="BI339" i="45"/>
  <c r="BI338" i="45"/>
  <c r="BI337" i="45"/>
  <c r="BI336" i="45"/>
  <c r="BI335" i="45"/>
  <c r="BI334" i="45"/>
  <c r="BI333" i="45"/>
  <c r="BI332" i="45"/>
  <c r="BI331" i="45"/>
  <c r="BI330" i="45"/>
  <c r="BI329" i="45"/>
  <c r="BI328" i="45"/>
  <c r="BI327" i="45"/>
  <c r="BI326" i="45"/>
  <c r="BI325" i="45"/>
  <c r="BI324" i="45"/>
  <c r="BI323" i="45"/>
  <c r="BI322" i="45"/>
  <c r="BI321" i="45"/>
  <c r="BI320" i="45"/>
  <c r="BI319" i="45"/>
  <c r="BI318" i="45"/>
  <c r="BI317" i="45"/>
  <c r="BI316" i="45"/>
  <c r="BI315" i="45"/>
  <c r="BI314" i="45"/>
  <c r="BI313" i="45"/>
  <c r="BI312" i="45"/>
  <c r="BI311" i="45"/>
  <c r="BI310" i="45"/>
  <c r="BI309" i="45"/>
  <c r="BI308" i="45"/>
  <c r="BI307" i="45"/>
  <c r="BI306" i="45"/>
  <c r="BI305" i="45"/>
  <c r="BI304" i="45"/>
  <c r="BI303" i="45"/>
  <c r="BI302" i="45"/>
  <c r="BI301" i="45"/>
  <c r="BI300" i="45"/>
  <c r="BI299" i="45"/>
  <c r="BI298" i="45"/>
  <c r="BI297" i="45"/>
  <c r="BI296" i="45"/>
  <c r="BI295" i="45"/>
  <c r="BI294" i="45"/>
  <c r="BI293" i="45"/>
  <c r="BI292" i="45"/>
  <c r="BI291" i="45"/>
  <c r="BI290" i="45"/>
  <c r="BI289" i="45"/>
  <c r="BI288" i="45"/>
  <c r="BI287" i="45"/>
  <c r="BI286" i="45"/>
  <c r="BI285" i="45"/>
  <c r="BI284" i="45"/>
  <c r="BI283" i="45"/>
  <c r="BI282" i="45"/>
  <c r="BI281" i="45"/>
  <c r="BI280" i="45"/>
  <c r="BI279" i="45"/>
  <c r="BI278" i="45"/>
  <c r="BI277" i="45"/>
  <c r="BI276" i="45"/>
  <c r="BI275" i="45"/>
  <c r="BI274" i="45"/>
  <c r="BI273" i="45"/>
  <c r="BI272" i="45"/>
  <c r="BI271" i="45"/>
  <c r="BI270" i="45"/>
  <c r="BI269" i="45"/>
  <c r="BI268" i="45"/>
  <c r="BI267" i="45"/>
  <c r="BI266" i="45"/>
  <c r="BI265" i="45"/>
  <c r="BI264" i="45"/>
  <c r="BI263" i="45"/>
  <c r="BI262" i="45"/>
  <c r="BI261" i="45"/>
  <c r="BI260" i="45"/>
  <c r="BI259" i="45"/>
  <c r="BI258" i="45"/>
  <c r="BI257" i="45"/>
  <c r="BI256" i="45"/>
  <c r="BI255" i="45"/>
  <c r="BI254" i="45"/>
  <c r="BI253" i="45"/>
  <c r="BI252" i="45"/>
  <c r="BI251" i="45"/>
  <c r="BI250" i="45"/>
  <c r="BI249" i="45"/>
  <c r="BI248" i="45"/>
  <c r="BI247" i="45"/>
  <c r="BI246" i="45"/>
  <c r="BI245" i="45"/>
  <c r="BI244" i="45"/>
  <c r="BI243" i="45"/>
  <c r="BI242" i="45"/>
  <c r="BI241" i="45"/>
  <c r="BI240" i="45"/>
  <c r="BI239" i="45"/>
  <c r="BI238" i="45"/>
  <c r="BI237" i="45"/>
  <c r="BI236" i="45"/>
  <c r="BI235" i="45"/>
  <c r="BI234" i="45"/>
  <c r="BI233" i="45"/>
  <c r="BI232" i="45"/>
  <c r="BI231" i="45"/>
  <c r="BI230" i="45"/>
  <c r="BI229" i="45"/>
  <c r="BI228" i="45"/>
  <c r="BI227" i="45"/>
  <c r="BI226" i="45"/>
  <c r="BI225" i="45"/>
  <c r="BI224" i="45"/>
  <c r="BI223" i="45"/>
  <c r="BI222" i="45"/>
  <c r="BI221" i="45"/>
  <c r="BI220" i="45"/>
  <c r="BI219" i="45"/>
  <c r="BI218" i="45"/>
  <c r="BI217" i="45"/>
  <c r="BI216" i="45"/>
  <c r="BI215" i="45"/>
  <c r="BI214" i="45"/>
  <c r="BI213" i="45"/>
  <c r="BI212" i="45"/>
  <c r="BI211" i="45"/>
  <c r="BI210" i="45"/>
  <c r="BI209" i="45"/>
  <c r="BI208" i="45"/>
  <c r="BI207" i="45"/>
  <c r="BI206" i="45"/>
  <c r="BI205" i="45"/>
  <c r="BI204" i="45"/>
  <c r="BI203" i="45"/>
  <c r="BI202" i="45"/>
  <c r="BI201" i="45"/>
  <c r="BI200" i="45"/>
  <c r="BI199" i="45"/>
  <c r="BI198" i="45"/>
  <c r="BI197" i="45"/>
  <c r="BI196" i="45"/>
  <c r="BI195" i="45"/>
  <c r="BI194" i="45"/>
  <c r="BI193" i="45"/>
  <c r="BI192" i="45"/>
  <c r="BI191" i="45"/>
  <c r="BI190" i="45"/>
  <c r="BI189" i="45"/>
  <c r="BI188" i="45"/>
  <c r="BI187" i="45"/>
  <c r="BI186" i="45"/>
  <c r="BI185" i="45"/>
  <c r="BI184" i="45"/>
  <c r="BI183" i="45"/>
  <c r="BI182" i="45"/>
  <c r="BI181" i="45"/>
  <c r="BI180" i="45"/>
  <c r="BI179" i="45"/>
  <c r="BI178" i="45"/>
  <c r="BI177" i="45"/>
  <c r="BI176" i="45"/>
  <c r="BI175" i="45"/>
  <c r="BI174" i="45"/>
  <c r="BI173" i="45"/>
  <c r="BI172" i="45"/>
  <c r="BI171" i="45"/>
  <c r="BI170" i="45"/>
  <c r="BI169" i="45"/>
  <c r="BI168" i="45"/>
  <c r="BI167" i="45"/>
  <c r="BI166" i="45"/>
  <c r="BI165" i="45"/>
  <c r="BI164" i="45"/>
  <c r="BI163" i="45"/>
  <c r="BI162" i="45"/>
  <c r="BI161" i="45"/>
  <c r="BI160" i="45"/>
  <c r="BI159" i="45"/>
  <c r="BI158" i="45"/>
  <c r="BI157" i="45"/>
  <c r="BI156" i="45"/>
  <c r="BI155" i="45"/>
  <c r="BI154" i="45"/>
  <c r="BI153" i="45"/>
  <c r="BI152" i="45"/>
  <c r="BI151" i="45"/>
  <c r="BI150" i="45"/>
  <c r="BI149" i="45"/>
  <c r="BI148" i="45"/>
  <c r="BI147" i="45"/>
  <c r="BI146" i="45"/>
  <c r="BI145" i="45"/>
  <c r="BI144" i="45"/>
  <c r="BI143" i="45"/>
  <c r="BI142" i="45"/>
  <c r="BI141" i="45"/>
  <c r="BI140" i="45"/>
  <c r="BI139" i="45"/>
  <c r="BI138" i="45"/>
  <c r="BI137" i="45"/>
  <c r="BI136" i="45"/>
  <c r="BI135" i="45"/>
  <c r="BI134" i="45"/>
  <c r="BI133" i="45"/>
  <c r="BI132" i="45"/>
  <c r="BI131" i="45"/>
  <c r="BI130" i="45"/>
  <c r="BI129" i="45"/>
  <c r="BI128" i="45"/>
  <c r="BI127" i="45"/>
  <c r="BI126" i="45"/>
  <c r="BI125" i="45"/>
  <c r="BI124" i="45"/>
  <c r="BI123" i="45"/>
  <c r="BI122" i="45"/>
  <c r="BI121" i="45"/>
  <c r="BI120" i="45"/>
  <c r="BI119" i="45"/>
  <c r="BI118" i="45"/>
  <c r="BI117" i="45"/>
  <c r="BI116" i="45"/>
  <c r="BI115" i="45"/>
  <c r="BI114" i="45"/>
  <c r="BI113" i="45"/>
  <c r="BI112" i="45"/>
  <c r="BI111" i="45"/>
  <c r="BI110" i="45"/>
  <c r="BI109" i="45"/>
  <c r="BI108" i="45"/>
  <c r="BI107" i="45"/>
  <c r="BI106" i="45"/>
  <c r="BI105" i="45"/>
  <c r="BI104" i="45"/>
  <c r="BI103" i="45"/>
  <c r="BI102" i="45"/>
  <c r="BI101" i="45"/>
  <c r="BI100" i="45"/>
  <c r="BI99" i="45"/>
  <c r="BI98" i="45"/>
  <c r="BI97" i="45"/>
  <c r="BI96" i="45"/>
  <c r="BI95" i="45"/>
  <c r="BI94" i="45"/>
  <c r="BI93" i="45"/>
  <c r="BI92" i="45"/>
  <c r="BI91" i="45"/>
  <c r="BI90" i="45"/>
  <c r="BI89" i="45"/>
  <c r="BI88" i="45"/>
  <c r="BI87" i="45"/>
  <c r="BI86" i="45"/>
  <c r="BI85" i="45"/>
  <c r="BI84" i="45"/>
  <c r="BI83" i="45"/>
  <c r="BI82" i="45"/>
  <c r="BI81" i="45"/>
  <c r="BI80" i="45"/>
  <c r="BI79" i="45"/>
  <c r="BI78" i="45"/>
  <c r="BI77" i="45"/>
  <c r="BI76" i="45"/>
  <c r="BI75" i="45"/>
  <c r="BI74" i="45"/>
  <c r="BI73" i="45"/>
  <c r="BI72" i="45"/>
  <c r="BI71" i="45"/>
  <c r="BI70" i="45"/>
  <c r="BI69" i="45"/>
  <c r="BI68" i="45"/>
  <c r="BI67" i="45"/>
  <c r="BI66" i="45"/>
  <c r="BI65" i="45"/>
  <c r="BI64" i="45"/>
  <c r="BI63" i="45"/>
  <c r="BI62" i="45"/>
  <c r="BI61" i="45"/>
  <c r="BI60" i="45"/>
  <c r="BI59" i="45"/>
  <c r="BI58" i="45"/>
  <c r="BI57" i="45"/>
  <c r="BI56" i="45"/>
  <c r="BI55" i="45"/>
  <c r="BI54" i="45"/>
  <c r="BI53" i="45"/>
  <c r="BI52" i="45"/>
  <c r="BI51" i="45"/>
  <c r="BI50" i="45"/>
  <c r="BI49" i="45"/>
  <c r="BI48" i="45"/>
  <c r="BI47" i="45"/>
  <c r="BI46" i="45"/>
  <c r="BI45" i="45"/>
  <c r="BI44" i="45"/>
  <c r="BI43" i="45"/>
  <c r="BI42" i="45"/>
  <c r="BI41" i="45"/>
  <c r="BI40" i="45"/>
  <c r="BI39" i="45"/>
  <c r="BI38" i="45"/>
  <c r="BI37" i="45"/>
  <c r="BI36" i="45"/>
  <c r="BI35" i="45"/>
  <c r="BI34" i="45"/>
  <c r="BI33" i="45"/>
  <c r="BI32" i="45"/>
  <c r="BI31" i="45"/>
  <c r="BI30" i="45"/>
  <c r="BI29" i="45"/>
  <c r="BI28" i="45"/>
  <c r="BI27" i="45"/>
  <c r="BI26" i="45"/>
  <c r="BI25" i="45"/>
  <c r="BI24" i="45"/>
  <c r="BI23" i="45"/>
  <c r="BI22" i="45"/>
  <c r="BI21" i="45"/>
  <c r="BI20" i="45"/>
  <c r="BI19" i="45"/>
  <c r="BI18" i="45"/>
  <c r="BI17" i="45"/>
  <c r="BI16" i="45"/>
  <c r="BI15" i="45"/>
  <c r="BI14" i="45"/>
  <c r="BI13" i="45"/>
  <c r="BI12" i="45"/>
  <c r="BI11" i="45"/>
  <c r="BI10" i="45"/>
  <c r="BI9" i="45"/>
  <c r="BI8" i="45"/>
  <c r="BI7" i="45"/>
  <c r="BI6" i="45"/>
  <c r="BI5" i="45"/>
  <c r="BI4" i="45"/>
  <c r="BI3" i="45"/>
  <c r="BI2" i="45"/>
  <c r="AA1330" i="45" l="1"/>
  <c r="K1330" i="45"/>
  <c r="AA1329" i="45" l="1"/>
  <c r="R1329" i="45"/>
  <c r="K1329" i="45"/>
  <c r="K1328" i="45"/>
  <c r="R1328" i="45"/>
  <c r="R1327" i="45" l="1"/>
  <c r="K1327" i="45"/>
  <c r="R1326" i="45" l="1"/>
  <c r="AA1326" i="45" l="1"/>
  <c r="K1326" i="45" l="1"/>
  <c r="AA1325" i="45" l="1"/>
  <c r="R1325" i="45"/>
  <c r="K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K2" i="45"/>
  <c r="AY2" i="45"/>
  <c r="A2" i="45" s="1"/>
  <c r="AU2" i="45"/>
  <c r="AA2" i="45"/>
  <c r="R2" i="45"/>
  <c r="K2" i="45"/>
  <c r="BK3" i="45"/>
  <c r="AY3" i="45"/>
  <c r="A3" i="45" s="1"/>
  <c r="AU3" i="45"/>
  <c r="AA3" i="45"/>
  <c r="R3" i="45"/>
  <c r="K3" i="45"/>
  <c r="BK4" i="45"/>
  <c r="AY4" i="45"/>
  <c r="AU4" i="45"/>
  <c r="AA4" i="45"/>
  <c r="R4" i="45"/>
  <c r="K4" i="45"/>
  <c r="A4" i="45"/>
  <c r="BK5" i="45"/>
  <c r="AY5" i="45"/>
  <c r="A5" i="45" s="1"/>
  <c r="AU5" i="45"/>
  <c r="AA5" i="45"/>
  <c r="R5" i="45"/>
  <c r="K5" i="45"/>
  <c r="BK6" i="45"/>
  <c r="AY6" i="45"/>
  <c r="A6" i="45" s="1"/>
  <c r="AU6" i="45"/>
  <c r="AA6" i="45"/>
  <c r="R6" i="45"/>
  <c r="K6" i="45"/>
  <c r="BK7" i="45"/>
  <c r="AY7" i="45"/>
  <c r="A7" i="45" s="1"/>
  <c r="AU7" i="45"/>
  <c r="AA7" i="45"/>
  <c r="R7" i="45"/>
  <c r="K7" i="45"/>
  <c r="BK8" i="45"/>
  <c r="AY8" i="45"/>
  <c r="A8" i="45" s="1"/>
  <c r="AU8" i="45"/>
  <c r="AA8" i="45"/>
  <c r="R8" i="45"/>
  <c r="K8" i="45"/>
  <c r="BK9" i="45"/>
  <c r="AY9" i="45"/>
  <c r="A9" i="45" s="1"/>
  <c r="AU9" i="45"/>
  <c r="AA9" i="45"/>
  <c r="R9" i="45"/>
  <c r="K9" i="45"/>
  <c r="BK10" i="45"/>
  <c r="AY10" i="45"/>
  <c r="A10" i="45" s="1"/>
  <c r="AU10" i="45"/>
  <c r="AA10" i="45"/>
  <c r="R10" i="45"/>
  <c r="K10" i="45"/>
  <c r="BK11" i="45"/>
  <c r="AY11" i="45"/>
  <c r="A11" i="45" s="1"/>
  <c r="AU11" i="45"/>
  <c r="AA11" i="45"/>
  <c r="R11" i="45"/>
  <c r="K11" i="45"/>
  <c r="BK12" i="45"/>
  <c r="AY12" i="45"/>
  <c r="AU12" i="45"/>
  <c r="AA12" i="45"/>
  <c r="R12" i="45"/>
  <c r="K12" i="45"/>
  <c r="A12" i="45"/>
  <c r="BK13" i="45"/>
  <c r="AU13" i="45"/>
  <c r="AA13" i="45"/>
  <c r="R13" i="45"/>
  <c r="K13" i="45"/>
  <c r="A13" i="45"/>
  <c r="BK14" i="45"/>
  <c r="AY14" i="45"/>
  <c r="A14" i="45" s="1"/>
  <c r="AU14" i="45"/>
  <c r="AA14" i="45"/>
  <c r="R14" i="45"/>
  <c r="K14" i="45"/>
  <c r="BK15" i="45"/>
  <c r="AY15" i="45"/>
  <c r="A15" i="45" s="1"/>
  <c r="AU15" i="45"/>
  <c r="AA15" i="45"/>
  <c r="R15" i="45"/>
  <c r="K15" i="45"/>
  <c r="BK16" i="45"/>
  <c r="AY16" i="45"/>
  <c r="A16" i="45" s="1"/>
  <c r="AU16" i="45"/>
  <c r="AA16" i="45"/>
  <c r="R16" i="45"/>
  <c r="K16" i="45"/>
  <c r="BK17" i="45"/>
  <c r="AY17" i="45"/>
  <c r="A17" i="45" s="1"/>
  <c r="AU17" i="45"/>
  <c r="AA17" i="45"/>
  <c r="R17" i="45"/>
  <c r="K17" i="45"/>
  <c r="BK18" i="45"/>
  <c r="AY18" i="45"/>
  <c r="A18" i="45" s="1"/>
  <c r="AU18" i="45"/>
  <c r="AA18" i="45"/>
  <c r="R18" i="45"/>
  <c r="K18" i="45"/>
  <c r="BK19" i="45"/>
  <c r="AU19" i="45"/>
  <c r="AA19" i="45"/>
  <c r="R19" i="45"/>
  <c r="K19" i="45"/>
  <c r="A19" i="45"/>
  <c r="BK20" i="45"/>
  <c r="AY20" i="45"/>
  <c r="A20" i="45" s="1"/>
  <c r="AU20" i="45"/>
  <c r="AA20" i="45"/>
  <c r="R20" i="45"/>
  <c r="K20" i="45"/>
  <c r="BK21" i="45"/>
  <c r="AY21" i="45"/>
  <c r="A21" i="45" s="1"/>
  <c r="AU21" i="45"/>
  <c r="AA21" i="45"/>
  <c r="R21" i="45"/>
  <c r="K21" i="45"/>
  <c r="BK22" i="45"/>
  <c r="AY22" i="45"/>
  <c r="A22" i="45" s="1"/>
  <c r="AU22" i="45"/>
  <c r="AA22" i="45"/>
  <c r="R22" i="45"/>
  <c r="K22" i="45"/>
  <c r="BK23" i="45"/>
  <c r="AU23" i="45"/>
  <c r="AA23" i="45"/>
  <c r="R23" i="45"/>
  <c r="K23" i="45"/>
  <c r="A23" i="45"/>
  <c r="BK24" i="45"/>
  <c r="AY24" i="45"/>
  <c r="A24" i="45" s="1"/>
  <c r="AU24" i="45"/>
  <c r="AA24" i="45"/>
  <c r="R24" i="45"/>
  <c r="K24" i="45"/>
  <c r="BK25" i="45"/>
  <c r="AY25" i="45"/>
  <c r="A25" i="45" s="1"/>
  <c r="AU25" i="45"/>
  <c r="AA25" i="45"/>
  <c r="R25" i="45"/>
  <c r="K25" i="45"/>
  <c r="BK26" i="45"/>
  <c r="AY26" i="45"/>
  <c r="A26" i="45" s="1"/>
  <c r="AU26" i="45"/>
  <c r="AA26" i="45"/>
  <c r="R26" i="45"/>
  <c r="K26" i="45"/>
  <c r="BK27" i="45"/>
  <c r="AY27" i="45"/>
  <c r="A27" i="45" s="1"/>
  <c r="AU27" i="45"/>
  <c r="AA27" i="45"/>
  <c r="R27" i="45"/>
  <c r="K27" i="45"/>
  <c r="BK28" i="45"/>
  <c r="AY28" i="45"/>
  <c r="A28" i="45" s="1"/>
  <c r="AU28" i="45"/>
  <c r="AA28" i="45"/>
  <c r="R28" i="45"/>
  <c r="K28" i="45"/>
  <c r="BK29" i="45"/>
  <c r="AY29" i="45"/>
  <c r="AU29" i="45"/>
  <c r="AA29" i="45"/>
  <c r="R29" i="45"/>
  <c r="K29" i="45"/>
  <c r="A29" i="45"/>
  <c r="BK30" i="45"/>
  <c r="AY30" i="45"/>
  <c r="A30" i="45" s="1"/>
  <c r="AU30" i="45"/>
  <c r="AA30" i="45"/>
  <c r="R30" i="45"/>
  <c r="K30" i="45"/>
  <c r="BK31" i="45"/>
  <c r="AY31" i="45"/>
  <c r="AU31" i="45"/>
  <c r="AA31" i="45"/>
  <c r="R31" i="45"/>
  <c r="K31" i="45"/>
  <c r="A31" i="45"/>
  <c r="BK32" i="45"/>
  <c r="AY32" i="45"/>
  <c r="AU32" i="45"/>
  <c r="AA32" i="45"/>
  <c r="R32" i="45"/>
  <c r="K32" i="45"/>
  <c r="A32" i="45"/>
  <c r="BK33" i="45"/>
  <c r="AY33" i="45"/>
  <c r="AU33" i="45"/>
  <c r="AA33" i="45"/>
  <c r="R33" i="45"/>
  <c r="K33" i="45"/>
  <c r="A33" i="45"/>
  <c r="BK34" i="45"/>
  <c r="AY34" i="45"/>
  <c r="A34" i="45" s="1"/>
  <c r="AU34" i="45"/>
  <c r="AA34" i="45"/>
  <c r="R34" i="45"/>
  <c r="K34" i="45"/>
  <c r="BK35" i="45"/>
  <c r="AY35" i="45"/>
  <c r="A35" i="45" s="1"/>
  <c r="AU35" i="45"/>
  <c r="AA35" i="45"/>
  <c r="R35" i="45"/>
  <c r="K35" i="45"/>
  <c r="BK36" i="45"/>
  <c r="AY36" i="45"/>
  <c r="A36" i="45" s="1"/>
  <c r="AU36" i="45"/>
  <c r="AA36" i="45"/>
  <c r="R36" i="45"/>
  <c r="K36" i="45"/>
  <c r="BK37" i="45"/>
  <c r="AY37" i="45"/>
  <c r="A37" i="45" s="1"/>
  <c r="AU37" i="45"/>
  <c r="AA37" i="45"/>
  <c r="R37" i="45"/>
  <c r="K37" i="45"/>
  <c r="BK38" i="45"/>
  <c r="AY38" i="45"/>
  <c r="A38" i="45" s="1"/>
  <c r="AU38" i="45"/>
  <c r="AA38" i="45"/>
  <c r="R38" i="45"/>
  <c r="K38" i="45"/>
  <c r="BK39" i="45"/>
  <c r="AY39" i="45"/>
  <c r="A39" i="45" s="1"/>
  <c r="AU39" i="45"/>
  <c r="AA39" i="45"/>
  <c r="R39" i="45"/>
  <c r="K39" i="45"/>
  <c r="BK40" i="45"/>
  <c r="AY40" i="45"/>
  <c r="A40" i="45" s="1"/>
  <c r="AU40" i="45"/>
  <c r="AA40" i="45"/>
  <c r="R40" i="45"/>
  <c r="K40" i="45"/>
  <c r="BK41" i="45"/>
  <c r="AY41" i="45"/>
  <c r="A41" i="45" s="1"/>
  <c r="AU41" i="45"/>
  <c r="AA41" i="45"/>
  <c r="R41" i="45"/>
  <c r="K41" i="45"/>
  <c r="BK42" i="45"/>
  <c r="AY42" i="45"/>
  <c r="A42" i="45" s="1"/>
  <c r="AU42" i="45"/>
  <c r="AA42" i="45"/>
  <c r="R42" i="45"/>
  <c r="K42" i="45"/>
  <c r="BK43" i="45"/>
  <c r="AY43" i="45"/>
  <c r="A43" i="45" s="1"/>
  <c r="AU43" i="45"/>
  <c r="AA43" i="45"/>
  <c r="R43" i="45"/>
  <c r="K43" i="45"/>
  <c r="BK44" i="45"/>
  <c r="AY44" i="45"/>
  <c r="A44" i="45" s="1"/>
  <c r="AU44" i="45"/>
  <c r="AA44" i="45"/>
  <c r="R44" i="45"/>
  <c r="K44" i="45"/>
  <c r="BK45" i="45"/>
  <c r="AY45" i="45"/>
  <c r="A45" i="45" s="1"/>
  <c r="AU45" i="45"/>
  <c r="AA45" i="45"/>
  <c r="R45" i="45"/>
  <c r="K45" i="45"/>
  <c r="BK46" i="45"/>
  <c r="AY46" i="45"/>
  <c r="A46" i="45" s="1"/>
  <c r="AU46" i="45"/>
  <c r="AA46" i="45"/>
  <c r="R46" i="45"/>
  <c r="K46" i="45"/>
  <c r="BK47" i="45"/>
  <c r="AY47" i="45"/>
  <c r="AU47" i="45"/>
  <c r="AA47" i="45"/>
  <c r="R47" i="45"/>
  <c r="K47" i="45"/>
  <c r="A47" i="45"/>
  <c r="BK48" i="45"/>
  <c r="AU48" i="45"/>
  <c r="AA48" i="45"/>
  <c r="R48" i="45"/>
  <c r="K48" i="45"/>
  <c r="A48" i="45"/>
  <c r="BK49" i="45"/>
  <c r="AU49" i="45"/>
  <c r="AA49" i="45"/>
  <c r="R49" i="45"/>
  <c r="K49" i="45"/>
  <c r="A49" i="45"/>
  <c r="BK50" i="45"/>
  <c r="AU50" i="45"/>
  <c r="AA50" i="45"/>
  <c r="R50" i="45"/>
  <c r="K50" i="45"/>
  <c r="A50" i="45"/>
  <c r="BK51" i="45"/>
  <c r="AU51" i="45"/>
  <c r="AA51" i="45"/>
  <c r="R51" i="45"/>
  <c r="K51" i="45"/>
  <c r="A51" i="45"/>
  <c r="BK52" i="45"/>
  <c r="AU52" i="45"/>
  <c r="AA52" i="45"/>
  <c r="R52" i="45"/>
  <c r="K52" i="45"/>
  <c r="A52" i="45"/>
  <c r="BK53" i="45"/>
  <c r="AU53" i="45"/>
  <c r="AA53" i="45"/>
  <c r="R53" i="45"/>
  <c r="K53" i="45"/>
  <c r="A53" i="45"/>
  <c r="BK54" i="45"/>
  <c r="AU54" i="45"/>
  <c r="AA54" i="45"/>
  <c r="R54" i="45"/>
  <c r="K54" i="45"/>
  <c r="A54" i="45"/>
  <c r="BK55" i="45"/>
  <c r="AU55" i="45"/>
  <c r="AA55" i="45"/>
  <c r="R55" i="45"/>
  <c r="K55" i="45"/>
  <c r="A55" i="45"/>
  <c r="BK56" i="45"/>
  <c r="AU56" i="45"/>
  <c r="AA56" i="45"/>
  <c r="R56" i="45"/>
  <c r="K56" i="45"/>
  <c r="A56" i="45"/>
  <c r="BK57" i="45"/>
  <c r="AU57" i="45"/>
  <c r="AA57" i="45"/>
  <c r="R57" i="45"/>
  <c r="K57" i="45"/>
  <c r="A57" i="45"/>
  <c r="BK58" i="45"/>
  <c r="AU58" i="45"/>
  <c r="AA58" i="45"/>
  <c r="R58" i="45"/>
  <c r="K58" i="45"/>
  <c r="A58" i="45"/>
  <c r="BK59" i="45"/>
  <c r="AU59" i="45"/>
  <c r="AA59" i="45"/>
  <c r="R59" i="45"/>
  <c r="K59" i="45"/>
  <c r="A59" i="45"/>
  <c r="BK60" i="45"/>
  <c r="AU60" i="45"/>
  <c r="AA60" i="45"/>
  <c r="R60" i="45"/>
  <c r="K60" i="45"/>
  <c r="A60" i="45"/>
  <c r="BK61" i="45"/>
  <c r="AU61" i="45"/>
  <c r="AA61" i="45"/>
  <c r="R61" i="45"/>
  <c r="K61" i="45"/>
  <c r="A61" i="45"/>
  <c r="BK62" i="45"/>
  <c r="AU62" i="45"/>
  <c r="AA62" i="45"/>
  <c r="R62" i="45"/>
  <c r="K62" i="45"/>
  <c r="A62" i="45"/>
  <c r="BK63" i="45"/>
  <c r="AU63" i="45"/>
  <c r="AA63" i="45"/>
  <c r="R63" i="45"/>
  <c r="K63" i="45"/>
  <c r="A63" i="45"/>
  <c r="BK64" i="45"/>
  <c r="AU64" i="45"/>
  <c r="AA64" i="45"/>
  <c r="R64" i="45"/>
  <c r="K64" i="45"/>
  <c r="A64" i="45"/>
  <c r="BK65" i="45"/>
  <c r="AU65" i="45"/>
  <c r="AA65" i="45"/>
  <c r="R65" i="45"/>
  <c r="K65" i="45"/>
  <c r="A65" i="45"/>
  <c r="BK66" i="45"/>
  <c r="AU66" i="45"/>
  <c r="AA66" i="45"/>
  <c r="R66" i="45"/>
  <c r="K66" i="45"/>
  <c r="A66" i="45"/>
  <c r="BK67" i="45"/>
  <c r="AU67" i="45"/>
  <c r="AA67" i="45"/>
  <c r="R67" i="45"/>
  <c r="K67" i="45"/>
  <c r="A67" i="45"/>
  <c r="BK68" i="45"/>
  <c r="AU68" i="45"/>
  <c r="AA68" i="45"/>
  <c r="R68" i="45"/>
  <c r="K68" i="45"/>
  <c r="A68" i="45"/>
  <c r="BK69" i="45"/>
  <c r="AU69" i="45"/>
  <c r="AA69" i="45"/>
  <c r="R69" i="45"/>
  <c r="K69" i="45"/>
  <c r="A69" i="45"/>
  <c r="BK70" i="45"/>
  <c r="AU70" i="45"/>
  <c r="AA70" i="45"/>
  <c r="R70" i="45"/>
  <c r="K70" i="45"/>
  <c r="A70" i="45"/>
  <c r="BK71" i="45"/>
  <c r="AU71" i="45"/>
  <c r="AA71" i="45"/>
  <c r="R71" i="45"/>
  <c r="K71" i="45"/>
  <c r="A71" i="45"/>
  <c r="BK72" i="45"/>
  <c r="AU72" i="45"/>
  <c r="AA72" i="45"/>
  <c r="R72" i="45"/>
  <c r="K72" i="45"/>
  <c r="A72" i="45"/>
  <c r="BK73" i="45"/>
  <c r="AU73" i="45"/>
  <c r="AA73" i="45"/>
  <c r="R73" i="45"/>
  <c r="K73" i="45"/>
  <c r="A73" i="45"/>
  <c r="BK74" i="45"/>
  <c r="AU74" i="45"/>
  <c r="AA74" i="45"/>
  <c r="R74" i="45"/>
  <c r="K74" i="45"/>
  <c r="A74" i="45"/>
  <c r="BK75" i="45"/>
  <c r="AU75" i="45"/>
  <c r="AA75" i="45"/>
  <c r="R75" i="45"/>
  <c r="K75" i="45"/>
  <c r="A75" i="45"/>
  <c r="BK76" i="45"/>
  <c r="AU76" i="45"/>
  <c r="AA76" i="45"/>
  <c r="R76" i="45"/>
  <c r="K76" i="45"/>
  <c r="A76" i="45"/>
  <c r="BK77" i="45"/>
  <c r="AU77" i="45"/>
  <c r="AA77" i="45"/>
  <c r="R77" i="45"/>
  <c r="K77" i="45"/>
  <c r="A77" i="45"/>
  <c r="BK78" i="45"/>
  <c r="AU78" i="45"/>
  <c r="AA78" i="45"/>
  <c r="R78" i="45"/>
  <c r="K78" i="45"/>
  <c r="A78" i="45"/>
  <c r="BK79" i="45"/>
  <c r="AU79" i="45"/>
  <c r="AA79" i="45"/>
  <c r="R79" i="45"/>
  <c r="K79" i="45"/>
  <c r="A79" i="45"/>
  <c r="BK80" i="45"/>
  <c r="AU80" i="45"/>
  <c r="AA80" i="45"/>
  <c r="R80" i="45"/>
  <c r="K80" i="45"/>
  <c r="A80" i="45"/>
  <c r="BK81" i="45"/>
  <c r="AU81" i="45"/>
  <c r="AA81" i="45"/>
  <c r="R81" i="45"/>
  <c r="K81" i="45"/>
  <c r="A81" i="45"/>
  <c r="BK82" i="45"/>
  <c r="AU82" i="45"/>
  <c r="AA82" i="45"/>
  <c r="R82" i="45"/>
  <c r="K82" i="45"/>
  <c r="A82" i="45"/>
  <c r="BK83" i="45"/>
  <c r="AU83" i="45"/>
  <c r="AA83" i="45"/>
  <c r="R83" i="45"/>
  <c r="K83" i="45"/>
  <c r="A83" i="45"/>
  <c r="BK84" i="45"/>
  <c r="AU84" i="45"/>
  <c r="AA84" i="45"/>
  <c r="R84" i="45"/>
  <c r="K84" i="45"/>
  <c r="A84" i="45"/>
  <c r="BK85" i="45"/>
  <c r="AU85" i="45"/>
  <c r="AA85" i="45"/>
  <c r="R85" i="45"/>
  <c r="K85" i="45"/>
  <c r="A85" i="45"/>
  <c r="BK86" i="45"/>
  <c r="AU86" i="45"/>
  <c r="AA86" i="45"/>
  <c r="R86" i="45"/>
  <c r="K86" i="45"/>
  <c r="A86" i="45"/>
  <c r="BK87" i="45"/>
  <c r="AU87" i="45"/>
  <c r="AA87" i="45"/>
  <c r="R87" i="45"/>
  <c r="K87" i="45"/>
  <c r="A87" i="45"/>
  <c r="BK88" i="45"/>
  <c r="AU88" i="45"/>
  <c r="AA88" i="45"/>
  <c r="R88" i="45"/>
  <c r="K88" i="45"/>
  <c r="A88" i="45"/>
  <c r="BK89" i="45"/>
  <c r="AU89" i="45"/>
  <c r="AA89" i="45"/>
  <c r="R89" i="45"/>
  <c r="K89" i="45"/>
  <c r="A89" i="45"/>
  <c r="BK90" i="45"/>
  <c r="AU90" i="45"/>
  <c r="AA90" i="45"/>
  <c r="R90" i="45"/>
  <c r="K90" i="45"/>
  <c r="A90" i="45"/>
  <c r="BK91" i="45"/>
  <c r="AU91" i="45"/>
  <c r="AA91" i="45"/>
  <c r="R91" i="45"/>
  <c r="K91" i="45"/>
  <c r="A91" i="45"/>
  <c r="BK92" i="45"/>
  <c r="AU92" i="45"/>
  <c r="AA92" i="45"/>
  <c r="R92" i="45"/>
  <c r="K92" i="45"/>
  <c r="A92" i="45"/>
  <c r="BK93" i="45"/>
  <c r="AU93" i="45"/>
  <c r="AA93" i="45"/>
  <c r="R93" i="45"/>
  <c r="K93" i="45"/>
  <c r="A93" i="45"/>
  <c r="BK94" i="45"/>
  <c r="AU94" i="45"/>
  <c r="AA94" i="45"/>
  <c r="R94" i="45"/>
  <c r="K94" i="45"/>
  <c r="A94" i="45"/>
  <c r="BK95" i="45"/>
  <c r="AU95" i="45"/>
  <c r="AA95" i="45"/>
  <c r="R95" i="45"/>
  <c r="K95" i="45"/>
  <c r="A95" i="45"/>
  <c r="BK96" i="45"/>
  <c r="AU96" i="45"/>
  <c r="AA96" i="45"/>
  <c r="R96" i="45"/>
  <c r="K96" i="45"/>
  <c r="A96" i="45"/>
  <c r="BK97" i="45"/>
  <c r="AU97" i="45"/>
  <c r="AA97" i="45"/>
  <c r="R97" i="45"/>
  <c r="K97" i="45"/>
  <c r="A97" i="45"/>
  <c r="BK98" i="45"/>
  <c r="AU98" i="45"/>
  <c r="AA98" i="45"/>
  <c r="R98" i="45"/>
  <c r="K98" i="45"/>
  <c r="A98" i="45"/>
  <c r="BK99" i="45"/>
  <c r="AU99" i="45"/>
  <c r="AA99" i="45"/>
  <c r="R99" i="45"/>
  <c r="K99" i="45"/>
  <c r="A99" i="45"/>
  <c r="BK100" i="45"/>
  <c r="AU100" i="45"/>
  <c r="AA100" i="45"/>
  <c r="R100" i="45"/>
  <c r="K100" i="45"/>
  <c r="A100" i="45"/>
  <c r="BK101" i="45"/>
  <c r="AU101" i="45"/>
  <c r="AA101" i="45"/>
  <c r="R101" i="45"/>
  <c r="K101" i="45"/>
  <c r="A101" i="45"/>
  <c r="BK102" i="45"/>
  <c r="AU102" i="45"/>
  <c r="AA102" i="45"/>
  <c r="R102" i="45"/>
  <c r="K102" i="45"/>
  <c r="A102" i="45"/>
  <c r="BK103" i="45"/>
  <c r="AU103" i="45"/>
  <c r="AA103" i="45"/>
  <c r="R103" i="45"/>
  <c r="K103" i="45"/>
  <c r="A103" i="45"/>
  <c r="BK104" i="45"/>
  <c r="AU104" i="45"/>
  <c r="AA104" i="45"/>
  <c r="R104" i="45"/>
  <c r="K104" i="45"/>
  <c r="A104" i="45"/>
  <c r="BK105" i="45"/>
  <c r="AU105" i="45"/>
  <c r="AA105" i="45"/>
  <c r="R105" i="45"/>
  <c r="K105" i="45"/>
  <c r="A105" i="45"/>
  <c r="BK106" i="45"/>
  <c r="AU106" i="45"/>
  <c r="AA106" i="45"/>
  <c r="R106" i="45"/>
  <c r="K106" i="45"/>
  <c r="A106" i="45"/>
  <c r="BK107" i="45"/>
  <c r="AU107" i="45"/>
  <c r="AA107" i="45"/>
  <c r="R107" i="45"/>
  <c r="K107" i="45"/>
  <c r="A107" i="45"/>
  <c r="BK108" i="45"/>
  <c r="AU108" i="45"/>
  <c r="AA108" i="45"/>
  <c r="R108" i="45"/>
  <c r="K108" i="45"/>
  <c r="A108" i="45"/>
  <c r="BK109" i="45"/>
  <c r="AU109" i="45"/>
  <c r="AA109" i="45"/>
  <c r="R109" i="45"/>
  <c r="K109" i="45"/>
  <c r="A109" i="45"/>
  <c r="BK110" i="45"/>
  <c r="AU110" i="45"/>
  <c r="AA110" i="45"/>
  <c r="R110" i="45"/>
  <c r="K110" i="45"/>
  <c r="A110" i="45"/>
  <c r="BK111" i="45"/>
  <c r="AU111" i="45"/>
  <c r="AA111" i="45"/>
  <c r="R111" i="45"/>
  <c r="K111" i="45"/>
  <c r="A111" i="45"/>
  <c r="BK112" i="45"/>
  <c r="AU112" i="45"/>
  <c r="AA112" i="45"/>
  <c r="R112" i="45"/>
  <c r="K112" i="45"/>
  <c r="A112" i="45"/>
  <c r="BK113" i="45"/>
  <c r="AU113" i="45"/>
  <c r="AA113" i="45"/>
  <c r="R113" i="45"/>
  <c r="K113" i="45"/>
  <c r="A113" i="45"/>
  <c r="BK114" i="45"/>
  <c r="AU114" i="45"/>
  <c r="AA114" i="45"/>
  <c r="R114" i="45"/>
  <c r="K114" i="45"/>
  <c r="A114" i="45"/>
  <c r="BK115" i="45"/>
  <c r="AU115" i="45"/>
  <c r="AA115" i="45"/>
  <c r="R115" i="45"/>
  <c r="K115" i="45"/>
  <c r="A115" i="45"/>
  <c r="BK116" i="45"/>
  <c r="AU116" i="45"/>
  <c r="AA116" i="45"/>
  <c r="R116" i="45"/>
  <c r="K116" i="45"/>
  <c r="A116" i="45"/>
  <c r="BK117" i="45"/>
  <c r="AU117" i="45"/>
  <c r="AA117" i="45"/>
  <c r="R117" i="45"/>
  <c r="K117" i="45"/>
  <c r="A117" i="45"/>
  <c r="BK118" i="45"/>
  <c r="AU118" i="45"/>
  <c r="AA118" i="45"/>
  <c r="R118" i="45"/>
  <c r="K118" i="45"/>
  <c r="A118" i="45"/>
  <c r="BK119" i="45"/>
  <c r="AU119" i="45"/>
  <c r="AA119" i="45"/>
  <c r="R119" i="45"/>
  <c r="K119" i="45"/>
  <c r="A119" i="45"/>
  <c r="BK120" i="45"/>
  <c r="AU120" i="45"/>
  <c r="AA120" i="45"/>
  <c r="R120" i="45"/>
  <c r="K120" i="45"/>
  <c r="A120" i="45"/>
  <c r="BK121" i="45"/>
  <c r="AU121" i="45"/>
  <c r="AA121" i="45"/>
  <c r="R121" i="45"/>
  <c r="K121" i="45"/>
  <c r="A121" i="45"/>
  <c r="BK122" i="45"/>
  <c r="AU122" i="45"/>
  <c r="AA122" i="45"/>
  <c r="R122" i="45"/>
  <c r="K122" i="45"/>
  <c r="A122" i="45"/>
  <c r="BK123" i="45"/>
  <c r="AU123" i="45"/>
  <c r="AA123" i="45"/>
  <c r="R123" i="45"/>
  <c r="K123" i="45"/>
  <c r="A123" i="45"/>
  <c r="BK124" i="45"/>
  <c r="AU124" i="45"/>
  <c r="AA124" i="45"/>
  <c r="R124" i="45"/>
  <c r="K124" i="45"/>
  <c r="A124" i="45"/>
  <c r="BK125" i="45"/>
  <c r="AU125" i="45"/>
  <c r="AA125" i="45"/>
  <c r="R125" i="45"/>
  <c r="K125" i="45"/>
  <c r="A125" i="45"/>
  <c r="BK126" i="45"/>
  <c r="AU126" i="45"/>
  <c r="AA126" i="45"/>
  <c r="R126" i="45"/>
  <c r="K126" i="45"/>
  <c r="A126" i="45"/>
  <c r="BK127" i="45"/>
  <c r="AU127" i="45"/>
  <c r="AA127" i="45"/>
  <c r="R127" i="45"/>
  <c r="K127" i="45"/>
  <c r="A127" i="45"/>
  <c r="BK128" i="45"/>
  <c r="AU128" i="45"/>
  <c r="AA128" i="45"/>
  <c r="R128" i="45"/>
  <c r="K128" i="45"/>
  <c r="A128" i="45"/>
  <c r="BK129" i="45"/>
  <c r="AU129" i="45"/>
  <c r="AA129" i="45"/>
  <c r="R129" i="45"/>
  <c r="K129" i="45"/>
  <c r="A129" i="45"/>
  <c r="BK130" i="45"/>
  <c r="AU130" i="45"/>
  <c r="AA130" i="45"/>
  <c r="R130" i="45"/>
  <c r="K130" i="45"/>
  <c r="A130" i="45"/>
  <c r="BK131" i="45"/>
  <c r="AU131" i="45"/>
  <c r="AA131" i="45"/>
  <c r="R131" i="45"/>
  <c r="K131" i="45"/>
  <c r="A131" i="45"/>
  <c r="BK132" i="45"/>
  <c r="AU132" i="45"/>
  <c r="AA132" i="45"/>
  <c r="R132" i="45"/>
  <c r="K132" i="45"/>
  <c r="A132" i="45"/>
  <c r="BK133" i="45"/>
  <c r="AU133" i="45"/>
  <c r="AA133" i="45"/>
  <c r="R133" i="45"/>
  <c r="K133" i="45"/>
  <c r="A133" i="45"/>
  <c r="BK134" i="45"/>
  <c r="AU134" i="45"/>
  <c r="AA134" i="45"/>
  <c r="R134" i="45"/>
  <c r="K134" i="45"/>
  <c r="A134" i="45"/>
  <c r="BK135" i="45"/>
  <c r="AU135" i="45"/>
  <c r="AA135" i="45"/>
  <c r="R135" i="45"/>
  <c r="K135" i="45"/>
  <c r="A135" i="45"/>
  <c r="BK136" i="45"/>
  <c r="AU136" i="45"/>
  <c r="AA136" i="45"/>
  <c r="R136" i="45"/>
  <c r="K136" i="45"/>
  <c r="A136" i="45"/>
  <c r="BK137" i="45"/>
  <c r="AU137" i="45"/>
  <c r="AA137" i="45"/>
  <c r="R137" i="45"/>
  <c r="K137" i="45"/>
  <c r="A137" i="45"/>
  <c r="BK138" i="45"/>
  <c r="AU138" i="45"/>
  <c r="AA138" i="45"/>
  <c r="R138" i="45"/>
  <c r="K138" i="45"/>
  <c r="A138" i="45"/>
  <c r="BK139" i="45"/>
  <c r="AU139" i="45"/>
  <c r="AA139" i="45"/>
  <c r="R139" i="45"/>
  <c r="K139" i="45"/>
  <c r="A139" i="45"/>
  <c r="BK140" i="45"/>
  <c r="AU140" i="45"/>
  <c r="AA140" i="45"/>
  <c r="R140" i="45"/>
  <c r="K140" i="45"/>
  <c r="A140" i="45"/>
  <c r="BK141" i="45"/>
  <c r="AU141" i="45"/>
  <c r="AA141" i="45"/>
  <c r="R141" i="45"/>
  <c r="K141" i="45"/>
  <c r="A141" i="45"/>
  <c r="BK142" i="45"/>
  <c r="AU142" i="45"/>
  <c r="AA142" i="45"/>
  <c r="R142" i="45"/>
  <c r="K142" i="45"/>
  <c r="A142" i="45"/>
  <c r="BK143" i="45"/>
  <c r="AU143" i="45"/>
  <c r="AA143" i="45"/>
  <c r="R143" i="45"/>
  <c r="K143" i="45"/>
  <c r="A143" i="45"/>
  <c r="BK144" i="45"/>
  <c r="AU144" i="45"/>
  <c r="AA144" i="45"/>
  <c r="R144" i="45"/>
  <c r="K144" i="45"/>
  <c r="A144" i="45"/>
  <c r="BK145" i="45"/>
  <c r="AU145" i="45"/>
  <c r="AA145" i="45"/>
  <c r="R145" i="45"/>
  <c r="K145" i="45"/>
  <c r="A145" i="45"/>
  <c r="BK146" i="45"/>
  <c r="AU146" i="45"/>
  <c r="AA146" i="45"/>
  <c r="R146" i="45"/>
  <c r="K146" i="45"/>
  <c r="A146" i="45"/>
  <c r="BK147" i="45"/>
  <c r="AU147" i="45"/>
  <c r="AA147" i="45"/>
  <c r="R147" i="45"/>
  <c r="K147" i="45"/>
  <c r="A147" i="45"/>
  <c r="BK148" i="45"/>
  <c r="AU148" i="45"/>
  <c r="AA148" i="45"/>
  <c r="R148" i="45"/>
  <c r="K148" i="45"/>
  <c r="A148" i="45"/>
  <c r="BK149" i="45"/>
  <c r="AU149" i="45"/>
  <c r="AA149" i="45"/>
  <c r="R149" i="45"/>
  <c r="K149" i="45"/>
  <c r="A149" i="45"/>
  <c r="BK150" i="45"/>
  <c r="AU150" i="45"/>
  <c r="AA150" i="45"/>
  <c r="R150" i="45"/>
  <c r="K150" i="45"/>
  <c r="A150" i="45"/>
  <c r="BK151" i="45"/>
  <c r="AU151" i="45"/>
  <c r="AA151" i="45"/>
  <c r="R151" i="45"/>
  <c r="K151" i="45"/>
  <c r="A151" i="45"/>
  <c r="BK152" i="45"/>
  <c r="AU152" i="45"/>
  <c r="AA152" i="45"/>
  <c r="R152" i="45"/>
  <c r="K152" i="45"/>
  <c r="A152" i="45"/>
  <c r="BK153" i="45"/>
  <c r="AU153" i="45"/>
  <c r="AA153" i="45"/>
  <c r="R153" i="45"/>
  <c r="K153" i="45"/>
  <c r="A153" i="45"/>
  <c r="BK154" i="45"/>
  <c r="AU154" i="45"/>
  <c r="AA154" i="45"/>
  <c r="R154" i="45"/>
  <c r="K154" i="45"/>
  <c r="A154" i="45"/>
  <c r="BK155" i="45"/>
  <c r="AU155" i="45"/>
  <c r="AA155" i="45"/>
  <c r="R155" i="45"/>
  <c r="K155" i="45"/>
  <c r="A155" i="45"/>
  <c r="BK156" i="45"/>
  <c r="AU156" i="45"/>
  <c r="AA156" i="45"/>
  <c r="R156" i="45"/>
  <c r="K156" i="45"/>
  <c r="A156" i="45"/>
  <c r="BK157" i="45"/>
  <c r="AU157" i="45"/>
  <c r="AA157" i="45"/>
  <c r="R157" i="45"/>
  <c r="K157" i="45"/>
  <c r="A157" i="45"/>
  <c r="BK158" i="45"/>
  <c r="AU158" i="45"/>
  <c r="AA158" i="45"/>
  <c r="R158" i="45"/>
  <c r="K158" i="45"/>
  <c r="A158" i="45"/>
  <c r="BK159" i="45"/>
  <c r="AU159" i="45"/>
  <c r="AA159" i="45"/>
  <c r="R159" i="45"/>
  <c r="K159" i="45"/>
  <c r="A159" i="45"/>
  <c r="BK160" i="45"/>
  <c r="AU160" i="45"/>
  <c r="AA160" i="45"/>
  <c r="R160" i="45"/>
  <c r="K160" i="45"/>
  <c r="A160" i="45"/>
  <c r="BK161" i="45"/>
  <c r="AU161" i="45"/>
  <c r="AA161" i="45"/>
  <c r="R161" i="45"/>
  <c r="K161" i="45"/>
  <c r="A161" i="45"/>
  <c r="BK162" i="45"/>
  <c r="AU162" i="45"/>
  <c r="AA162" i="45"/>
  <c r="R162" i="45"/>
  <c r="K162" i="45"/>
  <c r="A162" i="45"/>
  <c r="BK163" i="45"/>
  <c r="AU163" i="45"/>
  <c r="AA163" i="45"/>
  <c r="R163" i="45"/>
  <c r="K163" i="45"/>
  <c r="A163" i="45"/>
  <c r="BK164" i="45"/>
  <c r="AU164" i="45"/>
  <c r="AA164" i="45"/>
  <c r="R164" i="45"/>
  <c r="K164" i="45"/>
  <c r="A164" i="45"/>
  <c r="BK165" i="45"/>
  <c r="AU165" i="45"/>
  <c r="AA165" i="45"/>
  <c r="R165" i="45"/>
  <c r="K165" i="45"/>
  <c r="A165" i="45"/>
  <c r="BK166" i="45"/>
  <c r="AU166" i="45"/>
  <c r="AA166" i="45"/>
  <c r="R166" i="45"/>
  <c r="K166" i="45"/>
  <c r="A166" i="45"/>
  <c r="BK167" i="45"/>
  <c r="AU167" i="45"/>
  <c r="AA167" i="45"/>
  <c r="R167" i="45"/>
  <c r="K167" i="45"/>
  <c r="A167" i="45"/>
  <c r="BK168" i="45"/>
  <c r="AU168" i="45"/>
  <c r="AA168" i="45"/>
  <c r="R168" i="45"/>
  <c r="K168" i="45"/>
  <c r="A168" i="45"/>
  <c r="BK169" i="45"/>
  <c r="AU169" i="45"/>
  <c r="AA169" i="45"/>
  <c r="R169" i="45"/>
  <c r="K169" i="45"/>
  <c r="A169" i="45"/>
  <c r="BK170" i="45"/>
  <c r="AY170" i="45"/>
  <c r="A170" i="45" s="1"/>
  <c r="AU170" i="45"/>
  <c r="AA170" i="45"/>
  <c r="R170" i="45"/>
  <c r="K170" i="45"/>
  <c r="BK171" i="45"/>
  <c r="AY171" i="45"/>
  <c r="A171" i="45" s="1"/>
  <c r="AU171" i="45"/>
  <c r="AA171" i="45"/>
  <c r="R171" i="45"/>
  <c r="K171" i="45"/>
  <c r="BK172" i="45"/>
  <c r="AY172" i="45"/>
  <c r="A172" i="45" s="1"/>
  <c r="AU172" i="45"/>
  <c r="AA172" i="45"/>
  <c r="R172" i="45"/>
  <c r="K172" i="45"/>
  <c r="BK173" i="45"/>
  <c r="AY173" i="45"/>
  <c r="A173" i="45" s="1"/>
  <c r="AU173" i="45"/>
  <c r="AA173" i="45"/>
  <c r="R173" i="45"/>
  <c r="K173" i="45"/>
  <c r="BK174" i="45"/>
  <c r="AY174" i="45"/>
  <c r="AU174" i="45"/>
  <c r="AA174" i="45"/>
  <c r="R174" i="45"/>
  <c r="K174" i="45"/>
  <c r="A174" i="45"/>
  <c r="BK175" i="45"/>
  <c r="AY175" i="45"/>
  <c r="A175" i="45" s="1"/>
  <c r="AU175" i="45"/>
  <c r="AA175" i="45"/>
  <c r="R175" i="45"/>
  <c r="K175" i="45"/>
  <c r="BK176" i="45"/>
  <c r="AY176" i="45"/>
  <c r="A176" i="45" s="1"/>
  <c r="AU176" i="45"/>
  <c r="AA176" i="45"/>
  <c r="R176" i="45"/>
  <c r="K176" i="45"/>
  <c r="BK177" i="45"/>
  <c r="AY177" i="45"/>
  <c r="A177" i="45" s="1"/>
  <c r="AU177" i="45"/>
  <c r="AA177" i="45"/>
  <c r="R177" i="45"/>
  <c r="K177" i="45"/>
  <c r="BK178" i="45"/>
  <c r="AY178" i="45"/>
  <c r="A178" i="45" s="1"/>
  <c r="AU178" i="45"/>
  <c r="AA178" i="45"/>
  <c r="R178" i="45"/>
  <c r="K178" i="45"/>
  <c r="BK179" i="45"/>
  <c r="AY179" i="45"/>
  <c r="A179" i="45" s="1"/>
  <c r="AU179" i="45"/>
  <c r="AA179" i="45"/>
  <c r="R179" i="45"/>
  <c r="K179" i="45"/>
  <c r="BK180" i="45"/>
  <c r="AY180" i="45"/>
  <c r="A180" i="45" s="1"/>
  <c r="AU180" i="45"/>
  <c r="AA180" i="45"/>
  <c r="R180" i="45"/>
  <c r="K180" i="45"/>
  <c r="BK181" i="45"/>
  <c r="AY181" i="45"/>
  <c r="A181" i="45" s="1"/>
  <c r="AU181" i="45"/>
  <c r="AA181" i="45"/>
  <c r="R181" i="45"/>
  <c r="K181" i="45"/>
  <c r="BK182" i="45"/>
  <c r="AY182" i="45"/>
  <c r="A182" i="45" s="1"/>
  <c r="AU182" i="45"/>
  <c r="AA182" i="45"/>
  <c r="R182" i="45"/>
  <c r="K182" i="45"/>
  <c r="BK183" i="45"/>
  <c r="AY183" i="45"/>
  <c r="A183" i="45" s="1"/>
  <c r="AU183" i="45"/>
  <c r="AA183" i="45"/>
  <c r="R183" i="45"/>
  <c r="K183" i="45"/>
  <c r="BK184" i="45"/>
  <c r="AY184" i="45"/>
  <c r="A184" i="45" s="1"/>
  <c r="AU184" i="45"/>
  <c r="AA184" i="45"/>
  <c r="R184" i="45"/>
  <c r="K184" i="45"/>
  <c r="BK185" i="45"/>
  <c r="AY185" i="45"/>
  <c r="A185" i="45" s="1"/>
  <c r="AU185" i="45"/>
  <c r="AA185" i="45"/>
  <c r="R185" i="45"/>
  <c r="K185" i="45"/>
  <c r="BK186" i="45"/>
  <c r="AY186" i="45"/>
  <c r="A186" i="45" s="1"/>
  <c r="AU186" i="45"/>
  <c r="AA186" i="45"/>
  <c r="R186" i="45"/>
  <c r="K186" i="45"/>
  <c r="BK187" i="45"/>
  <c r="AY187" i="45"/>
  <c r="A187" i="45" s="1"/>
  <c r="AU187" i="45"/>
  <c r="AA187" i="45"/>
  <c r="R187" i="45"/>
  <c r="K187" i="45"/>
  <c r="BK188" i="45"/>
  <c r="AY188" i="45"/>
  <c r="A188" i="45" s="1"/>
  <c r="AU188" i="45"/>
  <c r="AA188" i="45"/>
  <c r="R188" i="45"/>
  <c r="K188" i="45"/>
  <c r="BK189" i="45"/>
  <c r="AY189" i="45"/>
  <c r="A189" i="45" s="1"/>
  <c r="AU189" i="45"/>
  <c r="AA189" i="45"/>
  <c r="R189" i="45"/>
  <c r="K189" i="45"/>
  <c r="BK190" i="45"/>
  <c r="AY190" i="45"/>
  <c r="A190" i="45" s="1"/>
  <c r="AU190" i="45"/>
  <c r="AA190" i="45"/>
  <c r="R190" i="45"/>
  <c r="K190" i="45"/>
  <c r="BK191" i="45"/>
  <c r="AY191" i="45"/>
  <c r="A191" i="45" s="1"/>
  <c r="AU191" i="45"/>
  <c r="AA191" i="45"/>
  <c r="R191" i="45"/>
  <c r="K191" i="45"/>
  <c r="BK192" i="45"/>
  <c r="AY192" i="45"/>
  <c r="A192" i="45" s="1"/>
  <c r="AU192" i="45"/>
  <c r="AA192" i="45"/>
  <c r="R192" i="45"/>
  <c r="K192" i="45"/>
  <c r="BK193" i="45"/>
  <c r="AY193" i="45"/>
  <c r="A193" i="45" s="1"/>
  <c r="AU193" i="45"/>
  <c r="AA193" i="45"/>
  <c r="R193" i="45"/>
  <c r="K193" i="45"/>
  <c r="BK194" i="45"/>
  <c r="AY194" i="45"/>
  <c r="A194" i="45" s="1"/>
  <c r="AU194" i="45"/>
  <c r="AA194" i="45"/>
  <c r="R194" i="45"/>
  <c r="K194" i="45"/>
  <c r="BK195" i="45"/>
  <c r="AY195" i="45"/>
  <c r="AU195" i="45"/>
  <c r="AA195" i="45"/>
  <c r="R195" i="45"/>
  <c r="K195" i="45"/>
  <c r="A195" i="45"/>
  <c r="BK196" i="45"/>
  <c r="AY196" i="45"/>
  <c r="AU196" i="45"/>
  <c r="AA196" i="45"/>
  <c r="R196" i="45"/>
  <c r="K196" i="45"/>
  <c r="A196" i="45"/>
  <c r="BK197" i="45"/>
  <c r="AY197" i="45"/>
  <c r="AU197" i="45"/>
  <c r="AA197" i="45"/>
  <c r="R197" i="45"/>
  <c r="K197" i="45"/>
  <c r="A197" i="45"/>
  <c r="BK198" i="45"/>
  <c r="AY198" i="45"/>
  <c r="AU198" i="45"/>
  <c r="AA198" i="45"/>
  <c r="R198" i="45"/>
  <c r="K198" i="45"/>
  <c r="A198" i="45"/>
  <c r="BK199" i="45"/>
  <c r="AY199" i="45"/>
  <c r="AU199" i="45"/>
  <c r="AA199" i="45"/>
  <c r="R199" i="45"/>
  <c r="K199" i="45"/>
  <c r="A199" i="45"/>
  <c r="BK200" i="45"/>
  <c r="AY200" i="45"/>
  <c r="AU200" i="45"/>
  <c r="AA200" i="45"/>
  <c r="R200" i="45"/>
  <c r="K200" i="45"/>
  <c r="A200" i="45"/>
  <c r="BK201" i="45"/>
  <c r="AY201" i="45"/>
  <c r="AU201" i="45"/>
  <c r="AA201" i="45"/>
  <c r="R201" i="45"/>
  <c r="K201" i="45"/>
  <c r="A201" i="45"/>
  <c r="BK202" i="45"/>
  <c r="AY202" i="45"/>
  <c r="AU202" i="45"/>
  <c r="AA202" i="45"/>
  <c r="R202" i="45"/>
  <c r="K202" i="45"/>
  <c r="A202" i="45"/>
  <c r="BK203" i="45"/>
  <c r="AY203" i="45"/>
  <c r="AU203" i="45"/>
  <c r="AA203" i="45"/>
  <c r="R203" i="45"/>
  <c r="K203" i="45"/>
  <c r="A203" i="45"/>
  <c r="BK204" i="45"/>
  <c r="AY204" i="45"/>
  <c r="AU204" i="45"/>
  <c r="AA204" i="45"/>
  <c r="R204" i="45"/>
  <c r="K204" i="45"/>
  <c r="A204" i="45"/>
  <c r="BK205" i="45"/>
  <c r="AU205" i="45"/>
  <c r="AA205" i="45"/>
  <c r="R205" i="45"/>
  <c r="K205" i="45"/>
  <c r="A205" i="45"/>
  <c r="BK206" i="45"/>
  <c r="AU206" i="45"/>
  <c r="AA206" i="45"/>
  <c r="R206" i="45"/>
  <c r="K206" i="45"/>
  <c r="A206" i="45"/>
  <c r="BK207" i="45"/>
  <c r="AY207" i="45"/>
  <c r="A207" i="45" s="1"/>
  <c r="AU207" i="45"/>
  <c r="AA207" i="45"/>
  <c r="R207" i="45"/>
  <c r="K207" i="45"/>
  <c r="BK208" i="45"/>
  <c r="AY208" i="45"/>
  <c r="A208" i="45" s="1"/>
  <c r="AU208" i="45"/>
  <c r="AA208" i="45"/>
  <c r="R208" i="45"/>
  <c r="K208" i="45"/>
  <c r="BK209" i="45"/>
  <c r="AU209" i="45"/>
  <c r="AA209" i="45"/>
  <c r="R209" i="45"/>
  <c r="K209" i="45"/>
  <c r="A209" i="45"/>
  <c r="BK210" i="45"/>
  <c r="AY210" i="45"/>
  <c r="AU210" i="45"/>
  <c r="AA210" i="45"/>
  <c r="R210" i="45"/>
  <c r="K210" i="45"/>
  <c r="A210" i="45"/>
  <c r="BK211" i="45"/>
  <c r="AY211" i="45"/>
  <c r="A211" i="45" s="1"/>
  <c r="AU211" i="45"/>
  <c r="AA211" i="45"/>
  <c r="R211" i="45"/>
  <c r="K211" i="45"/>
  <c r="BK212" i="45"/>
  <c r="AY212" i="45"/>
  <c r="A212" i="45" s="1"/>
  <c r="AU212" i="45"/>
  <c r="AA212" i="45"/>
  <c r="R212" i="45"/>
  <c r="K212" i="45"/>
  <c r="BK213" i="45"/>
  <c r="AU213" i="45"/>
  <c r="AA213" i="45"/>
  <c r="R213" i="45"/>
  <c r="K213" i="45"/>
  <c r="A213" i="45"/>
  <c r="BK214" i="45"/>
  <c r="AU214" i="45"/>
  <c r="AA214" i="45"/>
  <c r="R214" i="45"/>
  <c r="K214" i="45"/>
  <c r="A214" i="45"/>
  <c r="BK215" i="45"/>
  <c r="AY215" i="45"/>
  <c r="A215" i="45" s="1"/>
  <c r="AU215" i="45"/>
  <c r="AA215" i="45"/>
  <c r="R215" i="45"/>
  <c r="K215" i="45"/>
  <c r="BK216" i="45"/>
  <c r="AY216" i="45"/>
  <c r="A216" i="45" s="1"/>
  <c r="AU216" i="45"/>
  <c r="AA216" i="45"/>
  <c r="R216" i="45"/>
  <c r="K216" i="45"/>
  <c r="BK217" i="45"/>
  <c r="AY217" i="45"/>
  <c r="A217" i="45" s="1"/>
  <c r="AU217" i="45"/>
  <c r="AA217" i="45"/>
  <c r="R217" i="45"/>
  <c r="K217" i="45"/>
  <c r="BK218" i="45"/>
  <c r="AY218" i="45"/>
  <c r="A218" i="45" s="1"/>
  <c r="AU218" i="45"/>
  <c r="AA218" i="45"/>
  <c r="R218" i="45"/>
  <c r="K218" i="45"/>
  <c r="BK219" i="45"/>
  <c r="AY219" i="45"/>
  <c r="A219" i="45" s="1"/>
  <c r="AU219" i="45"/>
  <c r="AA219" i="45"/>
  <c r="R219" i="45"/>
  <c r="K219" i="45"/>
  <c r="BK220" i="45"/>
  <c r="AU220" i="45"/>
  <c r="AA220" i="45"/>
  <c r="R220" i="45"/>
  <c r="K220" i="45"/>
  <c r="A220" i="45"/>
  <c r="BK221" i="45"/>
  <c r="AU221" i="45"/>
  <c r="AA221" i="45"/>
  <c r="R221" i="45"/>
  <c r="K221" i="45"/>
  <c r="A221" i="45"/>
  <c r="BK222" i="45"/>
  <c r="AY222" i="45"/>
  <c r="A222" i="45" s="1"/>
  <c r="AU222" i="45"/>
  <c r="AA222" i="45"/>
  <c r="R222" i="45"/>
  <c r="K222" i="45"/>
  <c r="BK223" i="45"/>
  <c r="AU223" i="45"/>
  <c r="AA223" i="45"/>
  <c r="R223" i="45"/>
  <c r="K223" i="45"/>
  <c r="A223" i="45"/>
  <c r="BK224" i="45"/>
  <c r="AY224" i="45"/>
  <c r="A224" i="45" s="1"/>
  <c r="AU224" i="45"/>
  <c r="AA224" i="45"/>
  <c r="R224" i="45"/>
  <c r="K224" i="45"/>
  <c r="BK225" i="45"/>
  <c r="AY225" i="45"/>
  <c r="A225" i="45" s="1"/>
  <c r="AU225" i="45"/>
  <c r="AA225" i="45"/>
  <c r="R225" i="45"/>
  <c r="K225" i="45"/>
  <c r="BK226" i="45"/>
  <c r="AY226" i="45"/>
  <c r="A226" i="45" s="1"/>
  <c r="AU226" i="45"/>
  <c r="AA226" i="45"/>
  <c r="R226" i="45"/>
  <c r="K226" i="45"/>
  <c r="BK227" i="45"/>
  <c r="AY227" i="45"/>
  <c r="A227" i="45" s="1"/>
  <c r="AU227" i="45"/>
  <c r="AA227" i="45"/>
  <c r="R227" i="45"/>
  <c r="K227" i="45"/>
  <c r="BK228" i="45"/>
  <c r="AY228" i="45"/>
  <c r="A228" i="45" s="1"/>
  <c r="AU228" i="45"/>
  <c r="AA228" i="45"/>
  <c r="R228" i="45"/>
  <c r="K228" i="45"/>
  <c r="BK229" i="45"/>
  <c r="AY229" i="45"/>
  <c r="A229" i="45" s="1"/>
  <c r="AU229" i="45"/>
  <c r="AA229" i="45"/>
  <c r="R229" i="45"/>
  <c r="K229" i="45"/>
  <c r="BK230" i="45"/>
  <c r="AY230" i="45"/>
  <c r="A230" i="45" s="1"/>
  <c r="AU230" i="45"/>
  <c r="AA230" i="45"/>
  <c r="R230" i="45"/>
  <c r="K230" i="45"/>
  <c r="BK231" i="45"/>
  <c r="AY231" i="45"/>
  <c r="A231" i="45" s="1"/>
  <c r="AU231" i="45"/>
  <c r="AA231" i="45"/>
  <c r="R231" i="45"/>
  <c r="K231" i="45"/>
  <c r="BK232" i="45"/>
  <c r="AY232" i="45"/>
  <c r="A232" i="45" s="1"/>
  <c r="AU232" i="45"/>
  <c r="AA232" i="45"/>
  <c r="R232" i="45"/>
  <c r="K232" i="45"/>
  <c r="BK233" i="45"/>
  <c r="AY233" i="45"/>
  <c r="A233" i="45" s="1"/>
  <c r="AU233" i="45"/>
  <c r="AA233" i="45"/>
  <c r="R233" i="45"/>
  <c r="K233" i="45"/>
  <c r="BK234" i="45"/>
  <c r="AY234" i="45"/>
  <c r="A234" i="45" s="1"/>
  <c r="AU234" i="45"/>
  <c r="AA234" i="45"/>
  <c r="R234" i="45"/>
  <c r="K234" i="45"/>
  <c r="BK235" i="45"/>
  <c r="AY235" i="45"/>
  <c r="A235" i="45" s="1"/>
  <c r="AU235" i="45"/>
  <c r="AA235" i="45"/>
  <c r="R235" i="45"/>
  <c r="K235" i="45"/>
  <c r="BK236" i="45"/>
  <c r="AY236" i="45"/>
  <c r="A236" i="45" s="1"/>
  <c r="AU236" i="45"/>
  <c r="AA236" i="45"/>
  <c r="R236" i="45"/>
  <c r="K236" i="45"/>
  <c r="BK237" i="45"/>
  <c r="AY237" i="45"/>
  <c r="AU237" i="45"/>
  <c r="AA237" i="45"/>
  <c r="R237" i="45"/>
  <c r="K237" i="45"/>
  <c r="A237" i="45"/>
  <c r="BK238" i="45"/>
  <c r="AY238" i="45"/>
  <c r="AU238" i="45"/>
  <c r="AA238" i="45"/>
  <c r="R238" i="45"/>
  <c r="K238" i="45"/>
  <c r="A238" i="45"/>
  <c r="BK239" i="45"/>
  <c r="AY239" i="45"/>
  <c r="AU239" i="45"/>
  <c r="AA239" i="45"/>
  <c r="R239" i="45"/>
  <c r="K239" i="45"/>
  <c r="A239" i="45"/>
  <c r="BK240" i="45"/>
  <c r="AY240" i="45"/>
  <c r="AU240" i="45"/>
  <c r="AA240" i="45"/>
  <c r="X240" i="45"/>
  <c r="R240" i="45"/>
  <c r="K240" i="45"/>
  <c r="A240" i="45"/>
  <c r="BK241" i="45"/>
  <c r="AY241" i="45"/>
  <c r="AU241" i="45"/>
  <c r="AA241" i="45"/>
  <c r="X241" i="45"/>
  <c r="R241" i="45"/>
  <c r="K241" i="45"/>
  <c r="A241" i="45"/>
  <c r="BK242" i="45"/>
  <c r="AY242" i="45"/>
  <c r="AU242" i="45"/>
  <c r="AA242" i="45"/>
  <c r="R242" i="45"/>
  <c r="K242" i="45"/>
  <c r="BK243" i="45"/>
  <c r="AY243" i="45"/>
  <c r="AU243" i="45"/>
  <c r="AA243" i="45"/>
  <c r="R243" i="45"/>
  <c r="K243" i="45"/>
  <c r="A243" i="45"/>
  <c r="BK244" i="45"/>
  <c r="AY244" i="45"/>
  <c r="AU244" i="45"/>
  <c r="AA244" i="45"/>
  <c r="R244" i="45"/>
  <c r="K244" i="45"/>
  <c r="A244" i="45"/>
  <c r="BK245" i="45"/>
  <c r="AY245" i="45"/>
  <c r="AU245" i="45"/>
  <c r="AA245" i="45"/>
  <c r="R245" i="45"/>
  <c r="K245" i="45"/>
  <c r="A245" i="45"/>
  <c r="BK246" i="45"/>
  <c r="AY246" i="45"/>
  <c r="AU246" i="45"/>
  <c r="AA246" i="45"/>
  <c r="R246" i="45"/>
  <c r="K246" i="45"/>
  <c r="A246" i="45"/>
  <c r="BK247" i="45"/>
  <c r="AY247" i="45"/>
  <c r="AU247" i="45"/>
  <c r="AA247" i="45"/>
  <c r="R247" i="45"/>
  <c r="K247" i="45"/>
  <c r="A247" i="45"/>
  <c r="BK248" i="45"/>
  <c r="AY248" i="45"/>
  <c r="AU248" i="45"/>
  <c r="AA248" i="45"/>
  <c r="R248" i="45"/>
  <c r="K248" i="45"/>
  <c r="A248" i="45"/>
  <c r="BK249" i="45"/>
  <c r="AY249" i="45"/>
  <c r="AU249" i="45"/>
  <c r="AA249" i="45"/>
  <c r="R249" i="45"/>
  <c r="K249" i="45"/>
  <c r="A249" i="45"/>
  <c r="BK250" i="45"/>
  <c r="AY250" i="45"/>
  <c r="AU250" i="45"/>
  <c r="AA250" i="45"/>
  <c r="R250" i="45"/>
  <c r="K250" i="45"/>
  <c r="A250" i="45"/>
  <c r="BK251" i="45"/>
  <c r="AY251" i="45"/>
  <c r="AU251" i="45"/>
  <c r="AA251" i="45"/>
  <c r="R251" i="45"/>
  <c r="K251" i="45"/>
  <c r="A251" i="45"/>
  <c r="BK252" i="45"/>
  <c r="AY252" i="45"/>
  <c r="AU252" i="45"/>
  <c r="AA252" i="45"/>
  <c r="R252" i="45"/>
  <c r="K252" i="45"/>
  <c r="A252" i="45"/>
  <c r="BK253" i="45"/>
  <c r="AY253" i="45"/>
  <c r="AU253" i="45"/>
  <c r="AA253" i="45"/>
  <c r="R253" i="45"/>
  <c r="K253" i="45"/>
  <c r="A253" i="45"/>
  <c r="BK254" i="45"/>
  <c r="AY254" i="45"/>
  <c r="AU254" i="45"/>
  <c r="AA254" i="45"/>
  <c r="R254" i="45"/>
  <c r="K254" i="45"/>
  <c r="A254" i="45"/>
  <c r="BK255" i="45"/>
  <c r="AY255" i="45"/>
  <c r="AU255" i="45"/>
  <c r="AA255" i="45"/>
  <c r="R255" i="45"/>
  <c r="K255" i="45"/>
  <c r="A255" i="45"/>
  <c r="BK256" i="45"/>
  <c r="AY256" i="45"/>
  <c r="AU256" i="45"/>
  <c r="AA256" i="45"/>
  <c r="R256" i="45"/>
  <c r="K256" i="45"/>
  <c r="A256" i="45"/>
  <c r="BK257" i="45"/>
  <c r="AY257" i="45"/>
  <c r="AU257" i="45"/>
  <c r="AA257" i="45"/>
  <c r="R257" i="45"/>
  <c r="K257" i="45"/>
  <c r="A257" i="45"/>
  <c r="BK258" i="45"/>
  <c r="AY258" i="45"/>
  <c r="AU258" i="45"/>
  <c r="AA258" i="45"/>
  <c r="R258" i="45"/>
  <c r="K258" i="45"/>
  <c r="A258" i="45"/>
  <c r="BK259" i="45"/>
  <c r="AY259" i="45"/>
  <c r="AU259" i="45"/>
  <c r="AA259" i="45"/>
  <c r="R259" i="45"/>
  <c r="K259" i="45"/>
  <c r="A259" i="45"/>
  <c r="BK260" i="45"/>
  <c r="AY260" i="45"/>
  <c r="AU260" i="45"/>
  <c r="AA260" i="45"/>
  <c r="R260" i="45"/>
  <c r="K260" i="45"/>
  <c r="A260" i="45"/>
  <c r="BK261" i="45"/>
  <c r="AY261" i="45"/>
  <c r="AU261" i="45"/>
  <c r="AA261" i="45"/>
  <c r="R261" i="45"/>
  <c r="K261" i="45"/>
  <c r="A261" i="45"/>
  <c r="BK262" i="45"/>
  <c r="AY262" i="45"/>
  <c r="AU262" i="45"/>
  <c r="AA262" i="45"/>
  <c r="R262" i="45"/>
  <c r="K262" i="45"/>
  <c r="A262" i="45"/>
  <c r="BK263" i="45"/>
  <c r="AY263" i="45"/>
  <c r="AU263" i="45"/>
  <c r="AA263" i="45"/>
  <c r="R263" i="45"/>
  <c r="K263" i="45"/>
  <c r="A263" i="45"/>
  <c r="BK264" i="45"/>
  <c r="AY264" i="45"/>
  <c r="AU264" i="45"/>
  <c r="AA264" i="45"/>
  <c r="R264" i="45"/>
  <c r="K264" i="45"/>
  <c r="A264" i="45"/>
  <c r="BK265" i="45"/>
  <c r="AY265" i="45"/>
  <c r="AU265" i="45"/>
  <c r="AA265" i="45"/>
  <c r="R265" i="45"/>
  <c r="K265" i="45"/>
  <c r="A265" i="45"/>
  <c r="BK266" i="45"/>
  <c r="AY266" i="45"/>
  <c r="AU266" i="45"/>
  <c r="AA266" i="45"/>
  <c r="R266" i="45"/>
  <c r="K266" i="45"/>
  <c r="A266" i="45"/>
  <c r="BK267" i="45"/>
  <c r="AY267" i="45"/>
  <c r="AU267" i="45"/>
  <c r="AA267" i="45"/>
  <c r="R267" i="45"/>
  <c r="K267" i="45"/>
  <c r="A267" i="45"/>
  <c r="BK268" i="45"/>
  <c r="AY268" i="45"/>
  <c r="AU268" i="45"/>
  <c r="AA268" i="45"/>
  <c r="R268" i="45"/>
  <c r="K268" i="45"/>
  <c r="A268" i="45"/>
  <c r="BK269" i="45"/>
  <c r="AY269" i="45"/>
  <c r="AU269" i="45"/>
  <c r="AA269" i="45"/>
  <c r="R269" i="45"/>
  <c r="K269" i="45"/>
  <c r="A269" i="45"/>
  <c r="BK270" i="45"/>
  <c r="AY270" i="45"/>
  <c r="AU270" i="45"/>
  <c r="AA270" i="45"/>
  <c r="R270" i="45"/>
  <c r="K270" i="45"/>
  <c r="A270" i="45"/>
  <c r="BK271" i="45"/>
  <c r="AY271" i="45"/>
  <c r="AU271" i="45"/>
  <c r="AA271" i="45"/>
  <c r="R271" i="45"/>
  <c r="K271" i="45"/>
  <c r="A271" i="45"/>
  <c r="BK272" i="45"/>
  <c r="AY272" i="45"/>
  <c r="AU272" i="45"/>
  <c r="AA272" i="45"/>
  <c r="R272" i="45"/>
  <c r="K272" i="45"/>
  <c r="A272" i="45"/>
  <c r="BK273" i="45"/>
  <c r="AY273" i="45"/>
  <c r="AU273" i="45"/>
  <c r="AA273" i="45"/>
  <c r="R273" i="45"/>
  <c r="K273" i="45"/>
  <c r="A273" i="45"/>
  <c r="BK274" i="45"/>
  <c r="AY274" i="45"/>
  <c r="AU274" i="45"/>
  <c r="AA274" i="45"/>
  <c r="R274" i="45"/>
  <c r="K274" i="45"/>
  <c r="A274" i="45"/>
  <c r="BK275" i="45"/>
  <c r="AY275" i="45"/>
  <c r="AU275" i="45"/>
  <c r="AA275" i="45"/>
  <c r="R275" i="45"/>
  <c r="K275" i="45"/>
  <c r="A275" i="45"/>
  <c r="BK276" i="45"/>
  <c r="AY276" i="45"/>
  <c r="AU276" i="45"/>
  <c r="AA276" i="45"/>
  <c r="R276" i="45"/>
  <c r="K276" i="45"/>
  <c r="A276" i="45"/>
  <c r="BK277" i="45"/>
  <c r="AY277" i="45"/>
  <c r="AU277" i="45"/>
  <c r="AA277" i="45"/>
  <c r="R277" i="45"/>
  <c r="K277" i="45"/>
  <c r="A277" i="45"/>
  <c r="BK278" i="45"/>
  <c r="AY278" i="45"/>
  <c r="AU278" i="45"/>
  <c r="AA278" i="45"/>
  <c r="R278" i="45"/>
  <c r="K278" i="45"/>
  <c r="A278" i="45"/>
  <c r="BK279" i="45"/>
  <c r="AY279" i="45"/>
  <c r="AU279" i="45"/>
  <c r="AA279" i="45"/>
  <c r="R279" i="45"/>
  <c r="K279" i="45"/>
  <c r="A279" i="45"/>
  <c r="BK280" i="45"/>
  <c r="AY280" i="45"/>
  <c r="AU280" i="45"/>
  <c r="AA280" i="45"/>
  <c r="R280" i="45"/>
  <c r="K280" i="45"/>
  <c r="A280" i="45"/>
  <c r="BK281" i="45"/>
  <c r="AY281" i="45"/>
  <c r="AU281" i="45"/>
  <c r="AA281" i="45"/>
  <c r="R281" i="45"/>
  <c r="K281" i="45"/>
  <c r="A281" i="45"/>
  <c r="BK282" i="45"/>
  <c r="AY282" i="45"/>
  <c r="AU282" i="45"/>
  <c r="AA282" i="45"/>
  <c r="R282" i="45"/>
  <c r="K282" i="45"/>
  <c r="A282" i="45"/>
  <c r="BK283" i="45"/>
  <c r="AY283" i="45"/>
  <c r="AU283" i="45"/>
  <c r="AA283" i="45"/>
  <c r="R283" i="45"/>
  <c r="K283" i="45"/>
  <c r="A283" i="45"/>
  <c r="BK284" i="45"/>
  <c r="AY284" i="45"/>
  <c r="AU284" i="45"/>
  <c r="AA284" i="45"/>
  <c r="X284" i="45"/>
  <c r="R284" i="45"/>
  <c r="K284" i="45"/>
  <c r="A284" i="45"/>
  <c r="BK285" i="45"/>
  <c r="AY285" i="45"/>
  <c r="AU285" i="45"/>
  <c r="AA285" i="45"/>
  <c r="X285" i="45"/>
  <c r="R285" i="45"/>
  <c r="K285" i="45"/>
  <c r="A285" i="45"/>
  <c r="BK286" i="45"/>
  <c r="AY286" i="45"/>
  <c r="AU286" i="45"/>
  <c r="AA286" i="45"/>
  <c r="X286" i="45"/>
  <c r="R286" i="45"/>
  <c r="K286" i="45"/>
  <c r="A286" i="45"/>
  <c r="BK287" i="45"/>
  <c r="AY287" i="45"/>
  <c r="AU287" i="45"/>
  <c r="AA287" i="45"/>
  <c r="R287" i="45"/>
  <c r="K287" i="45"/>
  <c r="A287" i="45"/>
  <c r="BK288" i="45"/>
  <c r="AY288" i="45"/>
  <c r="AU288" i="45"/>
  <c r="AA288" i="45"/>
  <c r="X288" i="45"/>
  <c r="R288" i="45"/>
  <c r="K288" i="45"/>
  <c r="A288" i="45"/>
  <c r="BK289" i="45"/>
  <c r="AY289" i="45"/>
  <c r="AU289" i="45"/>
  <c r="AA289" i="45"/>
  <c r="X289" i="45"/>
  <c r="R289" i="45"/>
  <c r="K289" i="45"/>
  <c r="A289" i="45"/>
  <c r="BK290" i="45"/>
  <c r="AY290" i="45"/>
  <c r="AU290" i="45"/>
  <c r="AA290" i="45"/>
  <c r="X290" i="45"/>
  <c r="R290" i="45"/>
  <c r="K290" i="45"/>
  <c r="A290" i="45"/>
  <c r="BK291" i="45"/>
  <c r="AY291" i="45"/>
  <c r="AU291" i="45"/>
  <c r="AA291" i="45"/>
  <c r="R291" i="45"/>
  <c r="K291" i="45"/>
  <c r="A291" i="45"/>
  <c r="BK292" i="45"/>
  <c r="AY292" i="45"/>
  <c r="AU292" i="45"/>
  <c r="AA292" i="45"/>
  <c r="R292" i="45"/>
  <c r="K292" i="45"/>
  <c r="A292" i="45"/>
  <c r="BK293" i="45"/>
  <c r="AU293" i="45"/>
  <c r="AA293" i="45"/>
  <c r="R293" i="45"/>
  <c r="K293" i="45"/>
  <c r="A293" i="45"/>
  <c r="BK294" i="45"/>
  <c r="AU294" i="45"/>
  <c r="AA294" i="45"/>
  <c r="R294" i="45"/>
  <c r="K294" i="45"/>
  <c r="A294" i="45"/>
  <c r="BK295" i="45"/>
  <c r="AY295" i="45"/>
  <c r="A295" i="45" s="1"/>
  <c r="AU295" i="45"/>
  <c r="AA295" i="45"/>
  <c r="R295" i="45"/>
  <c r="K295" i="45"/>
  <c r="BK296" i="45"/>
  <c r="AY296" i="45"/>
  <c r="A296" i="45" s="1"/>
  <c r="AU296" i="45"/>
  <c r="AA296" i="45"/>
  <c r="R296" i="45"/>
  <c r="K296" i="45"/>
  <c r="BK297" i="45"/>
  <c r="AY297" i="45"/>
  <c r="A297" i="45" s="1"/>
  <c r="AU297" i="45"/>
  <c r="AA297" i="45"/>
  <c r="R297" i="45"/>
  <c r="K297" i="45"/>
  <c r="BK298" i="45"/>
  <c r="AY298" i="45"/>
  <c r="A298" i="45" s="1"/>
  <c r="AU298" i="45"/>
  <c r="AA298" i="45"/>
  <c r="R298" i="45"/>
  <c r="K298" i="45"/>
  <c r="BK299" i="45"/>
  <c r="AY299" i="45"/>
  <c r="A299" i="45" s="1"/>
  <c r="AU299" i="45"/>
  <c r="AA299" i="45"/>
  <c r="R299" i="45"/>
  <c r="K299" i="45"/>
  <c r="BK300" i="45"/>
  <c r="AY300" i="45"/>
  <c r="A300" i="45" s="1"/>
  <c r="AU300" i="45"/>
  <c r="AA300" i="45"/>
  <c r="R300" i="45"/>
  <c r="K300" i="45"/>
  <c r="BK301" i="45"/>
  <c r="AY301" i="45"/>
  <c r="A301" i="45" s="1"/>
  <c r="AU301" i="45"/>
  <c r="AA301" i="45"/>
  <c r="R301" i="45"/>
  <c r="K301" i="45"/>
  <c r="BK302" i="45"/>
  <c r="AY302" i="45"/>
  <c r="A302" i="45" s="1"/>
  <c r="AU302" i="45"/>
  <c r="AA302" i="45"/>
  <c r="R302" i="45"/>
  <c r="K302" i="45"/>
  <c r="BK303" i="45"/>
  <c r="AY303" i="45"/>
  <c r="A303" i="45" s="1"/>
  <c r="AU303" i="45"/>
  <c r="AA303" i="45"/>
  <c r="R303" i="45"/>
  <c r="K303" i="45"/>
  <c r="BK304" i="45"/>
  <c r="AY304" i="45"/>
  <c r="A304" i="45" s="1"/>
  <c r="AU304" i="45"/>
  <c r="AA304" i="45"/>
  <c r="R304" i="45"/>
  <c r="K304" i="45"/>
  <c r="BK305" i="45"/>
  <c r="AY305" i="45"/>
  <c r="A305" i="45" s="1"/>
  <c r="AU305" i="45"/>
  <c r="AA305" i="45"/>
  <c r="R305" i="45"/>
  <c r="K305" i="45"/>
  <c r="BK306" i="45"/>
  <c r="AY306" i="45"/>
  <c r="A306" i="45" s="1"/>
  <c r="AU306" i="45"/>
  <c r="AA306" i="45"/>
  <c r="R306" i="45"/>
  <c r="K306" i="45"/>
  <c r="BK307" i="45"/>
  <c r="AY307" i="45"/>
  <c r="A307" i="45" s="1"/>
  <c r="AU307" i="45"/>
  <c r="AA307" i="45"/>
  <c r="R307" i="45"/>
  <c r="K307" i="45"/>
  <c r="BK308" i="45"/>
  <c r="AY308" i="45"/>
  <c r="A308" i="45" s="1"/>
  <c r="AU308" i="45"/>
  <c r="AA308" i="45"/>
  <c r="R308" i="45"/>
  <c r="K308" i="45"/>
  <c r="BK309" i="45"/>
  <c r="AY309" i="45"/>
  <c r="A309" i="45" s="1"/>
  <c r="AU309" i="45"/>
  <c r="AA309" i="45"/>
  <c r="R309" i="45"/>
  <c r="K309" i="45"/>
  <c r="BK310" i="45"/>
  <c r="AY310" i="45"/>
  <c r="A310" i="45" s="1"/>
  <c r="AU310" i="45"/>
  <c r="AA310" i="45"/>
  <c r="R310" i="45"/>
  <c r="K310" i="45"/>
  <c r="BK311" i="45"/>
  <c r="AY311" i="45"/>
  <c r="A311" i="45" s="1"/>
  <c r="AU311" i="45"/>
  <c r="AA311" i="45"/>
  <c r="R311" i="45"/>
  <c r="K311" i="45"/>
  <c r="BK312" i="45"/>
  <c r="AY312" i="45"/>
  <c r="AU312" i="45"/>
  <c r="AA312" i="45"/>
  <c r="R312" i="45"/>
  <c r="K312" i="45"/>
  <c r="A312" i="45"/>
  <c r="BK313" i="45"/>
  <c r="AY313" i="45"/>
  <c r="A313" i="45" s="1"/>
  <c r="AU313" i="45"/>
  <c r="AA313" i="45"/>
  <c r="R313" i="45"/>
  <c r="K313" i="45"/>
  <c r="BK314" i="45"/>
  <c r="AY314" i="45"/>
  <c r="A314" i="45" s="1"/>
  <c r="AU314" i="45"/>
  <c r="AA314" i="45"/>
  <c r="R314" i="45"/>
  <c r="K314" i="45"/>
  <c r="BK315" i="45"/>
  <c r="AY315" i="45"/>
  <c r="A315" i="45" s="1"/>
  <c r="AU315" i="45"/>
  <c r="AA315" i="45"/>
  <c r="R315" i="45"/>
  <c r="K315" i="45"/>
  <c r="BK316" i="45"/>
  <c r="AY316" i="45"/>
  <c r="A316" i="45" s="1"/>
  <c r="AU316" i="45"/>
  <c r="AA316" i="45"/>
  <c r="R316" i="45"/>
  <c r="K316" i="45"/>
  <c r="BK317" i="45"/>
  <c r="AY317" i="45"/>
  <c r="A317" i="45" s="1"/>
  <c r="AU317" i="45"/>
  <c r="AA317" i="45"/>
  <c r="R317" i="45"/>
  <c r="K317" i="45"/>
  <c r="BK318" i="45"/>
  <c r="AY318" i="45"/>
  <c r="A318" i="45" s="1"/>
  <c r="AU318" i="45"/>
  <c r="AA318" i="45"/>
  <c r="R318" i="45"/>
  <c r="K318" i="45"/>
  <c r="BK319" i="45"/>
  <c r="AY319" i="45"/>
  <c r="A319" i="45" s="1"/>
  <c r="AU319" i="45"/>
  <c r="AA319" i="45"/>
  <c r="R319" i="45"/>
  <c r="K319" i="45"/>
  <c r="BK320" i="45"/>
  <c r="AY320" i="45"/>
  <c r="A320" i="45" s="1"/>
  <c r="AU320" i="45"/>
  <c r="AA320" i="45"/>
  <c r="R320" i="45"/>
  <c r="K320" i="45"/>
  <c r="BK321" i="45"/>
  <c r="AY321" i="45"/>
  <c r="AU321" i="45"/>
  <c r="AA321" i="45"/>
  <c r="R321" i="45"/>
  <c r="K321" i="45"/>
  <c r="A321" i="45"/>
  <c r="BK322" i="45"/>
  <c r="AY322" i="45"/>
  <c r="AU322" i="45"/>
  <c r="AA322" i="45"/>
  <c r="R322" i="45"/>
  <c r="K322" i="45"/>
  <c r="A322" i="45"/>
  <c r="BK323" i="45"/>
  <c r="AY323" i="45"/>
  <c r="A323" i="45" s="1"/>
  <c r="AU323" i="45"/>
  <c r="AA323" i="45"/>
  <c r="R323" i="45"/>
  <c r="K323" i="45"/>
  <c r="BK324" i="45"/>
  <c r="AY324" i="45"/>
  <c r="A324" i="45" s="1"/>
  <c r="AU324" i="45"/>
  <c r="AA324" i="45"/>
  <c r="R324" i="45"/>
  <c r="K324" i="45"/>
  <c r="BK325" i="45"/>
  <c r="AY325" i="45"/>
  <c r="A325" i="45" s="1"/>
  <c r="AU325" i="45"/>
  <c r="AA325" i="45"/>
  <c r="R325" i="45"/>
  <c r="K325" i="45"/>
  <c r="BK326" i="45"/>
  <c r="AY326" i="45"/>
  <c r="A326" i="45" s="1"/>
  <c r="AU326" i="45"/>
  <c r="AA326" i="45"/>
  <c r="R326" i="45"/>
  <c r="K326" i="45"/>
  <c r="BK327" i="45"/>
  <c r="AY327" i="45"/>
  <c r="A327" i="45" s="1"/>
  <c r="AU327" i="45"/>
  <c r="AA327" i="45"/>
  <c r="R327" i="45"/>
  <c r="K327" i="45"/>
  <c r="BK328" i="45"/>
  <c r="AY328" i="45"/>
  <c r="A328" i="45" s="1"/>
  <c r="AU328" i="45"/>
  <c r="AA328" i="45"/>
  <c r="R328" i="45"/>
  <c r="K328" i="45"/>
  <c r="BK329" i="45"/>
  <c r="AY329" i="45"/>
  <c r="A329" i="45" s="1"/>
  <c r="AU329" i="45"/>
  <c r="AA329" i="45"/>
  <c r="R329" i="45"/>
  <c r="K329" i="45"/>
  <c r="BK330" i="45"/>
  <c r="AY330" i="45"/>
  <c r="A330" i="45" s="1"/>
  <c r="AU330" i="45"/>
  <c r="AA330" i="45"/>
  <c r="R330" i="45"/>
  <c r="K330" i="45"/>
  <c r="BK331" i="45"/>
  <c r="AY331" i="45"/>
  <c r="A331" i="45" s="1"/>
  <c r="AU331" i="45"/>
  <c r="AA331" i="45"/>
  <c r="R331" i="45"/>
  <c r="K331" i="45"/>
  <c r="BK332" i="45"/>
  <c r="AY332" i="45"/>
  <c r="A332" i="45" s="1"/>
  <c r="AU332" i="45"/>
  <c r="AA332" i="45"/>
  <c r="R332" i="45"/>
  <c r="K332" i="45"/>
  <c r="BK333" i="45"/>
  <c r="AY333" i="45"/>
  <c r="A333" i="45" s="1"/>
  <c r="AU333" i="45"/>
  <c r="AA333" i="45"/>
  <c r="R333" i="45"/>
  <c r="K333" i="45"/>
  <c r="BK334" i="45"/>
  <c r="AY334" i="45"/>
  <c r="A334" i="45" s="1"/>
  <c r="AU334" i="45"/>
  <c r="AA334" i="45"/>
  <c r="R334" i="45"/>
  <c r="K334" i="45"/>
  <c r="BK335" i="45"/>
  <c r="AY335" i="45"/>
  <c r="A335" i="45" s="1"/>
  <c r="AU335" i="45"/>
  <c r="AA335" i="45"/>
  <c r="R335" i="45"/>
  <c r="K335" i="45"/>
  <c r="BK336" i="45"/>
  <c r="AY336" i="45"/>
  <c r="A336" i="45" s="1"/>
  <c r="AU336" i="45"/>
  <c r="AA336" i="45"/>
  <c r="R336" i="45"/>
  <c r="K336" i="45"/>
  <c r="BK337" i="45"/>
  <c r="AY337" i="45"/>
  <c r="A337" i="45" s="1"/>
  <c r="AU337" i="45"/>
  <c r="AA337" i="45"/>
  <c r="R337" i="45"/>
  <c r="K337" i="45"/>
  <c r="BK338" i="45"/>
  <c r="AY338" i="45"/>
  <c r="A338" i="45" s="1"/>
  <c r="AU338" i="45"/>
  <c r="AA338" i="45"/>
  <c r="R338" i="45"/>
  <c r="K338" i="45"/>
  <c r="BK339" i="45"/>
  <c r="AY339" i="45"/>
  <c r="A339" i="45" s="1"/>
  <c r="AU339" i="45"/>
  <c r="AA339" i="45"/>
  <c r="R339" i="45"/>
  <c r="K339" i="45"/>
  <c r="BK340" i="45"/>
  <c r="AY340" i="45"/>
  <c r="A340" i="45" s="1"/>
  <c r="AU340" i="45"/>
  <c r="AA340" i="45"/>
  <c r="R340" i="45"/>
  <c r="K340" i="45"/>
  <c r="BK341" i="45"/>
  <c r="AY341" i="45"/>
  <c r="A341" i="45" s="1"/>
  <c r="AU341" i="45"/>
  <c r="AA341" i="45"/>
  <c r="R341" i="45"/>
  <c r="K341" i="45"/>
  <c r="BK342" i="45"/>
  <c r="AY342" i="45"/>
  <c r="A342" i="45" s="1"/>
  <c r="AU342" i="45"/>
  <c r="AA342" i="45"/>
  <c r="R342" i="45"/>
  <c r="K342" i="45"/>
  <c r="BK343" i="45"/>
  <c r="AY343" i="45"/>
  <c r="A343" i="45" s="1"/>
  <c r="AU343" i="45"/>
  <c r="AA343" i="45"/>
  <c r="R343" i="45"/>
  <c r="K343" i="45"/>
  <c r="BK344" i="45"/>
  <c r="AY344" i="45"/>
  <c r="A344" i="45" s="1"/>
  <c r="AU344" i="45"/>
  <c r="AA344" i="45"/>
  <c r="R344" i="45"/>
  <c r="K344" i="45"/>
  <c r="BK345" i="45"/>
  <c r="AY345" i="45"/>
  <c r="A345" i="45" s="1"/>
  <c r="AU345" i="45"/>
  <c r="AA345" i="45"/>
  <c r="R345" i="45"/>
  <c r="K345" i="45"/>
  <c r="BK346" i="45"/>
  <c r="AY346" i="45"/>
  <c r="A346" i="45" s="1"/>
  <c r="AU346" i="45"/>
  <c r="AA346" i="45"/>
  <c r="R346" i="45"/>
  <c r="K346" i="45"/>
  <c r="BK347" i="45"/>
  <c r="AY347" i="45"/>
  <c r="A347" i="45" s="1"/>
  <c r="AU347" i="45"/>
  <c r="AA347" i="45"/>
  <c r="R347" i="45"/>
  <c r="K347" i="45"/>
  <c r="BK348" i="45"/>
  <c r="AY348" i="45"/>
  <c r="A348" i="45" s="1"/>
  <c r="AU348" i="45"/>
  <c r="AA348" i="45"/>
  <c r="R348" i="45"/>
  <c r="K348" i="45"/>
  <c r="BK349" i="45"/>
  <c r="AY349" i="45"/>
  <c r="A349" i="45" s="1"/>
  <c r="AU349" i="45"/>
  <c r="AA349" i="45"/>
  <c r="R349" i="45"/>
  <c r="K349" i="45"/>
  <c r="BK350" i="45"/>
  <c r="AY350" i="45"/>
  <c r="A350" i="45" s="1"/>
  <c r="AU350" i="45"/>
  <c r="AA350" i="45"/>
  <c r="R350" i="45"/>
  <c r="K350" i="45"/>
  <c r="BK351" i="45"/>
  <c r="AY351" i="45"/>
  <c r="A351" i="45" s="1"/>
  <c r="AU351" i="45"/>
  <c r="AA351" i="45"/>
  <c r="R351" i="45"/>
  <c r="K351" i="45"/>
  <c r="BK352" i="45"/>
  <c r="AY352" i="45"/>
  <c r="A352" i="45" s="1"/>
  <c r="AU352" i="45"/>
  <c r="AA352" i="45"/>
  <c r="R352" i="45"/>
  <c r="K352" i="45"/>
  <c r="BK353" i="45"/>
  <c r="AY353" i="45"/>
  <c r="A353" i="45" s="1"/>
  <c r="AU353" i="45"/>
  <c r="AA353" i="45"/>
  <c r="R353" i="45"/>
  <c r="K353" i="45"/>
  <c r="BK354" i="45"/>
  <c r="AY354" i="45"/>
  <c r="A354" i="45" s="1"/>
  <c r="AU354" i="45"/>
  <c r="AA354" i="45"/>
  <c r="R354" i="45"/>
  <c r="K354" i="45"/>
  <c r="BK355" i="45"/>
  <c r="AY355" i="45"/>
  <c r="A355" i="45" s="1"/>
  <c r="AU355" i="45"/>
  <c r="AA355" i="45"/>
  <c r="R355" i="45"/>
  <c r="K355" i="45"/>
  <c r="BK356" i="45"/>
  <c r="AY356" i="45"/>
  <c r="A356" i="45" s="1"/>
  <c r="AU356" i="45"/>
  <c r="AA356" i="45"/>
  <c r="R356" i="45"/>
  <c r="K356" i="45"/>
  <c r="BK357" i="45"/>
  <c r="AY357" i="45"/>
  <c r="A357" i="45" s="1"/>
  <c r="AU357" i="45"/>
  <c r="AA357" i="45"/>
  <c r="R357" i="45"/>
  <c r="K357" i="45"/>
  <c r="BK358" i="45"/>
  <c r="AY358" i="45"/>
  <c r="A358" i="45" s="1"/>
  <c r="AU358" i="45"/>
  <c r="AA358" i="45"/>
  <c r="R358" i="45"/>
  <c r="K358" i="45"/>
  <c r="BK359" i="45"/>
  <c r="AY359" i="45"/>
  <c r="A359" i="45" s="1"/>
  <c r="AU359" i="45"/>
  <c r="AA359" i="45"/>
  <c r="R359" i="45"/>
  <c r="K359" i="45"/>
  <c r="BK360" i="45"/>
  <c r="AY360" i="45"/>
  <c r="A360" i="45" s="1"/>
  <c r="AU360" i="45"/>
  <c r="AA360" i="45"/>
  <c r="R360" i="45"/>
  <c r="K360" i="45"/>
  <c r="BK361" i="45"/>
  <c r="AY361" i="45"/>
  <c r="A361" i="45" s="1"/>
  <c r="AU361" i="45"/>
  <c r="AA361" i="45"/>
  <c r="R361" i="45"/>
  <c r="K361" i="45"/>
  <c r="BK362" i="45"/>
  <c r="AY362" i="45"/>
  <c r="A362" i="45" s="1"/>
  <c r="AU362" i="45"/>
  <c r="AA362" i="45"/>
  <c r="R362" i="45"/>
  <c r="K362" i="45"/>
  <c r="BK363" i="45"/>
  <c r="AY363" i="45"/>
  <c r="A363" i="45" s="1"/>
  <c r="AU363" i="45"/>
  <c r="AA363" i="45"/>
  <c r="R363" i="45"/>
  <c r="K363" i="45"/>
  <c r="BK364" i="45"/>
  <c r="AY364" i="45"/>
  <c r="A364" i="45" s="1"/>
  <c r="AU364" i="45"/>
  <c r="AA364" i="45"/>
  <c r="R364" i="45"/>
  <c r="K364" i="45"/>
  <c r="BK365" i="45"/>
  <c r="AY365" i="45"/>
  <c r="A365" i="45" s="1"/>
  <c r="AU365" i="45"/>
  <c r="AA365" i="45"/>
  <c r="R365" i="45"/>
  <c r="K365" i="45"/>
  <c r="BK366" i="45"/>
  <c r="AY366" i="45"/>
  <c r="A366" i="45" s="1"/>
  <c r="AU366" i="45"/>
  <c r="AA366" i="45"/>
  <c r="R366" i="45"/>
  <c r="K366" i="45"/>
  <c r="BK367" i="45"/>
  <c r="AY367" i="45"/>
  <c r="A367" i="45" s="1"/>
  <c r="AU367" i="45"/>
  <c r="AA367" i="45"/>
  <c r="R367" i="45"/>
  <c r="K367" i="45"/>
  <c r="BK368" i="45"/>
  <c r="AY368" i="45"/>
  <c r="A368" i="45" s="1"/>
  <c r="AU368" i="45"/>
  <c r="AA368" i="45"/>
  <c r="R368" i="45"/>
  <c r="K368" i="45"/>
  <c r="BK369" i="45"/>
  <c r="AY369" i="45"/>
  <c r="A369" i="45" s="1"/>
  <c r="AU369" i="45"/>
  <c r="AA369" i="45"/>
  <c r="R369" i="45"/>
  <c r="K369" i="45"/>
  <c r="BK370" i="45"/>
  <c r="AY370" i="45"/>
  <c r="A370" i="45" s="1"/>
  <c r="AU370" i="45"/>
  <c r="AA370" i="45"/>
  <c r="R370" i="45"/>
  <c r="K370" i="45"/>
  <c r="BK371" i="45"/>
  <c r="AY371" i="45"/>
  <c r="A371" i="45" s="1"/>
  <c r="AU371" i="45"/>
  <c r="AA371" i="45"/>
  <c r="R371" i="45"/>
  <c r="K371" i="45"/>
  <c r="BK372" i="45"/>
  <c r="AY372" i="45"/>
  <c r="A372" i="45" s="1"/>
  <c r="AU372" i="45"/>
  <c r="AA372" i="45"/>
  <c r="R372" i="45"/>
  <c r="K372" i="45"/>
  <c r="BK373" i="45"/>
  <c r="AY373" i="45"/>
  <c r="A373" i="45" s="1"/>
  <c r="AU373" i="45"/>
  <c r="AA373" i="45"/>
  <c r="R373" i="45"/>
  <c r="K373" i="45"/>
  <c r="BK374" i="45"/>
  <c r="AY374" i="45"/>
  <c r="A374" i="45" s="1"/>
  <c r="AU374" i="45"/>
  <c r="AA374" i="45"/>
  <c r="R374" i="45"/>
  <c r="K374" i="45"/>
  <c r="BK375" i="45"/>
  <c r="AY375" i="45"/>
  <c r="A375" i="45" s="1"/>
  <c r="AU375" i="45"/>
  <c r="AA375" i="45"/>
  <c r="R375" i="45"/>
  <c r="K375" i="45"/>
  <c r="BK376" i="45"/>
  <c r="AY376" i="45"/>
  <c r="A376" i="45" s="1"/>
  <c r="AU376" i="45"/>
  <c r="AA376" i="45"/>
  <c r="R376" i="45"/>
  <c r="K376" i="45"/>
  <c r="BK377" i="45"/>
  <c r="AY377" i="45"/>
  <c r="A377" i="45" s="1"/>
  <c r="AU377" i="45"/>
  <c r="AA377" i="45"/>
  <c r="R377" i="45"/>
  <c r="K377" i="45"/>
  <c r="BK378" i="45"/>
  <c r="AY378" i="45"/>
  <c r="A378" i="45" s="1"/>
  <c r="AU378" i="45"/>
  <c r="AA378" i="45"/>
  <c r="R378" i="45"/>
  <c r="K378" i="45"/>
  <c r="BK379" i="45"/>
  <c r="AY379" i="45"/>
  <c r="A379" i="45" s="1"/>
  <c r="AU379" i="45"/>
  <c r="AA379" i="45"/>
  <c r="R379" i="45"/>
  <c r="K379" i="45"/>
  <c r="BK380" i="45"/>
  <c r="AY380" i="45"/>
  <c r="A380" i="45" s="1"/>
  <c r="AU380" i="45"/>
  <c r="AA380" i="45"/>
  <c r="R380" i="45"/>
  <c r="K380" i="45"/>
  <c r="BK381" i="45"/>
  <c r="AY381" i="45"/>
  <c r="A381" i="45" s="1"/>
  <c r="AU381" i="45"/>
  <c r="AA381" i="45"/>
  <c r="R381" i="45"/>
  <c r="K381" i="45"/>
  <c r="BK382" i="45"/>
  <c r="AY382" i="45"/>
  <c r="A382" i="45" s="1"/>
  <c r="AU382" i="45"/>
  <c r="AA382" i="45"/>
  <c r="R382" i="45"/>
  <c r="K382" i="45"/>
  <c r="BK383" i="45"/>
  <c r="AY383" i="45"/>
  <c r="A383" i="45" s="1"/>
  <c r="AU383" i="45"/>
  <c r="AA383" i="45"/>
  <c r="R383" i="45"/>
  <c r="K383" i="45"/>
  <c r="BK384" i="45"/>
  <c r="AY384" i="45"/>
  <c r="A384" i="45" s="1"/>
  <c r="AU384" i="45"/>
  <c r="AA384" i="45"/>
  <c r="R384" i="45"/>
  <c r="K384" i="45"/>
  <c r="BK385" i="45"/>
  <c r="AY385" i="45"/>
  <c r="A385" i="45" s="1"/>
  <c r="AU385" i="45"/>
  <c r="AA385" i="45"/>
  <c r="R385" i="45"/>
  <c r="K385" i="45"/>
  <c r="BK386" i="45"/>
  <c r="AY386" i="45"/>
  <c r="A386" i="45" s="1"/>
  <c r="AU386" i="45"/>
  <c r="AA386" i="45"/>
  <c r="R386" i="45"/>
  <c r="K386" i="45"/>
  <c r="BK387" i="45"/>
  <c r="AY387" i="45"/>
  <c r="A387" i="45" s="1"/>
  <c r="AU387" i="45"/>
  <c r="AA387" i="45"/>
  <c r="R387" i="45"/>
  <c r="K387" i="45"/>
  <c r="BK388" i="45"/>
  <c r="AY388" i="45"/>
  <c r="A388" i="45" s="1"/>
  <c r="AU388" i="45"/>
  <c r="AA388" i="45"/>
  <c r="R388" i="45"/>
  <c r="K388" i="45"/>
  <c r="BK389" i="45"/>
  <c r="AY389" i="45"/>
  <c r="A389" i="45" s="1"/>
  <c r="AU389" i="45"/>
  <c r="AA389" i="45"/>
  <c r="R389" i="45"/>
  <c r="K389" i="45"/>
  <c r="BK390" i="45"/>
  <c r="AY390" i="45"/>
  <c r="A390" i="45" s="1"/>
  <c r="AU390" i="45"/>
  <c r="AA390" i="45"/>
  <c r="R390" i="45"/>
  <c r="K390" i="45"/>
  <c r="BK391" i="45"/>
  <c r="AY391" i="45"/>
  <c r="A391" i="45" s="1"/>
  <c r="AU391" i="45"/>
  <c r="AA391" i="45"/>
  <c r="R391" i="45"/>
  <c r="K391" i="45"/>
  <c r="BK392" i="45"/>
  <c r="AY392" i="45"/>
  <c r="A392" i="45" s="1"/>
  <c r="AU392" i="45"/>
  <c r="AA392" i="45"/>
  <c r="R392" i="45"/>
  <c r="K392" i="45"/>
  <c r="BK393" i="45"/>
  <c r="AY393" i="45"/>
  <c r="A393" i="45" s="1"/>
  <c r="AU393" i="45"/>
  <c r="AA393" i="45"/>
  <c r="R393" i="45"/>
  <c r="K393" i="45"/>
  <c r="BK394" i="45"/>
  <c r="AY394" i="45"/>
  <c r="A394" i="45" s="1"/>
  <c r="AU394" i="45"/>
  <c r="AA394" i="45"/>
  <c r="R394" i="45"/>
  <c r="K394" i="45"/>
  <c r="BK395" i="45"/>
  <c r="AY395" i="45"/>
  <c r="A395" i="45" s="1"/>
  <c r="AU395" i="45"/>
  <c r="AA395" i="45"/>
  <c r="R395" i="45"/>
  <c r="K395" i="45"/>
  <c r="BK396" i="45"/>
  <c r="AY396" i="45"/>
  <c r="A396" i="45" s="1"/>
  <c r="AU396" i="45"/>
  <c r="AA396" i="45"/>
  <c r="R396" i="45"/>
  <c r="K396" i="45"/>
  <c r="BK397" i="45"/>
  <c r="AY397" i="45"/>
  <c r="A397" i="45" s="1"/>
  <c r="AU397" i="45"/>
  <c r="AA397" i="45"/>
  <c r="R397" i="45"/>
  <c r="K397" i="45"/>
  <c r="BK398" i="45"/>
  <c r="AY398" i="45"/>
  <c r="A398" i="45" s="1"/>
  <c r="AU398" i="45"/>
  <c r="AA398" i="45"/>
  <c r="R398" i="45"/>
  <c r="K398" i="45"/>
  <c r="BK399" i="45"/>
  <c r="AY399" i="45"/>
  <c r="A399" i="45" s="1"/>
  <c r="AU399" i="45"/>
  <c r="AA399" i="45"/>
  <c r="R399" i="45"/>
  <c r="K399" i="45"/>
  <c r="BK400" i="45"/>
  <c r="AY400" i="45"/>
  <c r="A400" i="45" s="1"/>
  <c r="AU400" i="45"/>
  <c r="AA400" i="45"/>
  <c r="R400" i="45"/>
  <c r="K400" i="45"/>
  <c r="BK401" i="45"/>
  <c r="AY401" i="45"/>
  <c r="A401" i="45" s="1"/>
  <c r="AU401" i="45"/>
  <c r="AA401" i="45"/>
  <c r="R401" i="45"/>
  <c r="K401" i="45"/>
  <c r="BK402" i="45"/>
  <c r="AY402" i="45"/>
  <c r="A402" i="45" s="1"/>
  <c r="AU402" i="45"/>
  <c r="AA402" i="45"/>
  <c r="R402" i="45"/>
  <c r="K402" i="45"/>
  <c r="BK403" i="45"/>
  <c r="AY403" i="45"/>
  <c r="A403" i="45" s="1"/>
  <c r="AU403" i="45"/>
  <c r="AA403" i="45"/>
  <c r="R403" i="45"/>
  <c r="K403" i="45"/>
  <c r="BK404" i="45"/>
  <c r="AY404" i="45"/>
  <c r="A404" i="45" s="1"/>
  <c r="AU404" i="45"/>
  <c r="AA404" i="45"/>
  <c r="R404" i="45"/>
  <c r="K404" i="45"/>
  <c r="BK405" i="45"/>
  <c r="AY405" i="45"/>
  <c r="A405" i="45" s="1"/>
  <c r="AU405" i="45"/>
  <c r="AA405" i="45"/>
  <c r="R405" i="45"/>
  <c r="K405" i="45"/>
  <c r="BK406" i="45"/>
  <c r="AY406" i="45"/>
  <c r="A406" i="45" s="1"/>
  <c r="AU406" i="45"/>
  <c r="AA406" i="45"/>
  <c r="R406" i="45"/>
  <c r="K406" i="45"/>
  <c r="BK407" i="45"/>
  <c r="AY407" i="45"/>
  <c r="A407" i="45" s="1"/>
  <c r="AU407" i="45"/>
  <c r="AA407" i="45"/>
  <c r="R407" i="45"/>
  <c r="K407" i="45"/>
  <c r="BK408" i="45"/>
  <c r="AY408" i="45"/>
  <c r="A408" i="45" s="1"/>
  <c r="AU408" i="45"/>
  <c r="AA408" i="45"/>
  <c r="R408" i="45"/>
  <c r="K408" i="45"/>
  <c r="BK409" i="45"/>
  <c r="AY409" i="45"/>
  <c r="A409" i="45" s="1"/>
  <c r="AU409" i="45"/>
  <c r="AA409" i="45"/>
  <c r="R409" i="45"/>
  <c r="K409" i="45"/>
  <c r="BK410" i="45"/>
  <c r="AY410" i="45"/>
  <c r="A410" i="45" s="1"/>
  <c r="AU410" i="45"/>
  <c r="AA410" i="45"/>
  <c r="R410" i="45"/>
  <c r="K410" i="45"/>
  <c r="BK411" i="45"/>
  <c r="AY411" i="45"/>
  <c r="A411" i="45" s="1"/>
  <c r="AU411" i="45"/>
  <c r="AA411" i="45"/>
  <c r="R411" i="45"/>
  <c r="K411" i="45"/>
  <c r="BK412" i="45"/>
  <c r="AY412" i="45"/>
  <c r="A412" i="45" s="1"/>
  <c r="AU412" i="45"/>
  <c r="AA412" i="45"/>
  <c r="R412" i="45"/>
  <c r="K412" i="45"/>
  <c r="BK413" i="45"/>
  <c r="AY413" i="45"/>
  <c r="A413" i="45" s="1"/>
  <c r="AU413" i="45"/>
  <c r="AA413" i="45"/>
  <c r="R413" i="45"/>
  <c r="K413" i="45"/>
  <c r="BK414" i="45"/>
  <c r="AY414" i="45"/>
  <c r="A414" i="45" s="1"/>
  <c r="AU414" i="45"/>
  <c r="AA414" i="45"/>
  <c r="R414" i="45"/>
  <c r="K414" i="45"/>
  <c r="BK415" i="45"/>
  <c r="AY415" i="45"/>
  <c r="A415" i="45" s="1"/>
  <c r="AU415" i="45"/>
  <c r="AA415" i="45"/>
  <c r="R415" i="45"/>
  <c r="K415" i="45"/>
  <c r="BK416" i="45"/>
  <c r="AY416" i="45"/>
  <c r="A416" i="45" s="1"/>
  <c r="AU416" i="45"/>
  <c r="AA416" i="45"/>
  <c r="R416" i="45"/>
  <c r="K416" i="45"/>
  <c r="BK417" i="45"/>
  <c r="AY417" i="45"/>
  <c r="A417" i="45" s="1"/>
  <c r="AU417" i="45"/>
  <c r="AA417" i="45"/>
  <c r="R417" i="45"/>
  <c r="K417" i="45"/>
  <c r="BK418" i="45"/>
  <c r="AY418" i="45"/>
  <c r="A418" i="45" s="1"/>
  <c r="AU418" i="45"/>
  <c r="AA418" i="45"/>
  <c r="R418" i="45"/>
  <c r="K418" i="45"/>
  <c r="BK419" i="45"/>
  <c r="AY419" i="45"/>
  <c r="A419" i="45" s="1"/>
  <c r="AU419" i="45"/>
  <c r="AA419" i="45"/>
  <c r="R419" i="45"/>
  <c r="K419" i="45"/>
  <c r="BK420" i="45"/>
  <c r="AY420" i="45"/>
  <c r="A420" i="45" s="1"/>
  <c r="AU420" i="45"/>
  <c r="AA420" i="45"/>
  <c r="R420" i="45"/>
  <c r="K420" i="45"/>
  <c r="BK421" i="45"/>
  <c r="AY421" i="45"/>
  <c r="A421" i="45" s="1"/>
  <c r="AU421" i="45"/>
  <c r="AA421" i="45"/>
  <c r="R421" i="45"/>
  <c r="K421" i="45"/>
  <c r="BK422" i="45"/>
  <c r="AY422" i="45"/>
  <c r="A422" i="45" s="1"/>
  <c r="AU422" i="45"/>
  <c r="AA422" i="45"/>
  <c r="R422" i="45"/>
  <c r="K422" i="45"/>
  <c r="BK423" i="45"/>
  <c r="AY423" i="45"/>
  <c r="A423" i="45" s="1"/>
  <c r="AU423" i="45"/>
  <c r="AA423" i="45"/>
  <c r="R423" i="45"/>
  <c r="K423" i="45"/>
  <c r="BK424" i="45"/>
  <c r="AY424" i="45"/>
  <c r="A424" i="45" s="1"/>
  <c r="AU424" i="45"/>
  <c r="AA424" i="45"/>
  <c r="R424" i="45"/>
  <c r="K424" i="45"/>
  <c r="BK425" i="45"/>
  <c r="AY425" i="45"/>
  <c r="A425" i="45" s="1"/>
  <c r="AU425" i="45"/>
  <c r="AA425" i="45"/>
  <c r="R425" i="45"/>
  <c r="K425" i="45"/>
  <c r="BK426" i="45"/>
  <c r="AY426" i="45"/>
  <c r="A426" i="45" s="1"/>
  <c r="AU426" i="45"/>
  <c r="AA426" i="45"/>
  <c r="R426" i="45"/>
  <c r="K426" i="45"/>
  <c r="BK427" i="45"/>
  <c r="AY427" i="45"/>
  <c r="A427" i="45" s="1"/>
  <c r="AU427" i="45"/>
  <c r="AA427" i="45"/>
  <c r="R427" i="45"/>
  <c r="K427" i="45"/>
  <c r="BK428" i="45"/>
  <c r="AY428" i="45"/>
  <c r="A428" i="45" s="1"/>
  <c r="AU428" i="45"/>
  <c r="AA428" i="45"/>
  <c r="R428" i="45"/>
  <c r="K428" i="45"/>
  <c r="BK429" i="45"/>
  <c r="AY429" i="45"/>
  <c r="A429" i="45" s="1"/>
  <c r="AU429" i="45"/>
  <c r="AA429" i="45"/>
  <c r="R429" i="45"/>
  <c r="K429" i="45"/>
  <c r="BK430" i="45"/>
  <c r="AY430" i="45"/>
  <c r="A430" i="45" s="1"/>
  <c r="AU430" i="45"/>
  <c r="AA430" i="45"/>
  <c r="R430" i="45"/>
  <c r="K430" i="45"/>
  <c r="BK431" i="45"/>
  <c r="AY431" i="45"/>
  <c r="A431" i="45" s="1"/>
  <c r="AU431" i="45"/>
  <c r="AA431" i="45"/>
  <c r="R431" i="45"/>
  <c r="K431" i="45"/>
  <c r="BK432" i="45"/>
  <c r="AY432" i="45"/>
  <c r="A432" i="45" s="1"/>
  <c r="AU432" i="45"/>
  <c r="AA432" i="45"/>
  <c r="R432" i="45"/>
  <c r="K432" i="45"/>
  <c r="BK433" i="45"/>
  <c r="AY433" i="45"/>
  <c r="A433" i="45" s="1"/>
  <c r="AU433" i="45"/>
  <c r="AA433" i="45"/>
  <c r="R433" i="45"/>
  <c r="K433" i="45"/>
  <c r="BK434" i="45"/>
  <c r="AY434" i="45"/>
  <c r="A434" i="45" s="1"/>
  <c r="AU434" i="45"/>
  <c r="AA434" i="45"/>
  <c r="R434" i="45"/>
  <c r="K434" i="45"/>
  <c r="BK435" i="45"/>
  <c r="AY435" i="45"/>
  <c r="A435" i="45" s="1"/>
  <c r="AU435" i="45"/>
  <c r="AA435" i="45"/>
  <c r="R435" i="45"/>
  <c r="K435" i="45"/>
  <c r="BK436" i="45"/>
  <c r="AY436" i="45"/>
  <c r="A436" i="45" s="1"/>
  <c r="AU436" i="45"/>
  <c r="AA436" i="45"/>
  <c r="R436" i="45"/>
  <c r="K436" i="45"/>
  <c r="BK437" i="45"/>
  <c r="AY437" i="45"/>
  <c r="A437" i="45" s="1"/>
  <c r="AU437" i="45"/>
  <c r="AA437" i="45"/>
  <c r="R437" i="45"/>
  <c r="K437" i="45"/>
  <c r="BK438" i="45"/>
  <c r="AY438" i="45"/>
  <c r="A438" i="45" s="1"/>
  <c r="AU438" i="45"/>
  <c r="AA438" i="45"/>
  <c r="R438" i="45"/>
  <c r="K438" i="45"/>
  <c r="BK439" i="45"/>
  <c r="AY439" i="45"/>
  <c r="A439" i="45" s="1"/>
  <c r="AU439" i="45"/>
  <c r="AA439" i="45"/>
  <c r="R439" i="45"/>
  <c r="K439" i="45"/>
  <c r="BK440" i="45"/>
  <c r="AY440" i="45"/>
  <c r="A440" i="45" s="1"/>
  <c r="AU440" i="45"/>
  <c r="AA440" i="45"/>
  <c r="R440" i="45"/>
  <c r="K440" i="45"/>
  <c r="BK441" i="45"/>
  <c r="AY441" i="45"/>
  <c r="A441" i="45" s="1"/>
  <c r="AU441" i="45"/>
  <c r="AA441" i="45"/>
  <c r="R441" i="45"/>
  <c r="K441" i="45"/>
  <c r="BK442" i="45"/>
  <c r="AY442" i="45"/>
  <c r="A442" i="45" s="1"/>
  <c r="AU442" i="45"/>
  <c r="AA442" i="45"/>
  <c r="R442" i="45"/>
  <c r="K442" i="45"/>
  <c r="BK443" i="45"/>
  <c r="AY443" i="45"/>
  <c r="A443" i="45" s="1"/>
  <c r="AU443" i="45"/>
  <c r="AA443" i="45"/>
  <c r="R443" i="45"/>
  <c r="K443" i="45"/>
  <c r="BK444" i="45"/>
  <c r="AY444" i="45"/>
  <c r="A444" i="45" s="1"/>
  <c r="AU444" i="45"/>
  <c r="AA444" i="45"/>
  <c r="R444" i="45"/>
  <c r="K444" i="45"/>
  <c r="BK445" i="45"/>
  <c r="AY445" i="45"/>
  <c r="A445" i="45" s="1"/>
  <c r="AU445" i="45"/>
  <c r="AA445" i="45"/>
  <c r="R445" i="45"/>
  <c r="K445" i="45"/>
  <c r="BK446" i="45"/>
  <c r="AY446" i="45"/>
  <c r="A446" i="45" s="1"/>
  <c r="AU446" i="45"/>
  <c r="AA446" i="45"/>
  <c r="R446" i="45"/>
  <c r="K446" i="45"/>
  <c r="BK447" i="45"/>
  <c r="AY447" i="45"/>
  <c r="A447" i="45" s="1"/>
  <c r="AU447" i="45"/>
  <c r="AA447" i="45"/>
  <c r="R447" i="45"/>
  <c r="K447" i="45"/>
  <c r="BK448" i="45"/>
  <c r="AY448" i="45"/>
  <c r="A448" i="45" s="1"/>
  <c r="AU448" i="45"/>
  <c r="AA448" i="45"/>
  <c r="R448" i="45"/>
  <c r="K448" i="45"/>
  <c r="BK449" i="45"/>
  <c r="AY449" i="45"/>
  <c r="A449" i="45" s="1"/>
  <c r="AU449" i="45"/>
  <c r="AA449" i="45"/>
  <c r="R449" i="45"/>
  <c r="K449" i="45"/>
  <c r="BK450" i="45"/>
  <c r="AY450" i="45"/>
  <c r="A450" i="45" s="1"/>
  <c r="AU450" i="45"/>
  <c r="AA450" i="45"/>
  <c r="R450" i="45"/>
  <c r="K450" i="45"/>
  <c r="BK451" i="45"/>
  <c r="AY451" i="45"/>
  <c r="A451" i="45" s="1"/>
  <c r="AU451" i="45"/>
  <c r="AA451" i="45"/>
  <c r="R451" i="45"/>
  <c r="K451" i="45"/>
  <c r="BK452" i="45"/>
  <c r="AY452" i="45"/>
  <c r="A452" i="45" s="1"/>
  <c r="AU452" i="45"/>
  <c r="AA452" i="45"/>
  <c r="R452" i="45"/>
  <c r="K452" i="45"/>
  <c r="BK453" i="45"/>
  <c r="AY453" i="45"/>
  <c r="A453" i="45" s="1"/>
  <c r="AU453" i="45"/>
  <c r="AA453" i="45"/>
  <c r="R453" i="45"/>
  <c r="K453" i="45"/>
  <c r="BK454" i="45"/>
  <c r="AY454" i="45"/>
  <c r="A454" i="45" s="1"/>
  <c r="AU454" i="45"/>
  <c r="AA454" i="45"/>
  <c r="R454" i="45"/>
  <c r="K454" i="45"/>
  <c r="BK455" i="45"/>
  <c r="AY455" i="45"/>
  <c r="A455" i="45" s="1"/>
  <c r="AU455" i="45"/>
  <c r="AA455" i="45"/>
  <c r="R455" i="45"/>
  <c r="K455" i="45"/>
  <c r="BK456" i="45"/>
  <c r="AY456" i="45"/>
  <c r="A456" i="45" s="1"/>
  <c r="AU456" i="45"/>
  <c r="AA456" i="45"/>
  <c r="R456" i="45"/>
  <c r="K456" i="45"/>
  <c r="BK457" i="45"/>
  <c r="AY457" i="45"/>
  <c r="A457" i="45" s="1"/>
  <c r="AU457" i="45"/>
  <c r="AA457" i="45"/>
  <c r="R457" i="45"/>
  <c r="K457" i="45"/>
  <c r="BK458" i="45"/>
  <c r="AY458" i="45"/>
  <c r="A458" i="45" s="1"/>
  <c r="AU458" i="45"/>
  <c r="AA458" i="45"/>
  <c r="R458" i="45"/>
  <c r="K458" i="45"/>
  <c r="BK459" i="45"/>
  <c r="AY459" i="45"/>
  <c r="A459" i="45" s="1"/>
  <c r="AU459" i="45"/>
  <c r="AA459" i="45"/>
  <c r="R459" i="45"/>
  <c r="K459" i="45"/>
  <c r="BK460" i="45"/>
  <c r="AY460" i="45"/>
  <c r="A460" i="45" s="1"/>
  <c r="AU460" i="45"/>
  <c r="AA460" i="45"/>
  <c r="R460" i="45"/>
  <c r="K460" i="45"/>
  <c r="BK461" i="45"/>
  <c r="AY461" i="45"/>
  <c r="A461" i="45" s="1"/>
  <c r="AU461" i="45"/>
  <c r="AA461" i="45"/>
  <c r="R461" i="45"/>
  <c r="K461" i="45"/>
  <c r="BK462" i="45"/>
  <c r="AY462" i="45"/>
  <c r="A462" i="45" s="1"/>
  <c r="AU462" i="45"/>
  <c r="AA462" i="45"/>
  <c r="R462" i="45"/>
  <c r="K462" i="45"/>
  <c r="BK463" i="45"/>
  <c r="AY463" i="45"/>
  <c r="A463" i="45" s="1"/>
  <c r="AU463" i="45"/>
  <c r="AA463" i="45"/>
  <c r="R463" i="45"/>
  <c r="K463" i="45"/>
  <c r="BK464" i="45"/>
  <c r="AY464" i="45"/>
  <c r="A464" i="45" s="1"/>
  <c r="AU464" i="45"/>
  <c r="AA464" i="45"/>
  <c r="R464" i="45"/>
  <c r="K464" i="45"/>
  <c r="BK465" i="45"/>
  <c r="AY465" i="45"/>
  <c r="A465" i="45" s="1"/>
  <c r="AU465" i="45"/>
  <c r="AA465" i="45"/>
  <c r="R465" i="45"/>
  <c r="K465" i="45"/>
  <c r="BK466" i="45"/>
  <c r="AY466" i="45"/>
  <c r="A466" i="45" s="1"/>
  <c r="AU466" i="45"/>
  <c r="AA466" i="45"/>
  <c r="R466" i="45"/>
  <c r="K466" i="45"/>
  <c r="BK467" i="45"/>
  <c r="AY467" i="45"/>
  <c r="A467" i="45" s="1"/>
  <c r="AU467" i="45"/>
  <c r="AA467" i="45"/>
  <c r="R467" i="45"/>
  <c r="K467" i="45"/>
  <c r="BK468" i="45"/>
  <c r="AY468" i="45"/>
  <c r="A468" i="45" s="1"/>
  <c r="AU468" i="45"/>
  <c r="AA468" i="45"/>
  <c r="R468" i="45"/>
  <c r="K468" i="45"/>
  <c r="BK469" i="45"/>
  <c r="AY469" i="45"/>
  <c r="A469" i="45" s="1"/>
  <c r="AU469" i="45"/>
  <c r="AA469" i="45"/>
  <c r="R469" i="45"/>
  <c r="K469" i="45"/>
  <c r="BK470" i="45"/>
  <c r="AY470" i="45"/>
  <c r="A470" i="45" s="1"/>
  <c r="AU470" i="45"/>
  <c r="AA470" i="45"/>
  <c r="R470" i="45"/>
  <c r="K470" i="45"/>
  <c r="BK471" i="45"/>
  <c r="AY471" i="45"/>
  <c r="A471" i="45" s="1"/>
  <c r="AU471" i="45"/>
  <c r="AA471" i="45"/>
  <c r="R471" i="45"/>
  <c r="K471" i="45"/>
  <c r="BK472" i="45"/>
  <c r="AY472" i="45"/>
  <c r="A472" i="45" s="1"/>
  <c r="AU472" i="45"/>
  <c r="AA472" i="45"/>
  <c r="R472" i="45"/>
  <c r="K472" i="45"/>
  <c r="BK473" i="45"/>
  <c r="AY473" i="45"/>
  <c r="A473" i="45" s="1"/>
  <c r="AU473" i="45"/>
  <c r="AA473" i="45"/>
  <c r="R473" i="45"/>
  <c r="K473" i="45"/>
  <c r="BK474" i="45"/>
  <c r="AY474" i="45"/>
  <c r="A474" i="45" s="1"/>
  <c r="AU474" i="45"/>
  <c r="AA474" i="45"/>
  <c r="R474" i="45"/>
  <c r="K474" i="45"/>
  <c r="BK475" i="45"/>
  <c r="AY475" i="45"/>
  <c r="A475" i="45" s="1"/>
  <c r="AU475" i="45"/>
  <c r="AA475" i="45"/>
  <c r="R475" i="45"/>
  <c r="K475" i="45"/>
  <c r="BK476" i="45"/>
  <c r="AY476" i="45"/>
  <c r="A476" i="45" s="1"/>
  <c r="AU476" i="45"/>
  <c r="AA476" i="45"/>
  <c r="R476" i="45"/>
  <c r="K476" i="45"/>
  <c r="BK477" i="45"/>
  <c r="AY477" i="45"/>
  <c r="A477" i="45" s="1"/>
  <c r="AU477" i="45"/>
  <c r="AA477" i="45"/>
  <c r="R477" i="45"/>
  <c r="K477" i="45"/>
  <c r="BK478" i="45"/>
  <c r="AY478" i="45"/>
  <c r="A478" i="45" s="1"/>
  <c r="AU478" i="45"/>
  <c r="AA478" i="45"/>
  <c r="R478" i="45"/>
  <c r="K478" i="45"/>
  <c r="BK479" i="45"/>
  <c r="AY479" i="45"/>
  <c r="A479" i="45" s="1"/>
  <c r="AU479" i="45"/>
  <c r="AA479" i="45"/>
  <c r="R479" i="45"/>
  <c r="K479" i="45"/>
  <c r="BK480" i="45"/>
  <c r="AY480" i="45"/>
  <c r="A480" i="45" s="1"/>
  <c r="AU480" i="45"/>
  <c r="AA480" i="45"/>
  <c r="R480" i="45"/>
  <c r="K480" i="45"/>
  <c r="BK481" i="45"/>
  <c r="AY481" i="45"/>
  <c r="A481" i="45" s="1"/>
  <c r="AU481" i="45"/>
  <c r="AA481" i="45"/>
  <c r="R481" i="45"/>
  <c r="K481" i="45"/>
  <c r="BK482" i="45"/>
  <c r="AY482" i="45"/>
  <c r="A482" i="45" s="1"/>
  <c r="AU482" i="45"/>
  <c r="AA482" i="45"/>
  <c r="R482" i="45"/>
  <c r="K482" i="45"/>
  <c r="BK483" i="45"/>
  <c r="AY483" i="45"/>
  <c r="A483" i="45" s="1"/>
  <c r="AU483" i="45"/>
  <c r="AA483" i="45"/>
  <c r="R483" i="45"/>
  <c r="K483" i="45"/>
  <c r="BK484" i="45"/>
  <c r="AY484" i="45"/>
  <c r="A484" i="45" s="1"/>
  <c r="AU484" i="45"/>
  <c r="AA484" i="45"/>
  <c r="R484" i="45"/>
  <c r="K484" i="45"/>
  <c r="BK485" i="45"/>
  <c r="AY485" i="45"/>
  <c r="A485" i="45" s="1"/>
  <c r="AU485" i="45"/>
  <c r="AA485" i="45"/>
  <c r="R485" i="45"/>
  <c r="K485" i="45"/>
  <c r="BK486" i="45"/>
  <c r="AY486" i="45"/>
  <c r="A486" i="45" s="1"/>
  <c r="AU486" i="45"/>
  <c r="AA486" i="45"/>
  <c r="R486" i="45"/>
  <c r="K486" i="45"/>
  <c r="BK487" i="45"/>
  <c r="AY487" i="45"/>
  <c r="A487" i="45" s="1"/>
  <c r="AU487" i="45"/>
  <c r="AA487" i="45"/>
  <c r="R487" i="45"/>
  <c r="K487" i="45"/>
  <c r="BK488" i="45"/>
  <c r="AY488" i="45"/>
  <c r="A488" i="45" s="1"/>
  <c r="AU488" i="45"/>
  <c r="AA488" i="45"/>
  <c r="R488" i="45"/>
  <c r="K488" i="45"/>
  <c r="BK489" i="45"/>
  <c r="AY489" i="45"/>
  <c r="A489" i="45" s="1"/>
  <c r="AU489" i="45"/>
  <c r="AA489" i="45"/>
  <c r="R489" i="45"/>
  <c r="K489" i="45"/>
  <c r="BK490" i="45"/>
  <c r="AY490" i="45"/>
  <c r="A490" i="45" s="1"/>
  <c r="AU490" i="45"/>
  <c r="AA490" i="45"/>
  <c r="R490" i="45"/>
  <c r="K490" i="45"/>
  <c r="BK491" i="45"/>
  <c r="AY491" i="45"/>
  <c r="A491" i="45" s="1"/>
  <c r="AU491" i="45"/>
  <c r="AA491" i="45"/>
  <c r="R491" i="45"/>
  <c r="K491" i="45"/>
  <c r="BK492" i="45"/>
  <c r="AY492" i="45"/>
  <c r="A492" i="45" s="1"/>
  <c r="AU492" i="45"/>
  <c r="AA492" i="45"/>
  <c r="R492" i="45"/>
  <c r="K492" i="45"/>
  <c r="BK493" i="45"/>
  <c r="AY493" i="45"/>
  <c r="A493" i="45" s="1"/>
  <c r="AU493" i="45"/>
  <c r="AA493" i="45"/>
  <c r="R493" i="45"/>
  <c r="K493" i="45"/>
  <c r="BK494" i="45"/>
  <c r="AY494" i="45"/>
  <c r="A494" i="45" s="1"/>
  <c r="AU494" i="45"/>
  <c r="AA494" i="45"/>
  <c r="R494" i="45"/>
  <c r="K494" i="45"/>
  <c r="BK495" i="45"/>
  <c r="AY495" i="45"/>
  <c r="A495" i="45" s="1"/>
  <c r="AU495" i="45"/>
  <c r="AA495" i="45"/>
  <c r="R495" i="45"/>
  <c r="K495" i="45"/>
  <c r="BK496" i="45"/>
  <c r="AY496" i="45"/>
  <c r="A496" i="45" s="1"/>
  <c r="AU496" i="45"/>
  <c r="AA496" i="45"/>
  <c r="R496" i="45"/>
  <c r="K496" i="45"/>
  <c r="BK497" i="45"/>
  <c r="AY497" i="45"/>
  <c r="A497" i="45" s="1"/>
  <c r="AU497" i="45"/>
  <c r="AA497" i="45"/>
  <c r="R497" i="45"/>
  <c r="K497" i="45"/>
  <c r="BK498" i="45"/>
  <c r="AY498" i="45"/>
  <c r="A498" i="45" s="1"/>
  <c r="AU498" i="45"/>
  <c r="AA498" i="45"/>
  <c r="R498" i="45"/>
  <c r="K498" i="45"/>
  <c r="BK499" i="45"/>
  <c r="AY499" i="45"/>
  <c r="A499" i="45" s="1"/>
  <c r="AU499" i="45"/>
  <c r="AA499" i="45"/>
  <c r="R499" i="45"/>
  <c r="K499" i="45"/>
  <c r="BK500" i="45"/>
  <c r="AY500" i="45"/>
  <c r="A500" i="45" s="1"/>
  <c r="AU500" i="45"/>
  <c r="AA500" i="45"/>
  <c r="R500" i="45"/>
  <c r="K500" i="45"/>
  <c r="BK501" i="45"/>
  <c r="AY501" i="45"/>
  <c r="A501" i="45" s="1"/>
  <c r="AU501" i="45"/>
  <c r="AA501" i="45"/>
  <c r="R501" i="45"/>
  <c r="K501" i="45"/>
  <c r="BK502" i="45"/>
  <c r="AY502" i="45"/>
  <c r="A502" i="45" s="1"/>
  <c r="AU502" i="45"/>
  <c r="AA502" i="45"/>
  <c r="R502" i="45"/>
  <c r="K502" i="45"/>
  <c r="BK503" i="45"/>
  <c r="AY503" i="45"/>
  <c r="A503" i="45" s="1"/>
  <c r="AU503" i="45"/>
  <c r="AA503" i="45"/>
  <c r="R503" i="45"/>
  <c r="K503" i="45"/>
  <c r="BK504" i="45"/>
  <c r="AY504" i="45"/>
  <c r="A504" i="45" s="1"/>
  <c r="AU504" i="45"/>
  <c r="AA504" i="45"/>
  <c r="R504" i="45"/>
  <c r="K504" i="45"/>
  <c r="BK505" i="45"/>
  <c r="AY505" i="45"/>
  <c r="A505" i="45" s="1"/>
  <c r="AU505" i="45"/>
  <c r="AA505" i="45"/>
  <c r="R505" i="45"/>
  <c r="K505" i="45"/>
  <c r="BK506" i="45"/>
  <c r="AY506" i="45"/>
  <c r="A506" i="45" s="1"/>
  <c r="AU506" i="45"/>
  <c r="AA506" i="45"/>
  <c r="R506" i="45"/>
  <c r="K506" i="45"/>
  <c r="BK507" i="45"/>
  <c r="AY507" i="45"/>
  <c r="A507" i="45" s="1"/>
  <c r="AU507" i="45"/>
  <c r="AA507" i="45"/>
  <c r="R507" i="45"/>
  <c r="K507" i="45"/>
  <c r="BK508" i="45"/>
  <c r="AY508" i="45"/>
  <c r="A508" i="45" s="1"/>
  <c r="AU508" i="45"/>
  <c r="AA508" i="45"/>
  <c r="R508" i="45"/>
  <c r="K508" i="45"/>
  <c r="BK509" i="45"/>
  <c r="AY509" i="45"/>
  <c r="A509" i="45" s="1"/>
  <c r="AU509" i="45"/>
  <c r="AA509" i="45"/>
  <c r="R509" i="45"/>
  <c r="K509" i="45"/>
  <c r="BK510" i="45"/>
  <c r="AY510" i="45"/>
  <c r="A510" i="45" s="1"/>
  <c r="AU510" i="45"/>
  <c r="AA510" i="45"/>
  <c r="R510" i="45"/>
  <c r="K510" i="45"/>
  <c r="BK511" i="45"/>
  <c r="AY511" i="45"/>
  <c r="A511" i="45" s="1"/>
  <c r="AU511" i="45"/>
  <c r="AA511" i="45"/>
  <c r="R511" i="45"/>
  <c r="K511" i="45"/>
  <c r="BK512" i="45"/>
  <c r="AY512" i="45"/>
  <c r="A512" i="45" s="1"/>
  <c r="AU512" i="45"/>
  <c r="AA512" i="45"/>
  <c r="R512" i="45"/>
  <c r="K512" i="45"/>
  <c r="BK513" i="45"/>
  <c r="AY513" i="45"/>
  <c r="A513" i="45" s="1"/>
  <c r="AU513" i="45"/>
  <c r="AA513" i="45"/>
  <c r="R513" i="45"/>
  <c r="K513" i="45"/>
  <c r="BK514" i="45"/>
  <c r="AY514" i="45"/>
  <c r="A514" i="45" s="1"/>
  <c r="AU514" i="45"/>
  <c r="AA514" i="45"/>
  <c r="R514" i="45"/>
  <c r="K514" i="45"/>
  <c r="BK515" i="45"/>
  <c r="AY515" i="45"/>
  <c r="A515" i="45" s="1"/>
  <c r="AU515" i="45"/>
  <c r="AA515" i="45"/>
  <c r="R515" i="45"/>
  <c r="K515" i="45"/>
  <c r="BK516" i="45"/>
  <c r="AY516" i="45"/>
  <c r="A516" i="45" s="1"/>
  <c r="AU516" i="45"/>
  <c r="AA516" i="45"/>
  <c r="R516" i="45"/>
  <c r="K516" i="45"/>
  <c r="BK517" i="45"/>
  <c r="AY517" i="45"/>
  <c r="A517" i="45" s="1"/>
  <c r="AU517" i="45"/>
  <c r="AA517" i="45"/>
  <c r="R517" i="45"/>
  <c r="K517" i="45"/>
  <c r="BK518" i="45"/>
  <c r="AY518" i="45"/>
  <c r="A518" i="45" s="1"/>
  <c r="AU518" i="45"/>
  <c r="AA518" i="45"/>
  <c r="R518" i="45"/>
  <c r="K518" i="45"/>
  <c r="BK519" i="45"/>
  <c r="AY519" i="45"/>
  <c r="A519" i="45" s="1"/>
  <c r="AU519" i="45"/>
  <c r="AA519" i="45"/>
  <c r="R519" i="45"/>
  <c r="K519" i="45"/>
  <c r="BK520" i="45"/>
  <c r="AY520" i="45"/>
  <c r="A520" i="45" s="1"/>
  <c r="AU520" i="45"/>
  <c r="AA520" i="45"/>
  <c r="R520" i="45"/>
  <c r="K520" i="45"/>
  <c r="BK521" i="45"/>
  <c r="AY521" i="45"/>
  <c r="A521" i="45" s="1"/>
  <c r="AU521" i="45"/>
  <c r="AA521" i="45"/>
  <c r="R521" i="45"/>
  <c r="K521" i="45"/>
  <c r="BK522" i="45"/>
  <c r="AY522" i="45"/>
  <c r="A522" i="45" s="1"/>
  <c r="AU522" i="45"/>
  <c r="AA522" i="45"/>
  <c r="R522" i="45"/>
  <c r="K522" i="45"/>
  <c r="BK523" i="45"/>
  <c r="AY523" i="45"/>
  <c r="A523" i="45" s="1"/>
  <c r="AU523" i="45"/>
  <c r="AA523" i="45"/>
  <c r="R523" i="45"/>
  <c r="K523" i="45"/>
  <c r="BK524" i="45"/>
  <c r="AY524" i="45"/>
  <c r="A524" i="45" s="1"/>
  <c r="AU524" i="45"/>
  <c r="AA524" i="45"/>
  <c r="R524" i="45"/>
  <c r="K524" i="45"/>
  <c r="BK525" i="45"/>
  <c r="AY525" i="45"/>
  <c r="A525" i="45" s="1"/>
  <c r="AU525" i="45"/>
  <c r="AA525" i="45"/>
  <c r="R525" i="45"/>
  <c r="K525" i="45"/>
  <c r="BK526" i="45"/>
  <c r="AY526" i="45"/>
  <c r="A526" i="45" s="1"/>
  <c r="AU526" i="45"/>
  <c r="AA526" i="45"/>
  <c r="R526" i="45"/>
  <c r="K526" i="45"/>
  <c r="BK527" i="45"/>
  <c r="AY527" i="45"/>
  <c r="A527" i="45" s="1"/>
  <c r="AU527" i="45"/>
  <c r="AA527" i="45"/>
  <c r="R527" i="45"/>
  <c r="K527" i="45"/>
  <c r="BK528" i="45"/>
  <c r="AY528" i="45"/>
  <c r="A528" i="45" s="1"/>
  <c r="AU528" i="45"/>
  <c r="AA528" i="45"/>
  <c r="R528" i="45"/>
  <c r="K528" i="45"/>
  <c r="BK529" i="45"/>
  <c r="AY529" i="45"/>
  <c r="A529" i="45" s="1"/>
  <c r="AU529" i="45"/>
  <c r="AA529" i="45"/>
  <c r="R529" i="45"/>
  <c r="K529" i="45"/>
  <c r="BK530" i="45"/>
  <c r="AY530" i="45"/>
  <c r="A530" i="45" s="1"/>
  <c r="AU530" i="45"/>
  <c r="AA530" i="45"/>
  <c r="R530" i="45"/>
  <c r="K530" i="45"/>
  <c r="BK531" i="45"/>
  <c r="AY531" i="45"/>
  <c r="A531" i="45" s="1"/>
  <c r="AU531" i="45"/>
  <c r="AA531" i="45"/>
  <c r="R531" i="45"/>
  <c r="K531" i="45"/>
  <c r="BK532" i="45"/>
  <c r="AY532" i="45"/>
  <c r="A532" i="45" s="1"/>
  <c r="AU532" i="45"/>
  <c r="AA532" i="45"/>
  <c r="R532" i="45"/>
  <c r="K532" i="45"/>
  <c r="BK533" i="45"/>
  <c r="AY533" i="45"/>
  <c r="A533" i="45" s="1"/>
  <c r="AU533" i="45"/>
  <c r="AA533" i="45"/>
  <c r="R533" i="45"/>
  <c r="K533" i="45"/>
  <c r="BK534" i="45"/>
  <c r="AY534" i="45"/>
  <c r="A534" i="45" s="1"/>
  <c r="AU534" i="45"/>
  <c r="AA534" i="45"/>
  <c r="R534" i="45"/>
  <c r="K534" i="45"/>
  <c r="BK535" i="45"/>
  <c r="AY535" i="45"/>
  <c r="A535" i="45" s="1"/>
  <c r="AU535" i="45"/>
  <c r="AA535" i="45"/>
  <c r="R535" i="45"/>
  <c r="K535" i="45"/>
  <c r="BK536" i="45"/>
  <c r="AY536" i="45"/>
  <c r="A536" i="45" s="1"/>
  <c r="AU536" i="45"/>
  <c r="AA536" i="45"/>
  <c r="R536" i="45"/>
  <c r="K536" i="45"/>
  <c r="BK537" i="45"/>
  <c r="AY537" i="45"/>
  <c r="A537" i="45" s="1"/>
  <c r="AU537" i="45"/>
  <c r="AA537" i="45"/>
  <c r="R537" i="45"/>
  <c r="K537" i="45"/>
  <c r="BK538" i="45"/>
  <c r="AY538" i="45"/>
  <c r="A538" i="45" s="1"/>
  <c r="AU538" i="45"/>
  <c r="AA538" i="45"/>
  <c r="R538" i="45"/>
  <c r="K538" i="45"/>
  <c r="BK539" i="45"/>
  <c r="AY539" i="45"/>
  <c r="A539" i="45" s="1"/>
  <c r="AU539" i="45"/>
  <c r="AA539" i="45"/>
  <c r="R539" i="45"/>
  <c r="K539" i="45"/>
  <c r="BK540" i="45"/>
  <c r="AY540" i="45"/>
  <c r="A540" i="45" s="1"/>
  <c r="AU540" i="45"/>
  <c r="AA540" i="45"/>
  <c r="R540" i="45"/>
  <c r="K540" i="45"/>
  <c r="BK541" i="45"/>
  <c r="AY541" i="45"/>
  <c r="A541" i="45" s="1"/>
  <c r="AU541" i="45"/>
  <c r="AA541" i="45"/>
  <c r="R541" i="45"/>
  <c r="K541" i="45"/>
  <c r="BK542" i="45"/>
  <c r="AY542" i="45"/>
  <c r="A542" i="45" s="1"/>
  <c r="AU542" i="45"/>
  <c r="AA542" i="45"/>
  <c r="R542" i="45"/>
  <c r="K542" i="45"/>
  <c r="BK543" i="45"/>
  <c r="AY543" i="45"/>
  <c r="A543" i="45" s="1"/>
  <c r="AU543" i="45"/>
  <c r="AA543" i="45"/>
  <c r="R543" i="45"/>
  <c r="K543" i="45"/>
  <c r="BK544" i="45"/>
  <c r="AY544" i="45"/>
  <c r="A544" i="45" s="1"/>
  <c r="AU544" i="45"/>
  <c r="AA544" i="45"/>
  <c r="R544" i="45"/>
  <c r="K544" i="45"/>
  <c r="BK545" i="45"/>
  <c r="AY545" i="45"/>
  <c r="A545" i="45" s="1"/>
  <c r="AU545" i="45"/>
  <c r="AA545" i="45"/>
  <c r="R545" i="45"/>
  <c r="K545" i="45"/>
  <c r="BK546" i="45"/>
  <c r="AY546" i="45"/>
  <c r="A546" i="45" s="1"/>
  <c r="AU546" i="45"/>
  <c r="AA546" i="45"/>
  <c r="R546" i="45"/>
  <c r="K546" i="45"/>
  <c r="BK547" i="45"/>
  <c r="AY547" i="45"/>
  <c r="A547" i="45" s="1"/>
  <c r="AU547" i="45"/>
  <c r="AA547" i="45"/>
  <c r="R547" i="45"/>
  <c r="K547" i="45"/>
  <c r="BK548" i="45"/>
  <c r="AY548" i="45"/>
  <c r="A548" i="45" s="1"/>
  <c r="AU548" i="45"/>
  <c r="AA548" i="45"/>
  <c r="R548" i="45"/>
  <c r="K548" i="45"/>
  <c r="BK549" i="45"/>
  <c r="AY549" i="45"/>
  <c r="A549" i="45" s="1"/>
  <c r="AU549" i="45"/>
  <c r="AA549" i="45"/>
  <c r="R549" i="45"/>
  <c r="K549" i="45"/>
  <c r="BK550" i="45"/>
  <c r="AY550" i="45"/>
  <c r="A550" i="45" s="1"/>
  <c r="AU550" i="45"/>
  <c r="AA550" i="45"/>
  <c r="R550" i="45"/>
  <c r="K550" i="45"/>
  <c r="BK551" i="45"/>
  <c r="AY551" i="45"/>
  <c r="A551" i="45" s="1"/>
  <c r="AU551" i="45"/>
  <c r="AA551" i="45"/>
  <c r="R551" i="45"/>
  <c r="K551" i="45"/>
  <c r="BK552" i="45"/>
  <c r="AY552" i="45"/>
  <c r="A552" i="45" s="1"/>
  <c r="AU552" i="45"/>
  <c r="AA552" i="45"/>
  <c r="R552" i="45"/>
  <c r="K552" i="45"/>
  <c r="BK553" i="45"/>
  <c r="AY553" i="45"/>
  <c r="A553" i="45" s="1"/>
  <c r="AU553" i="45"/>
  <c r="AA553" i="45"/>
  <c r="R553" i="45"/>
  <c r="K553" i="45"/>
  <c r="BK554" i="45"/>
  <c r="AY554" i="45"/>
  <c r="A554" i="45" s="1"/>
  <c r="AU554" i="45"/>
  <c r="AA554" i="45"/>
  <c r="R554" i="45"/>
  <c r="K554" i="45"/>
  <c r="BK555" i="45"/>
  <c r="AY555" i="45"/>
  <c r="A555" i="45" s="1"/>
  <c r="AU555" i="45"/>
  <c r="AA555" i="45"/>
  <c r="R555" i="45"/>
  <c r="K555" i="45"/>
  <c r="BK556" i="45"/>
  <c r="AY556" i="45"/>
  <c r="A556" i="45" s="1"/>
  <c r="AU556" i="45"/>
  <c r="AA556" i="45"/>
  <c r="R556" i="45"/>
  <c r="K556" i="45"/>
  <c r="BK557" i="45"/>
  <c r="AY557" i="45"/>
  <c r="A557" i="45" s="1"/>
  <c r="AU557" i="45"/>
  <c r="AA557" i="45"/>
  <c r="R557" i="45"/>
  <c r="K557" i="45"/>
  <c r="BK558" i="45"/>
  <c r="AY558" i="45"/>
  <c r="A558" i="45" s="1"/>
  <c r="AU558" i="45"/>
  <c r="AA558" i="45"/>
  <c r="R558" i="45"/>
  <c r="K558" i="45"/>
  <c r="BK559" i="45"/>
  <c r="AY559" i="45"/>
  <c r="A559" i="45" s="1"/>
  <c r="AU559" i="45"/>
  <c r="AA559" i="45"/>
  <c r="R559" i="45"/>
  <c r="K559" i="45"/>
  <c r="BK560" i="45"/>
  <c r="AY560" i="45"/>
  <c r="A560" i="45" s="1"/>
  <c r="AU560" i="45"/>
  <c r="AA560" i="45"/>
  <c r="R560" i="45"/>
  <c r="K560" i="45"/>
  <c r="BK561" i="45"/>
  <c r="AY561" i="45"/>
  <c r="A561" i="45" s="1"/>
  <c r="AU561" i="45"/>
  <c r="AA561" i="45"/>
  <c r="R561" i="45"/>
  <c r="K561" i="45"/>
  <c r="BK562" i="45"/>
  <c r="AY562" i="45"/>
  <c r="A562" i="45" s="1"/>
  <c r="AU562" i="45"/>
  <c r="AA562" i="45"/>
  <c r="R562" i="45"/>
  <c r="K562" i="45"/>
  <c r="BK563" i="45"/>
  <c r="AY563" i="45"/>
  <c r="A563" i="45" s="1"/>
  <c r="AU563" i="45"/>
  <c r="AA563" i="45"/>
  <c r="R563" i="45"/>
  <c r="K563" i="45"/>
  <c r="BK564" i="45"/>
  <c r="AY564" i="45"/>
  <c r="A564" i="45" s="1"/>
  <c r="AU564" i="45"/>
  <c r="AA564" i="45"/>
  <c r="R564" i="45"/>
  <c r="K564" i="45"/>
  <c r="BK565" i="45"/>
  <c r="AY565" i="45"/>
  <c r="A565" i="45" s="1"/>
  <c r="AU565" i="45"/>
  <c r="AA565" i="45"/>
  <c r="R565" i="45"/>
  <c r="K565" i="45"/>
  <c r="BK566" i="45"/>
  <c r="AY566" i="45"/>
  <c r="A566" i="45" s="1"/>
  <c r="AU566" i="45"/>
  <c r="AA566" i="45"/>
  <c r="R566" i="45"/>
  <c r="K566" i="45"/>
  <c r="BK567" i="45"/>
  <c r="AY567" i="45"/>
  <c r="A567" i="45" s="1"/>
  <c r="AU567" i="45"/>
  <c r="AA567" i="45"/>
  <c r="R567" i="45"/>
  <c r="K567" i="45"/>
  <c r="BK568" i="45"/>
  <c r="AY568" i="45"/>
  <c r="A568" i="45" s="1"/>
  <c r="AU568" i="45"/>
  <c r="AA568" i="45"/>
  <c r="R568" i="45"/>
  <c r="K568" i="45"/>
  <c r="BK569" i="45"/>
  <c r="AY569" i="45"/>
  <c r="A569" i="45" s="1"/>
  <c r="AU569" i="45"/>
  <c r="AA569" i="45"/>
  <c r="R569" i="45"/>
  <c r="K569" i="45"/>
  <c r="BK570" i="45"/>
  <c r="AY570" i="45"/>
  <c r="A570" i="45" s="1"/>
  <c r="AU570" i="45"/>
  <c r="AA570" i="45"/>
  <c r="R570" i="45"/>
  <c r="K570" i="45"/>
  <c r="BK571" i="45"/>
  <c r="AY571" i="45"/>
  <c r="A571" i="45" s="1"/>
  <c r="AU571" i="45"/>
  <c r="AA571" i="45"/>
  <c r="R571" i="45"/>
  <c r="K571" i="45"/>
  <c r="BK572" i="45"/>
  <c r="AY572" i="45"/>
  <c r="A572" i="45" s="1"/>
  <c r="AU572" i="45"/>
  <c r="AA572" i="45"/>
  <c r="R572" i="45"/>
  <c r="K572" i="45"/>
  <c r="BK573" i="45"/>
  <c r="AY573" i="45"/>
  <c r="A573" i="45" s="1"/>
  <c r="AU573" i="45"/>
  <c r="AA573" i="45"/>
  <c r="R573" i="45"/>
  <c r="K573" i="45"/>
  <c r="BK574" i="45"/>
  <c r="AY574" i="45"/>
  <c r="A574" i="45" s="1"/>
  <c r="AU574" i="45"/>
  <c r="AA574" i="45"/>
  <c r="R574" i="45"/>
  <c r="K574" i="45"/>
  <c r="BK575" i="45"/>
  <c r="AY575" i="45"/>
  <c r="AU575" i="45"/>
  <c r="AA575" i="45"/>
  <c r="R575" i="45"/>
  <c r="K575" i="45"/>
  <c r="A575" i="45"/>
  <c r="BK576" i="45"/>
  <c r="AY576" i="45"/>
  <c r="A576" i="45" s="1"/>
  <c r="AU576" i="45"/>
  <c r="AA576" i="45"/>
  <c r="R576" i="45"/>
  <c r="K576" i="45"/>
  <c r="BK577" i="45"/>
  <c r="AY577" i="45"/>
  <c r="A577" i="45" s="1"/>
  <c r="AU577" i="45"/>
  <c r="AA577" i="45"/>
  <c r="R577" i="45"/>
  <c r="K577" i="45"/>
  <c r="BK578" i="45"/>
  <c r="AY578" i="45"/>
  <c r="A578" i="45" s="1"/>
  <c r="AU578" i="45"/>
  <c r="AA578" i="45"/>
  <c r="R578" i="45"/>
  <c r="K578" i="45"/>
  <c r="BK579" i="45"/>
  <c r="AY579" i="45"/>
  <c r="A579" i="45" s="1"/>
  <c r="AU579" i="45"/>
  <c r="AA579" i="45"/>
  <c r="R579" i="45"/>
  <c r="K579" i="45"/>
  <c r="BK580" i="45"/>
  <c r="AY580" i="45"/>
  <c r="A580" i="45" s="1"/>
  <c r="AU580" i="45"/>
  <c r="AA580" i="45"/>
  <c r="R580" i="45"/>
  <c r="K580" i="45"/>
  <c r="BK581" i="45"/>
  <c r="AY581" i="45"/>
  <c r="A581" i="45" s="1"/>
  <c r="AU581" i="45"/>
  <c r="AA581" i="45"/>
  <c r="R581" i="45"/>
  <c r="K581" i="45"/>
  <c r="BK582" i="45"/>
  <c r="AY582" i="45"/>
  <c r="A582" i="45" s="1"/>
  <c r="AU582" i="45"/>
  <c r="AA582" i="45"/>
  <c r="R582" i="45"/>
  <c r="K582" i="45"/>
  <c r="BK583" i="45"/>
  <c r="AY583" i="45"/>
  <c r="A583" i="45" s="1"/>
  <c r="AU583" i="45"/>
  <c r="AA583" i="45"/>
  <c r="R583" i="45"/>
  <c r="K583" i="45"/>
  <c r="BK584" i="45"/>
  <c r="AY584" i="45"/>
  <c r="A584" i="45" s="1"/>
  <c r="AU584" i="45"/>
  <c r="AA584" i="45"/>
  <c r="R584" i="45"/>
  <c r="K584" i="45"/>
  <c r="BK585" i="45"/>
  <c r="AY585" i="45"/>
  <c r="A585" i="45" s="1"/>
  <c r="AU585" i="45"/>
  <c r="AA585" i="45"/>
  <c r="R585" i="45"/>
  <c r="K585" i="45"/>
  <c r="BK586" i="45"/>
  <c r="AY586" i="45"/>
  <c r="A586" i="45" s="1"/>
  <c r="AU586" i="45"/>
  <c r="AA586" i="45"/>
  <c r="R586" i="45"/>
  <c r="K586" i="45"/>
  <c r="BK587" i="45"/>
  <c r="AY587" i="45"/>
  <c r="A587" i="45" s="1"/>
  <c r="AU587" i="45"/>
  <c r="AA587" i="45"/>
  <c r="R587" i="45"/>
  <c r="K587" i="45"/>
  <c r="BK588" i="45"/>
  <c r="AY588" i="45"/>
  <c r="A588" i="45" s="1"/>
  <c r="AU588" i="45"/>
  <c r="AA588" i="45"/>
  <c r="R588" i="45"/>
  <c r="K588" i="45"/>
  <c r="BK589" i="45"/>
  <c r="AY589" i="45"/>
  <c r="A589" i="45" s="1"/>
  <c r="AU589" i="45"/>
  <c r="AA589" i="45"/>
  <c r="R589" i="45"/>
  <c r="K589" i="45"/>
  <c r="BK590" i="45"/>
  <c r="AY590" i="45"/>
  <c r="A590" i="45" s="1"/>
  <c r="AU590" i="45"/>
  <c r="AA590" i="45"/>
  <c r="R590" i="45"/>
  <c r="K590" i="45"/>
  <c r="BK591" i="45"/>
  <c r="AY591" i="45"/>
  <c r="A591" i="45" s="1"/>
  <c r="AU591" i="45"/>
  <c r="AA591" i="45"/>
  <c r="R591" i="45"/>
  <c r="K591" i="45"/>
  <c r="BK592" i="45"/>
  <c r="AY592" i="45"/>
  <c r="A592" i="45" s="1"/>
  <c r="AU592" i="45"/>
  <c r="AA592" i="45"/>
  <c r="R592" i="45"/>
  <c r="K592" i="45"/>
  <c r="BK593" i="45"/>
  <c r="AY593" i="45"/>
  <c r="A593" i="45" s="1"/>
  <c r="AU593" i="45"/>
  <c r="AA593" i="45"/>
  <c r="R593" i="45"/>
  <c r="K593" i="45"/>
  <c r="BK594" i="45"/>
  <c r="AY594" i="45"/>
  <c r="A594" i="45" s="1"/>
  <c r="AU594" i="45"/>
  <c r="AA594" i="45"/>
  <c r="R594" i="45"/>
  <c r="K594" i="45"/>
  <c r="BK595" i="45"/>
  <c r="AY595" i="45"/>
  <c r="A595" i="45" s="1"/>
  <c r="AU595" i="45"/>
  <c r="AA595" i="45"/>
  <c r="R595" i="45"/>
  <c r="K595" i="45"/>
  <c r="BK596" i="45"/>
  <c r="AY596" i="45"/>
  <c r="A596" i="45" s="1"/>
  <c r="AU596" i="45"/>
  <c r="AA596" i="45"/>
  <c r="R596" i="45"/>
  <c r="K596" i="45"/>
  <c r="BK597" i="45"/>
  <c r="AY597" i="45"/>
  <c r="A597" i="45" s="1"/>
  <c r="AU597" i="45"/>
  <c r="AA597" i="45"/>
  <c r="R597" i="45"/>
  <c r="K597" i="45"/>
  <c r="BK598" i="45"/>
  <c r="AY598" i="45"/>
  <c r="A598" i="45" s="1"/>
  <c r="AU598" i="45"/>
  <c r="AA598" i="45"/>
  <c r="R598" i="45"/>
  <c r="K598" i="45"/>
  <c r="BK599" i="45"/>
  <c r="AY599" i="45"/>
  <c r="A599" i="45" s="1"/>
  <c r="AU599" i="45"/>
  <c r="AA599" i="45"/>
  <c r="R599" i="45"/>
  <c r="K599" i="45"/>
  <c r="BK600" i="45"/>
  <c r="AY600" i="45"/>
  <c r="A600" i="45" s="1"/>
  <c r="AU600" i="45"/>
  <c r="AA600" i="45"/>
  <c r="R600" i="45"/>
  <c r="K600" i="45"/>
  <c r="BK601" i="45"/>
  <c r="AY601" i="45"/>
  <c r="A601" i="45" s="1"/>
  <c r="AU601" i="45"/>
  <c r="AA601" i="45"/>
  <c r="R601" i="45"/>
  <c r="K601" i="45"/>
  <c r="BK602" i="45"/>
  <c r="AY602" i="45"/>
  <c r="A602" i="45" s="1"/>
  <c r="AU602" i="45"/>
  <c r="AA602" i="45"/>
  <c r="R602" i="45"/>
  <c r="K602" i="45"/>
  <c r="BK603" i="45"/>
  <c r="AY603" i="45"/>
  <c r="A603" i="45" s="1"/>
  <c r="AU603" i="45"/>
  <c r="AA603" i="45"/>
  <c r="R603" i="45"/>
  <c r="K603" i="45"/>
  <c r="BK604" i="45"/>
  <c r="AY604" i="45"/>
  <c r="A604" i="45" s="1"/>
  <c r="AU604" i="45"/>
  <c r="AA604" i="45"/>
  <c r="R604" i="45"/>
  <c r="K604" i="45"/>
  <c r="BK605" i="45"/>
  <c r="AY605" i="45"/>
  <c r="A605" i="45" s="1"/>
  <c r="AU605" i="45"/>
  <c r="AA605" i="45"/>
  <c r="R605" i="45"/>
  <c r="K605" i="45"/>
  <c r="BK606" i="45"/>
  <c r="AY606" i="45"/>
  <c r="A606" i="45" s="1"/>
  <c r="AU606" i="45"/>
  <c r="AA606" i="45"/>
  <c r="R606" i="45"/>
  <c r="K606" i="45"/>
  <c r="BK607" i="45"/>
  <c r="AY607" i="45"/>
  <c r="A607" i="45" s="1"/>
  <c r="AU607" i="45"/>
  <c r="AA607" i="45"/>
  <c r="R607" i="45"/>
  <c r="K607" i="45"/>
  <c r="BK608" i="45"/>
  <c r="AY608" i="45"/>
  <c r="A608" i="45" s="1"/>
  <c r="AU608" i="45"/>
  <c r="AA608" i="45"/>
  <c r="R608" i="45"/>
  <c r="K608" i="45"/>
  <c r="BK609" i="45"/>
  <c r="AY609" i="45"/>
  <c r="A609" i="45" s="1"/>
  <c r="AU609" i="45"/>
  <c r="AA609" i="45"/>
  <c r="R609" i="45"/>
  <c r="K609" i="45"/>
  <c r="BK610" i="45"/>
  <c r="AY610" i="45"/>
  <c r="A610" i="45" s="1"/>
  <c r="AU610" i="45"/>
  <c r="AA610" i="45"/>
  <c r="R610" i="45"/>
  <c r="K610" i="45"/>
  <c r="BK611" i="45"/>
  <c r="AY611" i="45"/>
  <c r="A611" i="45" s="1"/>
  <c r="AU611" i="45"/>
  <c r="AA611" i="45"/>
  <c r="R611" i="45"/>
  <c r="K611" i="45"/>
  <c r="BK612" i="45"/>
  <c r="AY612" i="45"/>
  <c r="A612" i="45" s="1"/>
  <c r="AU612" i="45"/>
  <c r="AA612" i="45"/>
  <c r="R612" i="45"/>
  <c r="K612" i="45"/>
  <c r="BK613" i="45"/>
  <c r="AY613" i="45"/>
  <c r="A613" i="45" s="1"/>
  <c r="AU613" i="45"/>
  <c r="AA613" i="45"/>
  <c r="R613" i="45"/>
  <c r="K613" i="45"/>
  <c r="BK614" i="45"/>
  <c r="AY614" i="45"/>
  <c r="A614" i="45" s="1"/>
  <c r="AU614" i="45"/>
  <c r="AA614" i="45"/>
  <c r="R614" i="45"/>
  <c r="K614" i="45"/>
  <c r="BK615" i="45"/>
  <c r="AY615" i="45"/>
  <c r="A615" i="45" s="1"/>
  <c r="AU615" i="45"/>
  <c r="AA615" i="45"/>
  <c r="R615" i="45"/>
  <c r="K615" i="45"/>
  <c r="BK616" i="45"/>
  <c r="AY616" i="45"/>
  <c r="A616" i="45" s="1"/>
  <c r="AU616" i="45"/>
  <c r="AA616" i="45"/>
  <c r="R616" i="45"/>
  <c r="K616" i="45"/>
  <c r="BK617" i="45"/>
  <c r="AY617" i="45"/>
  <c r="A617" i="45" s="1"/>
  <c r="AU617" i="45"/>
  <c r="AA617" i="45"/>
  <c r="R617" i="45"/>
  <c r="K617" i="45"/>
  <c r="BK618" i="45"/>
  <c r="AY618" i="45"/>
  <c r="A618" i="45" s="1"/>
  <c r="AU618" i="45"/>
  <c r="AA618" i="45"/>
  <c r="R618" i="45"/>
  <c r="K618" i="45"/>
  <c r="BK619" i="45"/>
  <c r="AY619" i="45"/>
  <c r="A619" i="45" s="1"/>
  <c r="AU619" i="45"/>
  <c r="AA619" i="45"/>
  <c r="R619" i="45"/>
  <c r="K619" i="45"/>
  <c r="BK620" i="45"/>
  <c r="AY620" i="45"/>
  <c r="A620" i="45" s="1"/>
  <c r="AU620" i="45"/>
  <c r="AA620" i="45"/>
  <c r="R620" i="45"/>
  <c r="K620" i="45"/>
  <c r="BK621" i="45"/>
  <c r="AY621" i="45"/>
  <c r="A621" i="45" s="1"/>
  <c r="AU621" i="45"/>
  <c r="AA621" i="45"/>
  <c r="R621" i="45"/>
  <c r="K621" i="45"/>
  <c r="BK622" i="45"/>
  <c r="AY622" i="45"/>
  <c r="A622" i="45" s="1"/>
  <c r="AU622" i="45"/>
  <c r="AA622" i="45"/>
  <c r="R622" i="45"/>
  <c r="K622" i="45"/>
  <c r="BK623" i="45"/>
  <c r="AY623" i="45"/>
  <c r="A623" i="45" s="1"/>
  <c r="AU623" i="45"/>
  <c r="AA623" i="45"/>
  <c r="R623" i="45"/>
  <c r="K623" i="45"/>
  <c r="BK624" i="45"/>
  <c r="AY624" i="45"/>
  <c r="A624" i="45" s="1"/>
  <c r="AU624" i="45"/>
  <c r="AA624" i="45"/>
  <c r="R624" i="45"/>
  <c r="K624" i="45"/>
  <c r="BK625" i="45"/>
  <c r="AY625" i="45"/>
  <c r="A625" i="45" s="1"/>
  <c r="AU625" i="45"/>
  <c r="AA625" i="45"/>
  <c r="R625" i="45"/>
  <c r="K625" i="45"/>
  <c r="BK626" i="45"/>
  <c r="AY626" i="45"/>
  <c r="A626" i="45" s="1"/>
  <c r="AU626" i="45"/>
  <c r="AA626" i="45"/>
  <c r="R626" i="45"/>
  <c r="K626" i="45"/>
  <c r="BK627" i="45"/>
  <c r="AY627" i="45"/>
  <c r="A627" i="45" s="1"/>
  <c r="AU627" i="45"/>
  <c r="AA627" i="45"/>
  <c r="R627" i="45"/>
  <c r="K627" i="45"/>
  <c r="BK628" i="45"/>
  <c r="AY628" i="45"/>
  <c r="A628" i="45" s="1"/>
  <c r="AU628" i="45"/>
  <c r="AA628" i="45"/>
  <c r="R628" i="45"/>
  <c r="K628" i="45"/>
  <c r="BK629" i="45"/>
  <c r="AY629" i="45"/>
  <c r="A629" i="45" s="1"/>
  <c r="AU629" i="45"/>
  <c r="AA629" i="45"/>
  <c r="R629" i="45"/>
  <c r="K629" i="45"/>
  <c r="BK630" i="45"/>
  <c r="AY630" i="45"/>
  <c r="A630" i="45" s="1"/>
  <c r="AU630" i="45"/>
  <c r="AA630" i="45"/>
  <c r="R630" i="45"/>
  <c r="K630" i="45"/>
  <c r="BK631" i="45"/>
  <c r="AY631" i="45"/>
  <c r="A631" i="45" s="1"/>
  <c r="AU631" i="45"/>
  <c r="AA631" i="45"/>
  <c r="R631" i="45"/>
  <c r="K631" i="45"/>
  <c r="BK632" i="45"/>
  <c r="AY632" i="45"/>
  <c r="A632" i="45" s="1"/>
  <c r="AU632" i="45"/>
  <c r="AA632" i="45"/>
  <c r="R632" i="45"/>
  <c r="K632" i="45"/>
  <c r="BK633" i="45"/>
  <c r="AY633" i="45"/>
  <c r="A633" i="45" s="1"/>
  <c r="AU633" i="45"/>
  <c r="AA633" i="45"/>
  <c r="R633" i="45"/>
  <c r="K633" i="45"/>
  <c r="BK634" i="45"/>
  <c r="AY634" i="45"/>
  <c r="A634" i="45" s="1"/>
  <c r="AU634" i="45"/>
  <c r="AA634" i="45"/>
  <c r="R634" i="45"/>
  <c r="K634" i="45"/>
  <c r="BK635" i="45"/>
  <c r="AY635" i="45"/>
  <c r="A635" i="45" s="1"/>
  <c r="AU635" i="45"/>
  <c r="AA635" i="45"/>
  <c r="R635" i="45"/>
  <c r="K635" i="45"/>
  <c r="BK636" i="45"/>
  <c r="AY636" i="45"/>
  <c r="A636" i="45" s="1"/>
  <c r="AU636" i="45"/>
  <c r="AA636" i="45"/>
  <c r="R636" i="45"/>
  <c r="K636" i="45"/>
  <c r="BK637" i="45"/>
  <c r="AY637" i="45"/>
  <c r="A637" i="45" s="1"/>
  <c r="AU637" i="45"/>
  <c r="AA637" i="45"/>
  <c r="R637" i="45"/>
  <c r="K637" i="45"/>
  <c r="BK638" i="45"/>
  <c r="AY638" i="45"/>
  <c r="A638" i="45" s="1"/>
  <c r="AU638" i="45"/>
  <c r="AA638" i="45"/>
  <c r="R638" i="45"/>
  <c r="K638" i="45"/>
  <c r="BK639" i="45"/>
  <c r="AY639" i="45"/>
  <c r="A639" i="45" s="1"/>
  <c r="AU639" i="45"/>
  <c r="AA639" i="45"/>
  <c r="R639" i="45"/>
  <c r="K639" i="45"/>
  <c r="BK640" i="45"/>
  <c r="AY640" i="45"/>
  <c r="A640" i="45" s="1"/>
  <c r="AU640" i="45"/>
  <c r="AA640" i="45"/>
  <c r="R640" i="45"/>
  <c r="K640" i="45"/>
  <c r="BK641" i="45"/>
  <c r="AY641" i="45"/>
  <c r="A641" i="45" s="1"/>
  <c r="AU641" i="45"/>
  <c r="AA641" i="45"/>
  <c r="R641" i="45"/>
  <c r="K641" i="45"/>
  <c r="BK642" i="45"/>
  <c r="AY642" i="45"/>
  <c r="A642" i="45" s="1"/>
  <c r="AU642" i="45"/>
  <c r="AA642" i="45"/>
  <c r="R642" i="45"/>
  <c r="K642" i="45"/>
  <c r="BK643" i="45"/>
  <c r="AY643" i="45"/>
  <c r="A643" i="45" s="1"/>
  <c r="AU643" i="45"/>
  <c r="AA643" i="45"/>
  <c r="R643" i="45"/>
  <c r="K643" i="45"/>
  <c r="BK644" i="45"/>
  <c r="AY644" i="45"/>
  <c r="AU644" i="45"/>
  <c r="AA644" i="45"/>
  <c r="R644" i="45"/>
  <c r="K644" i="45"/>
  <c r="A644" i="45"/>
  <c r="BK645" i="45"/>
  <c r="AY645" i="45"/>
  <c r="A645" i="45" s="1"/>
  <c r="AU645" i="45"/>
  <c r="AA645" i="45"/>
  <c r="R645" i="45"/>
  <c r="K645" i="45"/>
  <c r="BK646" i="45"/>
  <c r="AY646" i="45"/>
  <c r="A646" i="45" s="1"/>
  <c r="AU646" i="45"/>
  <c r="AA646" i="45"/>
  <c r="R646" i="45"/>
  <c r="K646" i="45"/>
  <c r="BK647" i="45"/>
  <c r="AY647" i="45"/>
  <c r="A647" i="45" s="1"/>
  <c r="AU647" i="45"/>
  <c r="AA647" i="45"/>
  <c r="R647" i="45"/>
  <c r="K647" i="45"/>
  <c r="BK648" i="45"/>
  <c r="AY648" i="45"/>
  <c r="A648" i="45" s="1"/>
  <c r="AU648" i="45"/>
  <c r="AA648" i="45"/>
  <c r="R648" i="45"/>
  <c r="K648" i="45"/>
  <c r="BK649" i="45"/>
  <c r="AY649" i="45"/>
  <c r="A649" i="45" s="1"/>
  <c r="AU649" i="45"/>
  <c r="AA649" i="45"/>
  <c r="R649" i="45"/>
  <c r="K649" i="45"/>
  <c r="BK650" i="45"/>
  <c r="AY650" i="45"/>
  <c r="A650" i="45" s="1"/>
  <c r="AU650" i="45"/>
  <c r="AA650" i="45"/>
  <c r="R650" i="45"/>
  <c r="K650" i="45"/>
  <c r="BK651" i="45"/>
  <c r="AY651" i="45"/>
  <c r="A651" i="45" s="1"/>
  <c r="AU651" i="45"/>
  <c r="AA651" i="45"/>
  <c r="R651" i="45"/>
  <c r="K651" i="45"/>
  <c r="BK652" i="45"/>
  <c r="AY652" i="45"/>
  <c r="A652" i="45" s="1"/>
  <c r="AU652" i="45"/>
  <c r="AA652" i="45"/>
  <c r="R652" i="45"/>
  <c r="K652" i="45"/>
  <c r="BK653" i="45"/>
  <c r="AY653" i="45"/>
  <c r="A653" i="45" s="1"/>
  <c r="AU653" i="45"/>
  <c r="AA653" i="45"/>
  <c r="R653" i="45"/>
  <c r="K653" i="45"/>
  <c r="BK654" i="45"/>
  <c r="AY654" i="45"/>
  <c r="A654" i="45" s="1"/>
  <c r="AU654" i="45"/>
  <c r="AA654" i="45"/>
  <c r="R654" i="45"/>
  <c r="K654" i="45"/>
  <c r="BK655" i="45"/>
  <c r="AY655" i="45"/>
  <c r="A655" i="45" s="1"/>
  <c r="AU655" i="45"/>
  <c r="AA655" i="45"/>
  <c r="R655" i="45"/>
  <c r="K655" i="45"/>
  <c r="BK656" i="45"/>
  <c r="AY656" i="45"/>
  <c r="A656" i="45" s="1"/>
  <c r="AU656" i="45"/>
  <c r="AA656" i="45"/>
  <c r="R656" i="45"/>
  <c r="K656" i="45"/>
  <c r="BK657" i="45"/>
  <c r="AY657" i="45"/>
  <c r="A657" i="45" s="1"/>
  <c r="AU657" i="45"/>
  <c r="AA657" i="45"/>
  <c r="R657" i="45"/>
  <c r="K657" i="45"/>
  <c r="BK658" i="45"/>
  <c r="AY658" i="45"/>
  <c r="A658" i="45" s="1"/>
  <c r="AU658" i="45"/>
  <c r="AA658" i="45"/>
  <c r="R658" i="45"/>
  <c r="K658" i="45"/>
  <c r="BK659" i="45"/>
  <c r="AY659" i="45"/>
  <c r="A659" i="45" s="1"/>
  <c r="AU659" i="45"/>
  <c r="AA659" i="45"/>
  <c r="R659" i="45"/>
  <c r="K659" i="45"/>
  <c r="BK660" i="45"/>
  <c r="AY660" i="45"/>
  <c r="A660" i="45" s="1"/>
  <c r="AU660" i="45"/>
  <c r="AA660" i="45"/>
  <c r="R660" i="45"/>
  <c r="K660" i="45"/>
  <c r="BK661" i="45"/>
  <c r="AY661" i="45"/>
  <c r="A661" i="45" s="1"/>
  <c r="AU661" i="45"/>
  <c r="AA661" i="45"/>
  <c r="R661" i="45"/>
  <c r="K661" i="45"/>
  <c r="BK662" i="45"/>
  <c r="AY662" i="45"/>
  <c r="A662" i="45" s="1"/>
  <c r="AU662" i="45"/>
  <c r="AA662" i="45"/>
  <c r="R662" i="45"/>
  <c r="K662" i="45"/>
  <c r="BK663" i="45"/>
  <c r="AY663" i="45"/>
  <c r="A663" i="45" s="1"/>
  <c r="AU663" i="45"/>
  <c r="AA663" i="45"/>
  <c r="R663" i="45"/>
  <c r="K663" i="45"/>
  <c r="BK664" i="45"/>
  <c r="AY664" i="45"/>
  <c r="A664" i="45" s="1"/>
  <c r="AU664" i="45"/>
  <c r="AA664" i="45"/>
  <c r="R664" i="45"/>
  <c r="K664" i="45"/>
  <c r="BK665" i="45"/>
  <c r="AY665" i="45"/>
  <c r="A665" i="45" s="1"/>
  <c r="AU665" i="45"/>
  <c r="AA665" i="45"/>
  <c r="R665" i="45"/>
  <c r="K665" i="45"/>
  <c r="BK666" i="45"/>
  <c r="AY666" i="45"/>
  <c r="A666" i="45" s="1"/>
  <c r="AU666" i="45"/>
  <c r="AA666" i="45"/>
  <c r="R666" i="45"/>
  <c r="K666" i="45"/>
  <c r="BK667" i="45"/>
  <c r="AY667" i="45"/>
  <c r="A667" i="45" s="1"/>
  <c r="AU667" i="45"/>
  <c r="AA667" i="45"/>
  <c r="R667" i="45"/>
  <c r="K667" i="45"/>
  <c r="BK668" i="45"/>
  <c r="AY668" i="45"/>
  <c r="A668" i="45" s="1"/>
  <c r="AU668" i="45"/>
  <c r="AA668" i="45"/>
  <c r="R668" i="45"/>
  <c r="K668" i="45"/>
  <c r="BK669" i="45"/>
  <c r="AY669" i="45"/>
  <c r="A669" i="45" s="1"/>
  <c r="AU669" i="45"/>
  <c r="AA669" i="45"/>
  <c r="R669" i="45"/>
  <c r="K669" i="45"/>
  <c r="BK670" i="45"/>
  <c r="AY670" i="45"/>
  <c r="A670" i="45" s="1"/>
  <c r="AU670" i="45"/>
  <c r="AA670" i="45"/>
  <c r="R670" i="45"/>
  <c r="K670" i="45"/>
  <c r="BK671" i="45"/>
  <c r="AY671" i="45"/>
  <c r="A671" i="45" s="1"/>
  <c r="AU671" i="45"/>
  <c r="AA671" i="45"/>
  <c r="R671" i="45"/>
  <c r="K671" i="45"/>
  <c r="BK672" i="45"/>
  <c r="AY672" i="45"/>
  <c r="A672" i="45" s="1"/>
  <c r="AU672" i="45"/>
  <c r="AA672" i="45"/>
  <c r="R672" i="45"/>
  <c r="K672" i="45"/>
  <c r="BK673" i="45"/>
  <c r="AY673" i="45"/>
  <c r="A673" i="45" s="1"/>
  <c r="AU673" i="45"/>
  <c r="AA673" i="45"/>
  <c r="R673" i="45"/>
  <c r="K673" i="45"/>
  <c r="BK674" i="45"/>
  <c r="AY674" i="45"/>
  <c r="AU674" i="45"/>
  <c r="AA674" i="45"/>
  <c r="R674" i="45"/>
  <c r="K674" i="45"/>
  <c r="A674" i="45"/>
  <c r="BK675" i="45"/>
  <c r="AY675" i="45"/>
  <c r="A675" i="45" s="1"/>
  <c r="AU675" i="45"/>
  <c r="AA675" i="45"/>
  <c r="R675" i="45"/>
  <c r="K675" i="45"/>
  <c r="BK676" i="45"/>
  <c r="AY676" i="45"/>
  <c r="A676" i="45" s="1"/>
  <c r="AU676" i="45"/>
  <c r="AA676" i="45"/>
  <c r="R676" i="45"/>
  <c r="K676" i="45"/>
  <c r="BK677" i="45"/>
  <c r="AY677" i="45"/>
  <c r="A677" i="45" s="1"/>
  <c r="AU677" i="45"/>
  <c r="AA677" i="45"/>
  <c r="R677" i="45"/>
  <c r="K677" i="45"/>
  <c r="BK678" i="45"/>
  <c r="AY678" i="45"/>
  <c r="A678" i="45" s="1"/>
  <c r="AU678" i="45"/>
  <c r="AA678" i="45"/>
  <c r="R678" i="45"/>
  <c r="K678" i="45"/>
  <c r="BK679" i="45"/>
  <c r="AY679" i="45"/>
  <c r="A679" i="45" s="1"/>
  <c r="AU679" i="45"/>
  <c r="AA679" i="45"/>
  <c r="R679" i="45"/>
  <c r="K679" i="45"/>
  <c r="BK680" i="45"/>
  <c r="AY680" i="45"/>
  <c r="A680" i="45" s="1"/>
  <c r="AU680" i="45"/>
  <c r="AA680" i="45"/>
  <c r="R680" i="45"/>
  <c r="K680" i="45"/>
  <c r="BK681" i="45"/>
  <c r="AY681" i="45"/>
  <c r="A681" i="45" s="1"/>
  <c r="AU681" i="45"/>
  <c r="AA681" i="45"/>
  <c r="R681" i="45"/>
  <c r="K681" i="45"/>
  <c r="BK682" i="45"/>
  <c r="AY682" i="45"/>
  <c r="A682" i="45" s="1"/>
  <c r="AU682" i="45"/>
  <c r="AA682" i="45"/>
  <c r="R682" i="45"/>
  <c r="K682" i="45"/>
  <c r="BK683" i="45"/>
  <c r="AY683" i="45"/>
  <c r="A683" i="45" s="1"/>
  <c r="AU683" i="45"/>
  <c r="AA683" i="45"/>
  <c r="R683" i="45"/>
  <c r="K683" i="45"/>
  <c r="BK684" i="45"/>
  <c r="AY684" i="45"/>
  <c r="A684" i="45" s="1"/>
  <c r="AU684" i="45"/>
  <c r="AA684" i="45"/>
  <c r="R684" i="45"/>
  <c r="K684" i="45"/>
  <c r="BK685" i="45"/>
  <c r="AY685" i="45"/>
  <c r="A685" i="45" s="1"/>
  <c r="AU685" i="45"/>
  <c r="AA685" i="45"/>
  <c r="R685" i="45"/>
  <c r="K685" i="45"/>
  <c r="BK686" i="45"/>
  <c r="AY686" i="45"/>
  <c r="A686" i="45" s="1"/>
  <c r="AU686" i="45"/>
  <c r="AA686" i="45"/>
  <c r="R686" i="45"/>
  <c r="K686" i="45"/>
  <c r="BK687" i="45"/>
  <c r="AY687" i="45"/>
  <c r="A687" i="45" s="1"/>
  <c r="AU687" i="45"/>
  <c r="AA687" i="45"/>
  <c r="R687" i="45"/>
  <c r="K687" i="45"/>
  <c r="BK688" i="45"/>
  <c r="AY688" i="45"/>
  <c r="A688" i="45" s="1"/>
  <c r="AU688" i="45"/>
  <c r="AA688" i="45"/>
  <c r="R688" i="45"/>
  <c r="K688" i="45"/>
  <c r="BK689" i="45"/>
  <c r="AY689" i="45"/>
  <c r="A689" i="45" s="1"/>
  <c r="AU689" i="45"/>
  <c r="AA689" i="45"/>
  <c r="R689" i="45"/>
  <c r="K689" i="45"/>
  <c r="BK690" i="45"/>
  <c r="AY690" i="45"/>
  <c r="A690" i="45" s="1"/>
  <c r="AU690" i="45"/>
  <c r="AA690" i="45"/>
  <c r="R690" i="45"/>
  <c r="K690" i="45"/>
  <c r="BK691" i="45"/>
  <c r="AY691" i="45"/>
  <c r="A691" i="45" s="1"/>
  <c r="AU691" i="45"/>
  <c r="AA691" i="45"/>
  <c r="R691" i="45"/>
  <c r="K691" i="45"/>
  <c r="BK692" i="45"/>
  <c r="AY692" i="45"/>
  <c r="A692" i="45" s="1"/>
  <c r="AU692" i="45"/>
  <c r="AA692" i="45"/>
  <c r="R692" i="45"/>
  <c r="K692" i="45"/>
  <c r="BK693" i="45"/>
  <c r="AY693" i="45"/>
  <c r="A693" i="45" s="1"/>
  <c r="AU693" i="45"/>
  <c r="AA693" i="45"/>
  <c r="R693" i="45"/>
  <c r="K693" i="45"/>
  <c r="BK694" i="45"/>
  <c r="AY694" i="45"/>
  <c r="A694" i="45" s="1"/>
  <c r="AU694" i="45"/>
  <c r="AA694" i="45"/>
  <c r="R694" i="45"/>
  <c r="K694" i="45"/>
  <c r="BK695" i="45"/>
  <c r="AY695" i="45"/>
  <c r="A695" i="45" s="1"/>
  <c r="AU695" i="45"/>
  <c r="AA695" i="45"/>
  <c r="R695" i="45"/>
  <c r="K695" i="45"/>
  <c r="BK696" i="45"/>
  <c r="AY696" i="45"/>
  <c r="A696" i="45" s="1"/>
  <c r="AU696" i="45"/>
  <c r="AA696" i="45"/>
  <c r="R696" i="45"/>
  <c r="K696" i="45"/>
  <c r="BK697" i="45"/>
  <c r="AY697" i="45"/>
  <c r="A697" i="45" s="1"/>
  <c r="AU697" i="45"/>
  <c r="AA697" i="45"/>
  <c r="R697" i="45"/>
  <c r="K697" i="45"/>
  <c r="BK698" i="45"/>
  <c r="AY698" i="45"/>
  <c r="A698" i="45" s="1"/>
  <c r="AU698" i="45"/>
  <c r="AA698" i="45"/>
  <c r="R698" i="45"/>
  <c r="K698" i="45"/>
  <c r="BK699" i="45"/>
  <c r="AY699" i="45"/>
  <c r="A699" i="45" s="1"/>
  <c r="AU699" i="45"/>
  <c r="AA699" i="45"/>
  <c r="R699" i="45"/>
  <c r="K699" i="45"/>
  <c r="BK700" i="45"/>
  <c r="AY700" i="45"/>
  <c r="A700" i="45" s="1"/>
  <c r="AU700" i="45"/>
  <c r="AA700" i="45"/>
  <c r="R700" i="45"/>
  <c r="K700" i="45"/>
  <c r="BK701" i="45"/>
  <c r="AY701" i="45"/>
  <c r="A701" i="45" s="1"/>
  <c r="AU701" i="45"/>
  <c r="AA701" i="45"/>
  <c r="R701" i="45"/>
  <c r="K701" i="45"/>
  <c r="BK702" i="45"/>
  <c r="AY702" i="45"/>
  <c r="A702" i="45" s="1"/>
  <c r="AU702" i="45"/>
  <c r="AA702" i="45"/>
  <c r="R702" i="45"/>
  <c r="K702" i="45"/>
  <c r="BK703" i="45"/>
  <c r="AY703" i="45"/>
  <c r="A703" i="45" s="1"/>
  <c r="AU703" i="45"/>
  <c r="AA703" i="45"/>
  <c r="R703" i="45"/>
  <c r="K703" i="45"/>
  <c r="BK704" i="45"/>
  <c r="AY704" i="45"/>
  <c r="A704" i="45" s="1"/>
  <c r="AU704" i="45"/>
  <c r="AA704" i="45"/>
  <c r="R704" i="45"/>
  <c r="K704" i="45"/>
  <c r="BK705" i="45"/>
  <c r="AY705" i="45"/>
  <c r="A705" i="45" s="1"/>
  <c r="AU705" i="45"/>
  <c r="AA705" i="45"/>
  <c r="R705" i="45"/>
  <c r="K705" i="45"/>
  <c r="BK706" i="45"/>
  <c r="AY706" i="45"/>
  <c r="A706" i="45" s="1"/>
  <c r="AU706" i="45"/>
  <c r="AA706" i="45"/>
  <c r="R706" i="45"/>
  <c r="K706" i="45"/>
  <c r="BK707" i="45"/>
  <c r="AY707" i="45"/>
  <c r="A707" i="45" s="1"/>
  <c r="AU707" i="45"/>
  <c r="AA707" i="45"/>
  <c r="R707" i="45"/>
  <c r="K707" i="45"/>
  <c r="BK708" i="45"/>
  <c r="AY708" i="45"/>
  <c r="A708" i="45" s="1"/>
  <c r="AU708" i="45"/>
  <c r="AA708" i="45"/>
  <c r="R708" i="45"/>
  <c r="K708" i="45"/>
  <c r="BK709" i="45"/>
  <c r="AY709" i="45"/>
  <c r="A709" i="45" s="1"/>
  <c r="AU709" i="45"/>
  <c r="AA709" i="45"/>
  <c r="R709" i="45"/>
  <c r="K709" i="45"/>
  <c r="BK710" i="45"/>
  <c r="AY710" i="45"/>
  <c r="A710" i="45" s="1"/>
  <c r="AU710" i="45"/>
  <c r="AA710" i="45"/>
  <c r="R710" i="45"/>
  <c r="K710" i="45"/>
  <c r="BK711" i="45"/>
  <c r="AY711" i="45"/>
  <c r="A711" i="45" s="1"/>
  <c r="AU711" i="45"/>
  <c r="AA711" i="45"/>
  <c r="R711" i="45"/>
  <c r="K711" i="45"/>
  <c r="BK712" i="45"/>
  <c r="AY712" i="45"/>
  <c r="A712" i="45" s="1"/>
  <c r="AU712" i="45"/>
  <c r="AA712" i="45"/>
  <c r="R712" i="45"/>
  <c r="K712" i="45"/>
  <c r="BK713" i="45"/>
  <c r="AY713" i="45"/>
  <c r="A713" i="45" s="1"/>
  <c r="AU713" i="45"/>
  <c r="AA713" i="45"/>
  <c r="R713" i="45"/>
  <c r="K713" i="45"/>
  <c r="BK714" i="45"/>
  <c r="AY714" i="45"/>
  <c r="A714" i="45" s="1"/>
  <c r="AU714" i="45"/>
  <c r="AA714" i="45"/>
  <c r="R714" i="45"/>
  <c r="K714" i="45"/>
  <c r="BK715" i="45"/>
  <c r="AY715" i="45"/>
  <c r="A715" i="45" s="1"/>
  <c r="AU715" i="45"/>
  <c r="AA715" i="45"/>
  <c r="R715" i="45"/>
  <c r="K715" i="45"/>
  <c r="BK716" i="45"/>
  <c r="AY716" i="45"/>
  <c r="A716" i="45" s="1"/>
  <c r="AU716" i="45"/>
  <c r="AA716" i="45"/>
  <c r="R716" i="45"/>
  <c r="K716" i="45"/>
  <c r="BK717" i="45"/>
  <c r="AY717" i="45"/>
  <c r="A717" i="45" s="1"/>
  <c r="AU717" i="45"/>
  <c r="AA717" i="45"/>
  <c r="R717" i="45"/>
  <c r="K717" i="45"/>
  <c r="BK718" i="45"/>
  <c r="AY718" i="45"/>
  <c r="A718" i="45" s="1"/>
  <c r="AU718" i="45"/>
  <c r="AA718" i="45"/>
  <c r="R718" i="45"/>
  <c r="K718" i="45"/>
  <c r="BK719" i="45"/>
  <c r="AY719" i="45"/>
  <c r="A719" i="45" s="1"/>
  <c r="AU719" i="45"/>
  <c r="AA719" i="45"/>
  <c r="R719" i="45"/>
  <c r="K719" i="45"/>
  <c r="BK720" i="45"/>
  <c r="AY720" i="45"/>
  <c r="A720" i="45" s="1"/>
  <c r="AU720" i="45"/>
  <c r="AA720" i="45"/>
  <c r="R720" i="45"/>
  <c r="K720" i="45"/>
  <c r="BK721" i="45"/>
  <c r="AY721" i="45"/>
  <c r="A721" i="45" s="1"/>
  <c r="AU721" i="45"/>
  <c r="AA721" i="45"/>
  <c r="R721" i="45"/>
  <c r="K721" i="45"/>
  <c r="BK722" i="45"/>
  <c r="AY722" i="45"/>
  <c r="A722" i="45" s="1"/>
  <c r="AU722" i="45"/>
  <c r="AA722" i="45"/>
  <c r="R722" i="45"/>
  <c r="K722" i="45"/>
  <c r="BK723" i="45"/>
  <c r="AY723" i="45"/>
  <c r="A723" i="45" s="1"/>
  <c r="AU723" i="45"/>
  <c r="AA723" i="45"/>
  <c r="R723" i="45"/>
  <c r="K723" i="45"/>
  <c r="BK724" i="45"/>
  <c r="AY724" i="45"/>
  <c r="A724" i="45" s="1"/>
  <c r="AU724" i="45"/>
  <c r="AA724" i="45"/>
  <c r="R724" i="45"/>
  <c r="K724" i="45"/>
  <c r="BK725" i="45"/>
  <c r="AY725" i="45"/>
  <c r="A725" i="45" s="1"/>
  <c r="AU725" i="45"/>
  <c r="AA725" i="45"/>
  <c r="R725" i="45"/>
  <c r="K725" i="45"/>
  <c r="BK726" i="45"/>
  <c r="AY726" i="45"/>
  <c r="A726" i="45" s="1"/>
  <c r="AU726" i="45"/>
  <c r="AA726" i="45"/>
  <c r="R726" i="45"/>
  <c r="K726" i="45"/>
  <c r="BK727" i="45"/>
  <c r="AY727" i="45"/>
  <c r="A727" i="45" s="1"/>
  <c r="AU727" i="45"/>
  <c r="AA727" i="45"/>
  <c r="R727" i="45"/>
  <c r="K727" i="45"/>
  <c r="BK728" i="45"/>
  <c r="AY728" i="45"/>
  <c r="A728" i="45" s="1"/>
  <c r="AU728" i="45"/>
  <c r="AA728" i="45"/>
  <c r="R728" i="45"/>
  <c r="K728" i="45"/>
  <c r="BK729" i="45"/>
  <c r="AY729" i="45"/>
  <c r="A729" i="45" s="1"/>
  <c r="AU729" i="45"/>
  <c r="AA729" i="45"/>
  <c r="R729" i="45"/>
  <c r="K729" i="45"/>
  <c r="BK730" i="45"/>
  <c r="AY730" i="45"/>
  <c r="A730" i="45" s="1"/>
  <c r="AU730" i="45"/>
  <c r="AA730" i="45"/>
  <c r="R730" i="45"/>
  <c r="K730" i="45"/>
  <c r="BK731" i="45"/>
  <c r="AY731" i="45"/>
  <c r="A731" i="45" s="1"/>
  <c r="AU731" i="45"/>
  <c r="AA731" i="45"/>
  <c r="R731" i="45"/>
  <c r="K731" i="45"/>
  <c r="BK732" i="45"/>
  <c r="AY732" i="45"/>
  <c r="A732" i="45" s="1"/>
  <c r="AU732" i="45"/>
  <c r="AA732" i="45"/>
  <c r="R732" i="45"/>
  <c r="K732" i="45"/>
  <c r="BK733" i="45"/>
  <c r="AY733" i="45"/>
  <c r="A733" i="45" s="1"/>
  <c r="AU733" i="45"/>
  <c r="AA733" i="45"/>
  <c r="R733" i="45"/>
  <c r="K733" i="45"/>
  <c r="BK734" i="45"/>
  <c r="AY734" i="45"/>
  <c r="A734" i="45" s="1"/>
  <c r="AU734" i="45"/>
  <c r="AA734" i="45"/>
  <c r="R734" i="45"/>
  <c r="K734" i="45"/>
  <c r="BK735" i="45"/>
  <c r="AY735" i="45"/>
  <c r="AU735" i="45"/>
  <c r="AA735" i="45"/>
  <c r="R735" i="45"/>
  <c r="K735" i="45"/>
  <c r="A735" i="45"/>
  <c r="BK736" i="45"/>
  <c r="AY736" i="45"/>
  <c r="A736" i="45" s="1"/>
  <c r="AU736" i="45"/>
  <c r="AA736" i="45"/>
  <c r="R736" i="45"/>
  <c r="K736" i="45"/>
  <c r="BK737" i="45"/>
  <c r="AY737" i="45"/>
  <c r="A737" i="45" s="1"/>
  <c r="AU737" i="45"/>
  <c r="AA737" i="45"/>
  <c r="R737" i="45"/>
  <c r="K737" i="45"/>
  <c r="BK738" i="45"/>
  <c r="AY738" i="45"/>
  <c r="A738" i="45" s="1"/>
  <c r="AU738" i="45"/>
  <c r="AA738" i="45"/>
  <c r="R738" i="45"/>
  <c r="K738" i="45"/>
  <c r="BK739" i="45"/>
  <c r="AY739" i="45"/>
  <c r="A739" i="45" s="1"/>
  <c r="AU739" i="45"/>
  <c r="AA739" i="45"/>
  <c r="R739" i="45"/>
  <c r="K739" i="45"/>
  <c r="BK740" i="45"/>
  <c r="AY740" i="45"/>
  <c r="A740" i="45" s="1"/>
  <c r="AU740" i="45"/>
  <c r="AA740" i="45"/>
  <c r="R740" i="45"/>
  <c r="K740" i="45"/>
  <c r="BK741" i="45"/>
  <c r="AY741" i="45"/>
  <c r="A741" i="45" s="1"/>
  <c r="AU741" i="45"/>
  <c r="AA741" i="45"/>
  <c r="R741" i="45"/>
  <c r="K741" i="45"/>
  <c r="BK742" i="45"/>
  <c r="AY742" i="45"/>
  <c r="A742" i="45" s="1"/>
  <c r="AU742" i="45"/>
  <c r="AA742" i="45"/>
  <c r="R742" i="45"/>
  <c r="K742" i="45"/>
  <c r="BK743" i="45"/>
  <c r="AY743" i="45"/>
  <c r="A743" i="45" s="1"/>
  <c r="AU743" i="45"/>
  <c r="AA743" i="45"/>
  <c r="R743" i="45"/>
  <c r="K743" i="45"/>
  <c r="BK744" i="45"/>
  <c r="AY744" i="45"/>
  <c r="A744" i="45" s="1"/>
  <c r="AU744" i="45"/>
  <c r="AA744" i="45"/>
  <c r="R744" i="45"/>
  <c r="K744" i="45"/>
  <c r="BK745" i="45"/>
  <c r="AY745" i="45"/>
  <c r="A745" i="45" s="1"/>
  <c r="AU745" i="45"/>
  <c r="AA745" i="45"/>
  <c r="R745" i="45"/>
  <c r="K745" i="45"/>
  <c r="BK746" i="45"/>
  <c r="AY746" i="45"/>
  <c r="A746" i="45" s="1"/>
  <c r="AU746" i="45"/>
  <c r="AA746" i="45"/>
  <c r="R746" i="45"/>
  <c r="K746" i="45"/>
  <c r="BK747" i="45"/>
  <c r="AY747" i="45"/>
  <c r="A747" i="45" s="1"/>
  <c r="AU747" i="45"/>
  <c r="AA747" i="45"/>
  <c r="R747" i="45"/>
  <c r="K747" i="45"/>
  <c r="BK748" i="45"/>
  <c r="AY748" i="45"/>
  <c r="A748" i="45" s="1"/>
  <c r="AU748" i="45"/>
  <c r="AA748" i="45"/>
  <c r="R748" i="45"/>
  <c r="K748" i="45"/>
  <c r="BK749" i="45"/>
  <c r="AY749" i="45"/>
  <c r="A749" i="45" s="1"/>
  <c r="AU749" i="45"/>
  <c r="AA749" i="45"/>
  <c r="R749" i="45"/>
  <c r="K749" i="45"/>
  <c r="BK750" i="45"/>
  <c r="AY750" i="45"/>
  <c r="A750" i="45" s="1"/>
  <c r="AU750" i="45"/>
  <c r="AA750" i="45"/>
  <c r="R750" i="45"/>
  <c r="K750" i="45"/>
  <c r="BK751" i="45"/>
  <c r="AY751" i="45"/>
  <c r="A751" i="45" s="1"/>
  <c r="AU751" i="45"/>
  <c r="AA751" i="45"/>
  <c r="R751" i="45"/>
  <c r="K751" i="45"/>
  <c r="BK752" i="45"/>
  <c r="AY752" i="45"/>
  <c r="A752" i="45" s="1"/>
  <c r="AU752" i="45"/>
  <c r="AA752" i="45"/>
  <c r="R752" i="45"/>
  <c r="K752" i="45"/>
  <c r="BK753" i="45"/>
  <c r="AY753" i="45"/>
  <c r="A753" i="45" s="1"/>
  <c r="AU753" i="45"/>
  <c r="AA753" i="45"/>
  <c r="R753" i="45"/>
  <c r="K753" i="45"/>
  <c r="BK754" i="45"/>
  <c r="AY754" i="45"/>
  <c r="A754" i="45" s="1"/>
  <c r="AU754" i="45"/>
  <c r="AA754" i="45"/>
  <c r="R754" i="45"/>
  <c r="K754" i="45"/>
  <c r="BK755" i="45"/>
  <c r="AY755" i="45"/>
  <c r="A755" i="45" s="1"/>
  <c r="AU755" i="45"/>
  <c r="AA755" i="45"/>
  <c r="R755" i="45"/>
  <c r="K755" i="45"/>
  <c r="BK756" i="45"/>
  <c r="AY756" i="45"/>
  <c r="A756" i="45" s="1"/>
  <c r="AU756" i="45"/>
  <c r="AA756" i="45"/>
  <c r="R756" i="45"/>
  <c r="K756" i="45"/>
  <c r="BK757" i="45"/>
  <c r="AY757" i="45"/>
  <c r="A757" i="45" s="1"/>
  <c r="AU757" i="45"/>
  <c r="AA757" i="45"/>
  <c r="R757" i="45"/>
  <c r="K757" i="45"/>
  <c r="BK758" i="45"/>
  <c r="AY758" i="45"/>
  <c r="A758" i="45" s="1"/>
  <c r="AU758" i="45"/>
  <c r="AA758" i="45"/>
  <c r="R758" i="45"/>
  <c r="K758" i="45"/>
  <c r="BK759" i="45"/>
  <c r="AY759" i="45"/>
  <c r="A759" i="45" s="1"/>
  <c r="AU759" i="45"/>
  <c r="AA759" i="45"/>
  <c r="R759" i="45"/>
  <c r="K759" i="45"/>
  <c r="BK760" i="45"/>
  <c r="AY760" i="45"/>
  <c r="AU760" i="45"/>
  <c r="AA760" i="45"/>
  <c r="R760" i="45"/>
  <c r="K760" i="45"/>
  <c r="A760" i="45"/>
  <c r="BK761" i="45"/>
  <c r="AY761" i="45"/>
  <c r="AU761" i="45"/>
  <c r="AA761" i="45"/>
  <c r="R761" i="45"/>
  <c r="K761" i="45"/>
  <c r="A761" i="45"/>
  <c r="BK762" i="45"/>
  <c r="AY762" i="45"/>
  <c r="AU762" i="45"/>
  <c r="AA762" i="45"/>
  <c r="R762" i="45"/>
  <c r="K762" i="45"/>
  <c r="A762" i="45"/>
  <c r="BK763" i="45"/>
  <c r="AY763" i="45"/>
  <c r="AU763" i="45"/>
  <c r="AA763" i="45"/>
  <c r="R763" i="45"/>
  <c r="K763" i="45"/>
  <c r="A763" i="45"/>
  <c r="BK764" i="45"/>
  <c r="AY764" i="45"/>
  <c r="AU764" i="45"/>
  <c r="AA764" i="45"/>
  <c r="R764" i="45"/>
  <c r="K764" i="45"/>
  <c r="A764" i="45"/>
  <c r="BK765" i="45"/>
  <c r="AY765" i="45"/>
  <c r="A765" i="45" s="1"/>
  <c r="AU765" i="45"/>
  <c r="AA765" i="45"/>
  <c r="R765" i="45"/>
  <c r="K765" i="45"/>
  <c r="BK766" i="45"/>
  <c r="AY766" i="45"/>
  <c r="AU766" i="45"/>
  <c r="AA766" i="45"/>
  <c r="R766" i="45"/>
  <c r="K766" i="45"/>
  <c r="A766" i="45"/>
  <c r="BK767" i="45"/>
  <c r="AU767" i="45"/>
  <c r="AA767" i="45"/>
  <c r="R767" i="45"/>
  <c r="K767" i="45"/>
  <c r="A767" i="45"/>
  <c r="BK768" i="45"/>
  <c r="AU768" i="45"/>
  <c r="AA768" i="45"/>
  <c r="R768" i="45"/>
  <c r="K768" i="45"/>
  <c r="BK769" i="45"/>
  <c r="AY769" i="45"/>
  <c r="AU769" i="45"/>
  <c r="AA769" i="45"/>
  <c r="R769" i="45"/>
  <c r="K769" i="45"/>
  <c r="A769" i="45"/>
  <c r="BK770" i="45"/>
  <c r="AY770" i="45"/>
  <c r="AU770" i="45"/>
  <c r="AA770" i="45"/>
  <c r="R770" i="45"/>
  <c r="K770" i="45"/>
  <c r="A770" i="45"/>
  <c r="BK771" i="45"/>
  <c r="AU771" i="45"/>
  <c r="AA771" i="45"/>
  <c r="R771" i="45"/>
  <c r="K771" i="45"/>
  <c r="A771" i="45"/>
  <c r="BK772" i="45"/>
  <c r="AY772" i="45"/>
  <c r="AU772" i="45"/>
  <c r="AA772" i="45"/>
  <c r="R772" i="45"/>
  <c r="K772" i="45"/>
  <c r="A772" i="45"/>
  <c r="AU773" i="45"/>
  <c r="AA773" i="45"/>
  <c r="R773" i="45"/>
  <c r="K773" i="45"/>
  <c r="A773" i="45"/>
  <c r="BK774" i="45"/>
  <c r="AY774" i="45"/>
  <c r="A774" i="45" s="1"/>
  <c r="AU774" i="45"/>
  <c r="AA774" i="45"/>
  <c r="R774" i="45"/>
  <c r="K774" i="45"/>
  <c r="BK775" i="45"/>
  <c r="AY775" i="45"/>
  <c r="AU775" i="45"/>
  <c r="AA775" i="45"/>
  <c r="R775" i="45"/>
  <c r="K775" i="45"/>
  <c r="A775" i="45"/>
  <c r="BK776" i="45"/>
  <c r="AY776" i="45"/>
  <c r="AU776" i="45"/>
  <c r="AA776" i="45"/>
  <c r="R776" i="45"/>
  <c r="K776" i="45"/>
  <c r="A776" i="45"/>
  <c r="BK777" i="45"/>
  <c r="AY777" i="45"/>
  <c r="A777" i="45" s="1"/>
  <c r="AU777" i="45"/>
  <c r="AA777" i="45"/>
  <c r="R777" i="45"/>
  <c r="K777" i="45"/>
  <c r="BK778" i="45"/>
  <c r="AY778" i="45"/>
  <c r="AU778" i="45"/>
  <c r="AA778" i="45"/>
  <c r="R778" i="45"/>
  <c r="K778" i="45"/>
  <c r="A778" i="45"/>
  <c r="BK779" i="45"/>
  <c r="AY779" i="45"/>
  <c r="AU779" i="45"/>
  <c r="AA779" i="45"/>
  <c r="R779" i="45"/>
  <c r="K779" i="45"/>
  <c r="A779" i="45"/>
  <c r="BK780" i="45"/>
  <c r="AY780" i="45"/>
  <c r="AU780" i="45"/>
  <c r="AA780" i="45"/>
  <c r="R780" i="45"/>
  <c r="K780" i="45"/>
  <c r="A780" i="45"/>
  <c r="BK781" i="45"/>
  <c r="AY781" i="45"/>
  <c r="AU781" i="45"/>
  <c r="AA781" i="45"/>
  <c r="R781" i="45"/>
  <c r="K781" i="45"/>
  <c r="A781" i="45"/>
  <c r="BK782" i="45"/>
  <c r="AY782" i="45"/>
  <c r="A782" i="45" s="1"/>
  <c r="AU782" i="45"/>
  <c r="AA782" i="45"/>
  <c r="R782" i="45"/>
  <c r="K782" i="45"/>
  <c r="BK783" i="45"/>
  <c r="AY783" i="45"/>
  <c r="A783" i="45" s="1"/>
  <c r="AU783" i="45"/>
  <c r="AA783" i="45"/>
  <c r="R783" i="45"/>
  <c r="K783" i="45"/>
  <c r="BK784" i="45"/>
  <c r="AY784" i="45"/>
  <c r="A784" i="45" s="1"/>
  <c r="AU784" i="45"/>
  <c r="AA784" i="45"/>
  <c r="R784" i="45"/>
  <c r="K784" i="45"/>
  <c r="BK785" i="45"/>
  <c r="AY785" i="45"/>
  <c r="A785" i="45" s="1"/>
  <c r="AU785" i="45"/>
  <c r="AA785" i="45"/>
  <c r="R785" i="45"/>
  <c r="K785" i="45"/>
  <c r="BK786" i="45"/>
  <c r="AY786" i="45"/>
  <c r="A786" i="45" s="1"/>
  <c r="AU786" i="45"/>
  <c r="AA786" i="45"/>
  <c r="R786" i="45"/>
  <c r="K786" i="45"/>
  <c r="BK787" i="45"/>
  <c r="AY787" i="45"/>
  <c r="A787" i="45" s="1"/>
  <c r="AU787" i="45"/>
  <c r="AA787" i="45"/>
  <c r="R787" i="45"/>
  <c r="K787" i="45"/>
  <c r="BK788" i="45"/>
  <c r="AY788" i="45"/>
  <c r="A788" i="45" s="1"/>
  <c r="AU788" i="45"/>
  <c r="AA788" i="45"/>
  <c r="R788" i="45"/>
  <c r="K788" i="45"/>
  <c r="BK789" i="45"/>
  <c r="AY789" i="45"/>
  <c r="A789" i="45" s="1"/>
  <c r="AU789" i="45"/>
  <c r="AA789" i="45"/>
  <c r="R789" i="45"/>
  <c r="K789" i="45"/>
  <c r="BK790" i="45"/>
  <c r="AY790" i="45"/>
  <c r="A790" i="45" s="1"/>
  <c r="AU790" i="45"/>
  <c r="AA790" i="45"/>
  <c r="R790" i="45"/>
  <c r="K790" i="45"/>
  <c r="BK791" i="45"/>
  <c r="AY791" i="45"/>
  <c r="A791" i="45" s="1"/>
  <c r="AU791" i="45"/>
  <c r="AA791" i="45"/>
  <c r="R791" i="45"/>
  <c r="K791" i="45"/>
  <c r="BK792" i="45"/>
  <c r="AU792" i="45"/>
  <c r="AA792" i="45"/>
  <c r="R792" i="45"/>
  <c r="K792" i="45"/>
  <c r="A792" i="45"/>
  <c r="BK793" i="45"/>
  <c r="AY793" i="45"/>
  <c r="A793" i="45" s="1"/>
  <c r="AU793" i="45"/>
  <c r="AA793" i="45"/>
  <c r="R793" i="45"/>
  <c r="K793" i="45"/>
  <c r="BK794" i="45"/>
  <c r="AY794" i="45"/>
  <c r="A794" i="45" s="1"/>
  <c r="AU794" i="45"/>
  <c r="AA794" i="45"/>
  <c r="R794" i="45"/>
  <c r="K794" i="45"/>
  <c r="BK795" i="45"/>
  <c r="AY795" i="45"/>
  <c r="A795" i="45" s="1"/>
  <c r="AU795" i="45"/>
  <c r="AA795" i="45"/>
  <c r="R795" i="45"/>
  <c r="K795" i="45"/>
  <c r="BK796" i="45"/>
  <c r="AU796" i="45"/>
  <c r="AA796" i="45"/>
  <c r="R796" i="45"/>
  <c r="K796" i="45"/>
  <c r="A796" i="45"/>
  <c r="BK797" i="45"/>
  <c r="AY797" i="45"/>
  <c r="A797" i="45" s="1"/>
  <c r="AU797" i="45"/>
  <c r="AA797" i="45"/>
  <c r="R797" i="45"/>
  <c r="K797" i="45"/>
  <c r="BK798" i="45"/>
  <c r="AY798" i="45"/>
  <c r="A798" i="45" s="1"/>
  <c r="AU798" i="45"/>
  <c r="AA798" i="45"/>
  <c r="R798" i="45"/>
  <c r="K798" i="45"/>
  <c r="BK799" i="45"/>
  <c r="AY799" i="45"/>
  <c r="A799" i="45" s="1"/>
  <c r="AU799" i="45"/>
  <c r="AA799" i="45"/>
  <c r="R799" i="45"/>
  <c r="K799" i="45"/>
  <c r="BK800" i="45"/>
  <c r="AY800" i="45"/>
  <c r="A800" i="45" s="1"/>
  <c r="AU800" i="45"/>
  <c r="AA800" i="45"/>
  <c r="R800" i="45"/>
  <c r="K800" i="45"/>
  <c r="BK801" i="45"/>
  <c r="AY801" i="45"/>
  <c r="A801" i="45" s="1"/>
  <c r="AU801" i="45"/>
  <c r="AA801" i="45"/>
  <c r="R801" i="45"/>
  <c r="K801" i="45"/>
  <c r="BK802" i="45"/>
  <c r="AY802" i="45"/>
  <c r="A802" i="45" s="1"/>
  <c r="AU802" i="45"/>
  <c r="AA802" i="45"/>
  <c r="R802" i="45"/>
  <c r="K802" i="45"/>
  <c r="BK803" i="45"/>
  <c r="AY803" i="45"/>
  <c r="A803" i="45" s="1"/>
  <c r="AU803" i="45"/>
  <c r="AA803" i="45"/>
  <c r="R803" i="45"/>
  <c r="K803" i="45"/>
  <c r="BK804" i="45"/>
  <c r="AA804" i="45"/>
  <c r="R804" i="45"/>
  <c r="K804" i="45"/>
  <c r="BK805" i="45"/>
  <c r="AU805" i="45"/>
  <c r="AA805" i="45"/>
  <c r="R805" i="45"/>
  <c r="K805" i="45"/>
  <c r="A805" i="45"/>
  <c r="BK806" i="45"/>
  <c r="AY806" i="45"/>
  <c r="A806" i="45" s="1"/>
  <c r="AU806" i="45"/>
  <c r="AA806" i="45"/>
  <c r="R806" i="45"/>
  <c r="K806" i="45"/>
  <c r="BK807" i="45"/>
  <c r="AY807" i="45"/>
  <c r="A807" i="45" s="1"/>
  <c r="AU807" i="45"/>
  <c r="AA807" i="45"/>
  <c r="R807" i="45"/>
  <c r="K807" i="45"/>
  <c r="BK808" i="45"/>
  <c r="AY808" i="45"/>
  <c r="A808" i="45" s="1"/>
  <c r="AU808" i="45"/>
  <c r="AA808" i="45"/>
  <c r="R808" i="45"/>
  <c r="K808" i="45"/>
  <c r="BK809" i="45"/>
  <c r="AY809" i="45"/>
  <c r="A809" i="45" s="1"/>
  <c r="AU809" i="45"/>
  <c r="AA809" i="45"/>
  <c r="R809" i="45"/>
  <c r="K809" i="45"/>
  <c r="BK810" i="45"/>
  <c r="AY810" i="45"/>
  <c r="AU810" i="45"/>
  <c r="AA810" i="45"/>
  <c r="R810" i="45"/>
  <c r="K810" i="45"/>
  <c r="A810" i="45"/>
  <c r="BK811" i="45"/>
  <c r="AY811" i="45"/>
  <c r="A811" i="45" s="1"/>
  <c r="AU811" i="45"/>
  <c r="AA811" i="45"/>
  <c r="R811" i="45"/>
  <c r="K811" i="45"/>
  <c r="BK812" i="45"/>
  <c r="AY812" i="45"/>
  <c r="A812" i="45" s="1"/>
  <c r="AU812" i="45"/>
  <c r="AA812" i="45"/>
  <c r="R812" i="45"/>
  <c r="K812" i="45"/>
  <c r="BK813" i="45"/>
  <c r="AU813" i="45"/>
  <c r="AA813" i="45"/>
  <c r="R813" i="45"/>
  <c r="K813" i="45"/>
  <c r="A813" i="45"/>
  <c r="BK814" i="45"/>
  <c r="AY814" i="45"/>
  <c r="A814" i="45" s="1"/>
  <c r="AU814" i="45"/>
  <c r="AA814" i="45"/>
  <c r="R814" i="45"/>
  <c r="K814" i="45"/>
  <c r="BK815" i="45"/>
  <c r="AU815" i="45"/>
  <c r="AA815" i="45"/>
  <c r="R815" i="45"/>
  <c r="K815" i="45"/>
  <c r="A815" i="45"/>
  <c r="BK816" i="45"/>
  <c r="AY816" i="45"/>
  <c r="AU816" i="45"/>
  <c r="AA816" i="45"/>
  <c r="R816" i="45"/>
  <c r="K816" i="45"/>
  <c r="A816" i="45"/>
  <c r="BK817" i="45"/>
  <c r="AY817" i="45"/>
  <c r="A817" i="45" s="1"/>
  <c r="AU817" i="45"/>
  <c r="AA817" i="45"/>
  <c r="R817" i="45"/>
  <c r="K817" i="45"/>
  <c r="BK818" i="45"/>
  <c r="AY818" i="45"/>
  <c r="A818" i="45" s="1"/>
  <c r="AU818" i="45"/>
  <c r="AA818" i="45"/>
  <c r="R818" i="45"/>
  <c r="K818" i="45"/>
  <c r="BK819" i="45"/>
  <c r="AY819" i="45"/>
  <c r="A819" i="45" s="1"/>
  <c r="AU819" i="45"/>
  <c r="AA819" i="45"/>
  <c r="R819" i="45"/>
  <c r="K819" i="45"/>
  <c r="BK820" i="45"/>
  <c r="AY820" i="45"/>
  <c r="A820" i="45" s="1"/>
  <c r="AU820" i="45"/>
  <c r="AA820" i="45"/>
  <c r="R820" i="45"/>
  <c r="K820" i="45"/>
  <c r="BK821" i="45"/>
  <c r="AY821" i="45"/>
  <c r="A821" i="45" s="1"/>
  <c r="AU821" i="45"/>
  <c r="AA821" i="45"/>
  <c r="R821" i="45"/>
  <c r="K821" i="45"/>
  <c r="BK822" i="45"/>
  <c r="AY822" i="45"/>
  <c r="A822" i="45" s="1"/>
  <c r="AU822" i="45"/>
  <c r="AA822" i="45"/>
  <c r="R822" i="45"/>
  <c r="K822" i="45"/>
  <c r="BK823" i="45"/>
  <c r="AY823" i="45"/>
  <c r="A823" i="45" s="1"/>
  <c r="AU823" i="45"/>
  <c r="AA823" i="45"/>
  <c r="R823" i="45"/>
  <c r="K823" i="45"/>
  <c r="BK824" i="45"/>
  <c r="AA824" i="45"/>
  <c r="R824" i="45"/>
  <c r="K824" i="45"/>
  <c r="BK825" i="45"/>
  <c r="AU825" i="45"/>
  <c r="AA825" i="45"/>
  <c r="R825" i="45"/>
  <c r="K825" i="45"/>
  <c r="A825" i="45"/>
  <c r="BK826" i="45"/>
  <c r="AY826" i="45"/>
  <c r="A826" i="45" s="1"/>
  <c r="AU826" i="45"/>
  <c r="AA826" i="45"/>
  <c r="R826" i="45"/>
  <c r="K826" i="45"/>
  <c r="BK827" i="45"/>
  <c r="AY827" i="45"/>
  <c r="A827" i="45" s="1"/>
  <c r="AU827" i="45"/>
  <c r="AA827" i="45"/>
  <c r="R827" i="45"/>
  <c r="K827" i="45"/>
  <c r="BK828" i="45"/>
  <c r="AU828" i="45"/>
  <c r="AA828" i="45"/>
  <c r="R828" i="45"/>
  <c r="K828" i="45"/>
  <c r="A828" i="45"/>
  <c r="BK829" i="45"/>
  <c r="AY829" i="45"/>
  <c r="A829" i="45" s="1"/>
  <c r="AU829" i="45"/>
  <c r="AA829" i="45"/>
  <c r="R829" i="45"/>
  <c r="K829" i="45"/>
  <c r="BK830" i="45"/>
  <c r="AY830" i="45"/>
  <c r="A830" i="45" s="1"/>
  <c r="AU830" i="45"/>
  <c r="AA830" i="45"/>
  <c r="R830" i="45"/>
  <c r="K830" i="45"/>
  <c r="BK831" i="45"/>
  <c r="AY831" i="45"/>
  <c r="A831" i="45" s="1"/>
  <c r="AU831" i="45"/>
  <c r="AA831" i="45"/>
  <c r="R831" i="45"/>
  <c r="K831" i="45"/>
  <c r="BK832" i="45"/>
  <c r="AY832" i="45"/>
  <c r="A832" i="45" s="1"/>
  <c r="AU832" i="45"/>
  <c r="AA832" i="45"/>
  <c r="R832" i="45"/>
  <c r="K832" i="45"/>
  <c r="BK833" i="45"/>
  <c r="AU833" i="45"/>
  <c r="AA833" i="45"/>
  <c r="R833" i="45"/>
  <c r="K833" i="45"/>
  <c r="A833" i="45"/>
  <c r="BK834" i="45"/>
  <c r="AY834" i="45"/>
  <c r="A834" i="45" s="1"/>
  <c r="AU834" i="45"/>
  <c r="AA834" i="45"/>
  <c r="R834" i="45"/>
  <c r="K834" i="45"/>
  <c r="BK835" i="45"/>
  <c r="AY835" i="45"/>
  <c r="A835" i="45" s="1"/>
  <c r="AU835" i="45"/>
  <c r="AA835" i="45"/>
  <c r="R835" i="45"/>
  <c r="K835" i="45"/>
  <c r="BK836" i="45"/>
  <c r="AU836" i="45"/>
  <c r="AA836" i="45"/>
  <c r="R836" i="45"/>
  <c r="K836" i="45"/>
  <c r="A836" i="45"/>
  <c r="BK837" i="45"/>
  <c r="AY837" i="45"/>
  <c r="A837" i="45" s="1"/>
  <c r="AU837" i="45"/>
  <c r="AA837" i="45"/>
  <c r="R837" i="45"/>
  <c r="K837" i="45"/>
  <c r="BK838" i="45"/>
  <c r="AY838" i="45"/>
  <c r="A838" i="45" s="1"/>
  <c r="AU838" i="45"/>
  <c r="AA838" i="45"/>
  <c r="R838" i="45"/>
  <c r="K838" i="45"/>
  <c r="BK839" i="45"/>
  <c r="AY839" i="45"/>
  <c r="A839" i="45" s="1"/>
  <c r="AU839" i="45"/>
  <c r="AA839" i="45"/>
  <c r="R839" i="45"/>
  <c r="K839" i="45"/>
  <c r="BK840" i="45"/>
  <c r="AU840" i="45"/>
  <c r="AA840" i="45"/>
  <c r="R840" i="45"/>
  <c r="K840" i="45"/>
  <c r="A840" i="45"/>
  <c r="BK841" i="45"/>
  <c r="AU841" i="45"/>
  <c r="AA841" i="45"/>
  <c r="R841" i="45"/>
  <c r="K841" i="45"/>
  <c r="A841" i="45"/>
  <c r="BK842" i="45"/>
  <c r="AU842" i="45"/>
  <c r="AA842" i="45"/>
  <c r="R842" i="45"/>
  <c r="K842" i="45"/>
  <c r="A842" i="45"/>
  <c r="BK843" i="45"/>
  <c r="AY843" i="45"/>
  <c r="A843" i="45" s="1"/>
  <c r="AU843" i="45"/>
  <c r="AA843" i="45"/>
  <c r="R843" i="45"/>
  <c r="K843" i="45"/>
  <c r="BK844" i="45"/>
  <c r="AY844" i="45"/>
  <c r="A844" i="45" s="1"/>
  <c r="AU844" i="45"/>
  <c r="AA844" i="45"/>
  <c r="R844" i="45"/>
  <c r="K844" i="45"/>
  <c r="BK845" i="45"/>
  <c r="AY845" i="45"/>
  <c r="A845" i="45" s="1"/>
  <c r="AU845" i="45"/>
  <c r="AA845" i="45"/>
  <c r="R845" i="45"/>
  <c r="K845" i="45"/>
  <c r="BK846" i="45"/>
  <c r="AY846" i="45"/>
  <c r="A846" i="45" s="1"/>
  <c r="AU846" i="45"/>
  <c r="AA846" i="45"/>
  <c r="R846" i="45"/>
  <c r="K846" i="45"/>
  <c r="BK847" i="45"/>
  <c r="AU847" i="45"/>
  <c r="AA847" i="45"/>
  <c r="R847" i="45"/>
  <c r="K847" i="45"/>
  <c r="A847" i="45"/>
  <c r="BK848" i="45"/>
  <c r="AY848" i="45"/>
  <c r="A848" i="45" s="1"/>
  <c r="AU848" i="45"/>
  <c r="AA848" i="45"/>
  <c r="R848" i="45"/>
  <c r="K848" i="45"/>
  <c r="BK849" i="45"/>
  <c r="AY849" i="45"/>
  <c r="A849" i="45" s="1"/>
  <c r="AU849" i="45"/>
  <c r="AA849" i="45"/>
  <c r="R849" i="45"/>
  <c r="K849" i="45"/>
  <c r="BK850" i="45"/>
  <c r="AY850" i="45"/>
  <c r="A850" i="45" s="1"/>
  <c r="AU850" i="45"/>
  <c r="AA850" i="45"/>
  <c r="R850" i="45"/>
  <c r="K850" i="45"/>
  <c r="BK851" i="45"/>
  <c r="AY851" i="45"/>
  <c r="A851" i="45" s="1"/>
  <c r="AU851" i="45"/>
  <c r="AA851" i="45"/>
  <c r="R851" i="45"/>
  <c r="K851" i="45"/>
  <c r="BK852" i="45"/>
  <c r="AY852" i="45"/>
  <c r="A852" i="45" s="1"/>
  <c r="AU852" i="45"/>
  <c r="AA852" i="45"/>
  <c r="R852" i="45"/>
  <c r="K852" i="45"/>
  <c r="BK853" i="45"/>
  <c r="AU853" i="45"/>
  <c r="AA853" i="45"/>
  <c r="R853" i="45"/>
  <c r="K853" i="45"/>
  <c r="A853" i="45"/>
  <c r="BK854" i="45"/>
  <c r="AY854" i="45"/>
  <c r="A854" i="45" s="1"/>
  <c r="AU854" i="45"/>
  <c r="AA854" i="45"/>
  <c r="R854" i="45"/>
  <c r="K854" i="45"/>
  <c r="BK855" i="45"/>
  <c r="AY855" i="45"/>
  <c r="A855" i="45" s="1"/>
  <c r="AU855" i="45"/>
  <c r="AA855" i="45"/>
  <c r="R855" i="45"/>
  <c r="K855" i="45"/>
  <c r="BK856" i="45"/>
  <c r="AY856" i="45"/>
  <c r="A856" i="45" s="1"/>
  <c r="AU856" i="45"/>
  <c r="AA856" i="45"/>
  <c r="R856" i="45"/>
  <c r="K856" i="45"/>
  <c r="BK857" i="45"/>
  <c r="AY857" i="45"/>
  <c r="A857" i="45" s="1"/>
  <c r="AU857" i="45"/>
  <c r="AA857" i="45"/>
  <c r="R857" i="45"/>
  <c r="K857" i="45"/>
  <c r="BK858" i="45"/>
  <c r="AY858" i="45"/>
  <c r="A858" i="45" s="1"/>
  <c r="AU858" i="45"/>
  <c r="AA858" i="45"/>
  <c r="R858" i="45"/>
  <c r="K858" i="45"/>
  <c r="BK859" i="45"/>
  <c r="AY859" i="45"/>
  <c r="A859" i="45" s="1"/>
  <c r="AU859" i="45"/>
  <c r="AA859" i="45"/>
  <c r="R859" i="45"/>
  <c r="K859" i="45"/>
  <c r="BK860" i="45"/>
  <c r="AY860" i="45"/>
  <c r="A860" i="45" s="1"/>
  <c r="AU860" i="45"/>
  <c r="AA860" i="45"/>
  <c r="R860" i="45"/>
  <c r="K860" i="45"/>
  <c r="BK861" i="45"/>
  <c r="AU861" i="45"/>
  <c r="AA861" i="45"/>
  <c r="R861" i="45"/>
  <c r="K861" i="45"/>
  <c r="A861" i="45"/>
  <c r="BK862" i="45"/>
  <c r="AY862" i="45"/>
  <c r="A862" i="45" s="1"/>
  <c r="AU862" i="45"/>
  <c r="AA862" i="45"/>
  <c r="R862" i="45"/>
  <c r="K862" i="45"/>
  <c r="BK863" i="45"/>
  <c r="AU863" i="45"/>
  <c r="AA863" i="45"/>
  <c r="R863" i="45"/>
  <c r="K863" i="45"/>
  <c r="A863" i="45"/>
  <c r="BK864" i="45"/>
  <c r="AY864" i="45"/>
  <c r="A864" i="45" s="1"/>
  <c r="AU864" i="45"/>
  <c r="AA864" i="45"/>
  <c r="R864" i="45"/>
  <c r="K864" i="45"/>
  <c r="BK865" i="45"/>
  <c r="AY865" i="45"/>
  <c r="A865" i="45" s="1"/>
  <c r="AU865" i="45"/>
  <c r="AA865" i="45"/>
  <c r="R865" i="45"/>
  <c r="K865" i="45"/>
  <c r="BK866" i="45"/>
  <c r="AY866" i="45"/>
  <c r="AU866" i="45"/>
  <c r="AA866" i="45"/>
  <c r="R866" i="45"/>
  <c r="K866" i="45"/>
  <c r="A866" i="45"/>
  <c r="BK867" i="45"/>
  <c r="AY867" i="45"/>
  <c r="A867" i="45" s="1"/>
  <c r="AU867" i="45"/>
  <c r="AA867" i="45"/>
  <c r="R867" i="45"/>
  <c r="K867" i="45"/>
  <c r="BK868" i="45"/>
  <c r="AY868" i="45"/>
  <c r="A868" i="45" s="1"/>
  <c r="AU868" i="45"/>
  <c r="AA868" i="45"/>
  <c r="R868" i="45"/>
  <c r="K868" i="45"/>
  <c r="BK869" i="45"/>
  <c r="AY869" i="45"/>
  <c r="AU869" i="45"/>
  <c r="AA869" i="45"/>
  <c r="R869" i="45"/>
  <c r="K869" i="45"/>
  <c r="A869" i="45"/>
  <c r="BK870" i="45"/>
  <c r="AY870" i="45"/>
  <c r="A870" i="45" s="1"/>
  <c r="AU870" i="45"/>
  <c r="AA870" i="45"/>
  <c r="R870" i="45"/>
  <c r="K870" i="45"/>
  <c r="BK871" i="45"/>
  <c r="AY871" i="45"/>
  <c r="AU871" i="45"/>
  <c r="AA871" i="45"/>
  <c r="R871" i="45"/>
  <c r="K871" i="45"/>
  <c r="A871" i="45"/>
  <c r="BK872" i="45"/>
  <c r="AY872" i="45"/>
  <c r="A872" i="45" s="1"/>
  <c r="AU872" i="45"/>
  <c r="AA872" i="45"/>
  <c r="R872" i="45"/>
  <c r="K872" i="45"/>
  <c r="BK873" i="45"/>
  <c r="AY873" i="45"/>
  <c r="A873" i="45" s="1"/>
  <c r="AU873" i="45"/>
  <c r="AA873" i="45"/>
  <c r="R873" i="45"/>
  <c r="K873" i="45"/>
  <c r="BK874" i="45"/>
  <c r="AY874" i="45"/>
  <c r="A874" i="45" s="1"/>
  <c r="AU874" i="45"/>
  <c r="AA874" i="45"/>
  <c r="R874" i="45"/>
  <c r="K874" i="45"/>
  <c r="BK875" i="45"/>
  <c r="AY875" i="45"/>
  <c r="AU875" i="45"/>
  <c r="AA875" i="45"/>
  <c r="R875" i="45"/>
  <c r="K875" i="45"/>
  <c r="A875" i="45"/>
  <c r="BK876" i="45"/>
  <c r="AY876" i="45"/>
  <c r="AU876" i="45"/>
  <c r="AA876" i="45"/>
  <c r="R876" i="45"/>
  <c r="K876" i="45"/>
  <c r="A876" i="45"/>
  <c r="BK877" i="45"/>
  <c r="AY877" i="45"/>
  <c r="A877" i="45" s="1"/>
  <c r="AU877" i="45"/>
  <c r="AA877" i="45"/>
  <c r="R877" i="45"/>
  <c r="K877" i="45"/>
  <c r="BK878" i="45"/>
  <c r="AY878" i="45"/>
  <c r="A878" i="45" s="1"/>
  <c r="AU878" i="45"/>
  <c r="AA878" i="45"/>
  <c r="R878" i="45"/>
  <c r="K878" i="45"/>
  <c r="BK879" i="45"/>
  <c r="AY879" i="45"/>
  <c r="A879" i="45" s="1"/>
  <c r="AU879" i="45"/>
  <c r="AA879" i="45"/>
  <c r="R879" i="45"/>
  <c r="K879" i="45"/>
  <c r="BK880" i="45"/>
  <c r="AY880" i="45"/>
  <c r="A880" i="45" s="1"/>
  <c r="AU880" i="45"/>
  <c r="AA880" i="45"/>
  <c r="R880" i="45"/>
  <c r="K880" i="45"/>
  <c r="BK881" i="45"/>
  <c r="AU881" i="45"/>
  <c r="AA881" i="45"/>
  <c r="R881" i="45"/>
  <c r="K881" i="45"/>
  <c r="A881" i="45"/>
  <c r="BK882" i="45"/>
  <c r="AY882" i="45"/>
  <c r="AU882" i="45"/>
  <c r="AA882" i="45"/>
  <c r="R882" i="45"/>
  <c r="K882" i="45"/>
  <c r="A882" i="45"/>
  <c r="BK883" i="45"/>
  <c r="AY883" i="45"/>
  <c r="A883" i="45" s="1"/>
  <c r="AU883" i="45"/>
  <c r="AA883" i="45"/>
  <c r="R883" i="45"/>
  <c r="K883" i="45"/>
  <c r="BK884" i="45"/>
  <c r="AY884" i="45"/>
  <c r="A884" i="45" s="1"/>
  <c r="AU884" i="45"/>
  <c r="AA884" i="45"/>
  <c r="R884" i="45"/>
  <c r="K884" i="45"/>
  <c r="BK885" i="45"/>
  <c r="AY885" i="45"/>
  <c r="AU885" i="45"/>
  <c r="AA885" i="45"/>
  <c r="R885" i="45"/>
  <c r="K885" i="45"/>
  <c r="A885" i="45"/>
  <c r="BK886" i="45"/>
  <c r="AY886" i="45"/>
  <c r="A886" i="45" s="1"/>
  <c r="AU886" i="45"/>
  <c r="AA886" i="45"/>
  <c r="R886" i="45"/>
  <c r="K886" i="45"/>
  <c r="BK887" i="45"/>
  <c r="AY887" i="45"/>
  <c r="A887" i="45" s="1"/>
  <c r="AU887" i="45"/>
  <c r="AA887" i="45"/>
  <c r="R887" i="45"/>
  <c r="K887" i="45"/>
  <c r="BK888" i="45"/>
  <c r="AY888" i="45"/>
  <c r="A888" i="45" s="1"/>
  <c r="AU888" i="45"/>
  <c r="AA888" i="45"/>
  <c r="R888" i="45"/>
  <c r="K888" i="45"/>
  <c r="BK889" i="45"/>
  <c r="AY889" i="45"/>
  <c r="AU889" i="45"/>
  <c r="AA889" i="45"/>
  <c r="R889" i="45"/>
  <c r="K889" i="45"/>
  <c r="A889" i="45"/>
  <c r="BK890" i="45"/>
  <c r="AY890" i="45"/>
  <c r="A890" i="45" s="1"/>
  <c r="AU890" i="45"/>
  <c r="AA890" i="45"/>
  <c r="R890" i="45"/>
  <c r="K890" i="45"/>
  <c r="BK891" i="45"/>
  <c r="AY891" i="45"/>
  <c r="A891" i="45" s="1"/>
  <c r="AU891" i="45"/>
  <c r="AA891" i="45"/>
  <c r="R891" i="45"/>
  <c r="K891" i="45"/>
  <c r="BK892" i="45"/>
  <c r="AY892" i="45"/>
  <c r="A892" i="45" s="1"/>
  <c r="AU892" i="45"/>
  <c r="AA892" i="45"/>
  <c r="R892" i="45"/>
  <c r="K892" i="45"/>
  <c r="BK893" i="45"/>
  <c r="AY893" i="45"/>
  <c r="A893" i="45" s="1"/>
  <c r="AU893" i="45"/>
  <c r="AA893" i="45"/>
  <c r="R893" i="45"/>
  <c r="K893" i="45"/>
  <c r="BK894" i="45"/>
  <c r="AY894" i="45"/>
  <c r="A894" i="45" s="1"/>
  <c r="AU894" i="45"/>
  <c r="AA894" i="45"/>
  <c r="R894" i="45"/>
  <c r="K894" i="45"/>
  <c r="BK895" i="45"/>
  <c r="AY895" i="45"/>
  <c r="A895" i="45" s="1"/>
  <c r="AU895" i="45"/>
  <c r="AA895" i="45"/>
  <c r="R895" i="45"/>
  <c r="K895" i="45"/>
  <c r="BK896" i="45"/>
  <c r="AY896" i="45"/>
  <c r="A896" i="45" s="1"/>
  <c r="AU896" i="45"/>
  <c r="AA896" i="45"/>
  <c r="R896" i="45"/>
  <c r="K896" i="45"/>
  <c r="BK897" i="45"/>
  <c r="AY897" i="45"/>
  <c r="AU897" i="45"/>
  <c r="AA897" i="45"/>
  <c r="R897" i="45"/>
  <c r="K897" i="45"/>
  <c r="A897" i="45"/>
  <c r="BK898" i="45"/>
  <c r="AY898" i="45"/>
  <c r="A898" i="45" s="1"/>
  <c r="AU898" i="45"/>
  <c r="AA898" i="45"/>
  <c r="R898" i="45"/>
  <c r="K898" i="45"/>
  <c r="BK899" i="45"/>
  <c r="AY899" i="45"/>
  <c r="A899" i="45" s="1"/>
  <c r="AU899" i="45"/>
  <c r="AA899" i="45"/>
  <c r="R899" i="45"/>
  <c r="K899" i="45"/>
  <c r="BK900" i="45"/>
  <c r="AY900" i="45"/>
  <c r="A900" i="45" s="1"/>
  <c r="AU900" i="45"/>
  <c r="AA900" i="45"/>
  <c r="R900" i="45"/>
  <c r="K900" i="45"/>
  <c r="BK901" i="45"/>
  <c r="AY901" i="45"/>
  <c r="A901" i="45" s="1"/>
  <c r="AU901" i="45"/>
  <c r="AA901" i="45"/>
  <c r="R901" i="45"/>
  <c r="K901" i="45"/>
  <c r="BK902" i="45"/>
  <c r="AY902" i="45"/>
  <c r="A902" i="45" s="1"/>
  <c r="AU902" i="45"/>
  <c r="AA902" i="45"/>
  <c r="R902" i="45"/>
  <c r="K902" i="45"/>
  <c r="BK903" i="45"/>
  <c r="AY903" i="45"/>
  <c r="A903" i="45" s="1"/>
  <c r="AU903" i="45"/>
  <c r="AA903" i="45"/>
  <c r="R903" i="45"/>
  <c r="K903" i="45"/>
  <c r="BK904" i="45"/>
  <c r="AY904" i="45"/>
  <c r="AU904" i="45"/>
  <c r="AA904" i="45"/>
  <c r="R904" i="45"/>
  <c r="K904" i="45"/>
  <c r="A904" i="45"/>
  <c r="BK905" i="45"/>
  <c r="AY905" i="45"/>
  <c r="A905" i="45" s="1"/>
  <c r="AU905" i="45"/>
  <c r="AA905" i="45"/>
  <c r="R905" i="45"/>
  <c r="K905" i="45"/>
  <c r="BK906" i="45"/>
  <c r="AY906" i="45"/>
  <c r="A906" i="45" s="1"/>
  <c r="AU906" i="45"/>
  <c r="AA906" i="45"/>
  <c r="R906" i="45"/>
  <c r="K906" i="45"/>
  <c r="BK907" i="45"/>
  <c r="AY907" i="45"/>
  <c r="A907" i="45" s="1"/>
  <c r="AU907" i="45"/>
  <c r="AA907" i="45"/>
  <c r="R907" i="45"/>
  <c r="K907" i="45"/>
  <c r="BK908" i="45"/>
  <c r="AY908" i="45"/>
  <c r="AU908" i="45"/>
  <c r="AA908" i="45"/>
  <c r="R908" i="45"/>
  <c r="K908" i="45"/>
  <c r="A908" i="45"/>
  <c r="BK909" i="45"/>
  <c r="AY909" i="45"/>
  <c r="A909" i="45" s="1"/>
  <c r="AU909" i="45"/>
  <c r="AA909" i="45"/>
  <c r="R909" i="45"/>
  <c r="K909" i="45"/>
  <c r="BK910" i="45"/>
  <c r="AY910" i="45"/>
  <c r="A910" i="45" s="1"/>
  <c r="AU910" i="45"/>
  <c r="AA910" i="45"/>
  <c r="R910" i="45"/>
  <c r="K910" i="45"/>
  <c r="BK911" i="45"/>
  <c r="AY911" i="45"/>
  <c r="AU911" i="45"/>
  <c r="AA911" i="45"/>
  <c r="R911" i="45"/>
  <c r="K911" i="45"/>
  <c r="A911" i="45"/>
  <c r="BK912" i="45"/>
  <c r="AY912" i="45"/>
  <c r="A912" i="45" s="1"/>
  <c r="AU912" i="45"/>
  <c r="AA912" i="45"/>
  <c r="R912" i="45"/>
  <c r="K912" i="45"/>
  <c r="BK913" i="45"/>
  <c r="AY913" i="45"/>
  <c r="A913" i="45" s="1"/>
  <c r="AU913" i="45"/>
  <c r="AA913" i="45"/>
  <c r="R913" i="45"/>
  <c r="K913" i="45"/>
  <c r="BK914" i="45"/>
  <c r="AY914" i="45"/>
  <c r="A914" i="45" s="1"/>
  <c r="AU914" i="45"/>
  <c r="AA914" i="45"/>
  <c r="R914" i="45"/>
  <c r="K914" i="45"/>
  <c r="BK915" i="45"/>
  <c r="AY915" i="45"/>
  <c r="A915" i="45" s="1"/>
  <c r="AU915" i="45"/>
  <c r="AA915" i="45"/>
  <c r="R915" i="45"/>
  <c r="K915" i="45"/>
  <c r="BK916" i="45"/>
  <c r="AY916" i="45"/>
  <c r="A916" i="45" s="1"/>
  <c r="AU916" i="45"/>
  <c r="AA916" i="45"/>
  <c r="R916" i="45"/>
  <c r="K916" i="45"/>
  <c r="BK917" i="45"/>
  <c r="AY917" i="45"/>
  <c r="A917" i="45" s="1"/>
  <c r="AU917" i="45"/>
  <c r="AA917" i="45"/>
  <c r="R917" i="45"/>
  <c r="K917" i="45"/>
  <c r="BK918" i="45"/>
  <c r="AY918" i="45"/>
  <c r="A918" i="45" s="1"/>
  <c r="AU918" i="45"/>
  <c r="AA918" i="45"/>
  <c r="R918" i="45"/>
  <c r="K918" i="45"/>
  <c r="BK919" i="45"/>
  <c r="AY919" i="45"/>
  <c r="A919" i="45" s="1"/>
  <c r="AU919" i="45"/>
  <c r="AA919" i="45"/>
  <c r="R919" i="45"/>
  <c r="K919" i="45"/>
  <c r="BK920" i="45"/>
  <c r="AY920" i="45"/>
  <c r="A920" i="45" s="1"/>
  <c r="AU920" i="45"/>
  <c r="AA920" i="45"/>
  <c r="R920" i="45"/>
  <c r="K920" i="45"/>
  <c r="BK921" i="45"/>
  <c r="AY921" i="45"/>
  <c r="A921" i="45" s="1"/>
  <c r="AU921" i="45"/>
  <c r="AA921" i="45"/>
  <c r="R921" i="45"/>
  <c r="K921" i="45"/>
  <c r="BK922" i="45"/>
  <c r="AY922" i="45"/>
  <c r="AU922" i="45"/>
  <c r="AA922" i="45"/>
  <c r="R922" i="45"/>
  <c r="K922" i="45"/>
  <c r="A922" i="45"/>
  <c r="BK923" i="45"/>
  <c r="AY923" i="45"/>
  <c r="A923" i="45" s="1"/>
  <c r="AU923" i="45"/>
  <c r="AA923" i="45"/>
  <c r="R923" i="45"/>
  <c r="K923" i="45"/>
  <c r="BK924" i="45"/>
  <c r="AY924" i="45"/>
  <c r="A924" i="45" s="1"/>
  <c r="AU924" i="45"/>
  <c r="AA924" i="45"/>
  <c r="R924" i="45"/>
  <c r="K924" i="45"/>
  <c r="BK925" i="45"/>
  <c r="AY925" i="45"/>
  <c r="A925" i="45" s="1"/>
  <c r="AU925" i="45"/>
  <c r="AA925" i="45"/>
  <c r="R925" i="45"/>
  <c r="K925" i="45"/>
  <c r="BK926" i="45"/>
  <c r="AY926" i="45"/>
  <c r="A926" i="45" s="1"/>
  <c r="AU926" i="45"/>
  <c r="AA926" i="45"/>
  <c r="R926" i="45"/>
  <c r="K926" i="45"/>
  <c r="BK927" i="45"/>
  <c r="AY927" i="45"/>
  <c r="AU927" i="45"/>
  <c r="AA927" i="45"/>
  <c r="R927" i="45"/>
  <c r="K927" i="45"/>
  <c r="A927" i="45"/>
  <c r="BK928" i="45"/>
  <c r="AY928" i="45"/>
  <c r="AU928" i="45"/>
  <c r="AA928" i="45"/>
  <c r="R928" i="45"/>
  <c r="K928" i="45"/>
  <c r="A928" i="45"/>
  <c r="BK929" i="45"/>
  <c r="AY929" i="45"/>
  <c r="A929" i="45" s="1"/>
  <c r="AU929" i="45"/>
  <c r="AA929" i="45"/>
  <c r="R929" i="45"/>
  <c r="K929" i="45"/>
  <c r="BK930" i="45"/>
  <c r="AY930" i="45"/>
  <c r="A930" i="45" s="1"/>
  <c r="AU930" i="45"/>
  <c r="AA930" i="45"/>
  <c r="R930" i="45"/>
  <c r="K930" i="45"/>
  <c r="BK931" i="45"/>
  <c r="AY931" i="45"/>
  <c r="A931" i="45" s="1"/>
  <c r="AU931" i="45"/>
  <c r="AA931" i="45"/>
  <c r="R931" i="45"/>
  <c r="K931" i="45"/>
  <c r="BK932" i="45"/>
  <c r="AY932" i="45"/>
  <c r="A932" i="45" s="1"/>
  <c r="AU932" i="45"/>
  <c r="AA932" i="45"/>
  <c r="R932" i="45"/>
  <c r="K932" i="45"/>
  <c r="BK933" i="45"/>
  <c r="AY933" i="45"/>
  <c r="AU933" i="45"/>
  <c r="AA933" i="45"/>
  <c r="R933" i="45"/>
  <c r="K933" i="45"/>
  <c r="A933" i="45"/>
  <c r="BK934" i="45"/>
  <c r="AY934" i="45"/>
  <c r="AU934" i="45"/>
  <c r="AA934" i="45"/>
  <c r="R934" i="45"/>
  <c r="K934" i="45"/>
  <c r="A934" i="45"/>
  <c r="BK935" i="45"/>
  <c r="AY935" i="45"/>
  <c r="AU935" i="45"/>
  <c r="AA935" i="45"/>
  <c r="R935" i="45"/>
  <c r="K935" i="45"/>
  <c r="A935" i="45"/>
  <c r="BK936" i="45"/>
  <c r="AY936" i="45"/>
  <c r="AU936" i="45"/>
  <c r="AA936" i="45"/>
  <c r="R936" i="45"/>
  <c r="K936" i="45"/>
  <c r="A936" i="45"/>
  <c r="BK937" i="45"/>
  <c r="AY937" i="45"/>
  <c r="A937" i="45" s="1"/>
  <c r="AU937" i="45"/>
  <c r="AA937" i="45"/>
  <c r="R937" i="45"/>
  <c r="K937" i="45"/>
  <c r="BK938" i="45"/>
  <c r="AY938" i="45"/>
  <c r="A938" i="45" s="1"/>
  <c r="AU938" i="45"/>
  <c r="AA938" i="45"/>
  <c r="R938" i="45"/>
  <c r="K938" i="45"/>
  <c r="BK939" i="45"/>
  <c r="AY939" i="45"/>
  <c r="A939" i="45" s="1"/>
  <c r="AU939" i="45"/>
  <c r="AA939" i="45"/>
  <c r="R939" i="45"/>
  <c r="K939" i="45"/>
  <c r="BK940" i="45"/>
  <c r="AY940" i="45"/>
  <c r="AU940" i="45"/>
  <c r="AA940" i="45"/>
  <c r="R940" i="45"/>
  <c r="K940" i="45"/>
  <c r="A940" i="45"/>
  <c r="BK941" i="45"/>
  <c r="AY941" i="45"/>
  <c r="AU941" i="45"/>
  <c r="AA941" i="45"/>
  <c r="R941" i="45"/>
  <c r="K941" i="45"/>
  <c r="A941" i="45"/>
  <c r="BK942" i="45"/>
  <c r="AY942" i="45"/>
  <c r="AU942" i="45"/>
  <c r="AA942" i="45"/>
  <c r="R942" i="45"/>
  <c r="K942" i="45"/>
  <c r="A942" i="45"/>
  <c r="BK943" i="45"/>
  <c r="AY943" i="45"/>
  <c r="A943" i="45" s="1"/>
  <c r="AU943" i="45"/>
  <c r="AA943" i="45"/>
  <c r="R943" i="45"/>
  <c r="K943" i="45"/>
  <c r="BK944" i="45"/>
  <c r="AY944" i="45"/>
  <c r="AU944" i="45"/>
  <c r="AA944" i="45"/>
  <c r="R944" i="45"/>
  <c r="K944" i="45"/>
  <c r="A944" i="45"/>
  <c r="BK945" i="45"/>
  <c r="AY945" i="45"/>
  <c r="AU945" i="45"/>
  <c r="AA945" i="45"/>
  <c r="R945" i="45"/>
  <c r="K945" i="45"/>
  <c r="A945" i="45"/>
  <c r="BK946" i="45"/>
  <c r="AY946" i="45"/>
  <c r="AU946" i="45"/>
  <c r="AA946" i="45"/>
  <c r="R946" i="45"/>
  <c r="K946" i="45"/>
  <c r="A946" i="45"/>
  <c r="BK947" i="45"/>
  <c r="AY947" i="45"/>
  <c r="A947" i="45" s="1"/>
  <c r="AU947" i="45"/>
  <c r="AA947" i="45"/>
  <c r="R947" i="45"/>
  <c r="K947" i="45"/>
  <c r="BK948" i="45"/>
  <c r="AY948" i="45"/>
  <c r="AU948" i="45"/>
  <c r="AA948" i="45"/>
  <c r="R948" i="45"/>
  <c r="K948" i="45"/>
  <c r="A948" i="45"/>
  <c r="BK949" i="45"/>
  <c r="AY949" i="45"/>
  <c r="AU949" i="45"/>
  <c r="AA949" i="45"/>
  <c r="R949" i="45"/>
  <c r="K949" i="45"/>
  <c r="A949" i="45"/>
  <c r="BK950" i="45"/>
  <c r="AY950" i="45"/>
  <c r="AU950" i="45"/>
  <c r="AA950" i="45"/>
  <c r="R950" i="45"/>
  <c r="K950" i="45"/>
  <c r="A950" i="45"/>
  <c r="BK951" i="45"/>
  <c r="AY951" i="45"/>
  <c r="A951" i="45" s="1"/>
  <c r="AU951" i="45"/>
  <c r="AA951" i="45"/>
  <c r="R951" i="45"/>
  <c r="K951" i="45"/>
  <c r="BK952" i="45"/>
  <c r="AY952" i="45"/>
  <c r="A952" i="45" s="1"/>
  <c r="AU952" i="45"/>
  <c r="AA952" i="45"/>
  <c r="R952" i="45"/>
  <c r="K952" i="45"/>
  <c r="BK953" i="45"/>
  <c r="AY953" i="45"/>
  <c r="AU953" i="45"/>
  <c r="AA953" i="45"/>
  <c r="R953" i="45"/>
  <c r="K953" i="45"/>
  <c r="A953" i="45"/>
  <c r="BK954" i="45"/>
  <c r="AY954" i="45"/>
  <c r="A954" i="45" s="1"/>
  <c r="AU954" i="45"/>
  <c r="AA954" i="45"/>
  <c r="R954" i="45"/>
  <c r="K954" i="45"/>
  <c r="BK955" i="45"/>
  <c r="AY955" i="45"/>
  <c r="A955" i="45" s="1"/>
  <c r="AU955" i="45"/>
  <c r="AA955" i="45"/>
  <c r="R955" i="45"/>
  <c r="K955" i="45"/>
  <c r="BK956" i="45"/>
  <c r="AY956" i="45"/>
  <c r="AU956" i="45"/>
  <c r="AA956" i="45"/>
  <c r="R956" i="45"/>
  <c r="K956" i="45"/>
  <c r="A956" i="45"/>
  <c r="BK957" i="45"/>
  <c r="AY957" i="45"/>
  <c r="AU957" i="45"/>
  <c r="AA957" i="45"/>
  <c r="R957" i="45"/>
  <c r="K957" i="45"/>
  <c r="A957" i="45"/>
  <c r="BK958" i="45"/>
  <c r="AY958" i="45"/>
  <c r="AU958" i="45"/>
  <c r="AA958" i="45"/>
  <c r="R958" i="45"/>
  <c r="K958" i="45"/>
  <c r="A958" i="45"/>
  <c r="BK959" i="45"/>
  <c r="AY959" i="45"/>
  <c r="AU959" i="45"/>
  <c r="AA959" i="45"/>
  <c r="R959" i="45"/>
  <c r="K959" i="45"/>
  <c r="A959" i="45"/>
  <c r="BK960" i="45"/>
  <c r="AY960" i="45"/>
  <c r="AU960" i="45"/>
  <c r="AA960" i="45"/>
  <c r="R960" i="45"/>
  <c r="K960" i="45"/>
  <c r="A960" i="45"/>
  <c r="BK961" i="45"/>
  <c r="AY961" i="45"/>
  <c r="AU961" i="45"/>
  <c r="AA961" i="45"/>
  <c r="R961" i="45"/>
  <c r="K961" i="45"/>
  <c r="A961" i="45"/>
  <c r="BK962" i="45"/>
  <c r="AY962" i="45"/>
  <c r="AU962" i="45"/>
  <c r="AA962" i="45"/>
  <c r="R962" i="45"/>
  <c r="K962" i="45"/>
  <c r="A962" i="45"/>
  <c r="BK963" i="45"/>
  <c r="AY963" i="45"/>
  <c r="AU963" i="45"/>
  <c r="AA963" i="45"/>
  <c r="R963" i="45"/>
  <c r="K963" i="45"/>
  <c r="A963" i="45"/>
  <c r="BK964" i="45"/>
  <c r="AY964" i="45"/>
  <c r="AU964" i="45"/>
  <c r="AA964" i="45"/>
  <c r="R964" i="45"/>
  <c r="K964" i="45"/>
  <c r="A964" i="45"/>
  <c r="BK965" i="45"/>
  <c r="AY965" i="45"/>
  <c r="A965" i="45" s="1"/>
  <c r="AU965" i="45"/>
  <c r="AA965" i="45"/>
  <c r="R965" i="45"/>
  <c r="K965" i="45"/>
  <c r="BK966" i="45"/>
  <c r="AY966" i="45"/>
  <c r="A966" i="45" s="1"/>
  <c r="AU966" i="45"/>
  <c r="AA966" i="45"/>
  <c r="R966" i="45"/>
  <c r="K966" i="45"/>
  <c r="BK967" i="45"/>
  <c r="AY967" i="45"/>
  <c r="A967" i="45" s="1"/>
  <c r="AU967" i="45"/>
  <c r="AA967" i="45"/>
  <c r="R967" i="45"/>
  <c r="K967" i="45"/>
  <c r="BK968" i="45"/>
  <c r="AY968" i="45"/>
  <c r="AU968" i="45"/>
  <c r="AA968" i="45"/>
  <c r="R968" i="45"/>
  <c r="K968" i="45"/>
  <c r="A968" i="45"/>
  <c r="BK969" i="45"/>
  <c r="AY969" i="45"/>
  <c r="AU969" i="45"/>
  <c r="AA969" i="45"/>
  <c r="R969" i="45"/>
  <c r="K969" i="45"/>
  <c r="A969" i="45"/>
  <c r="BK970" i="45"/>
  <c r="AY970" i="45"/>
  <c r="AU970" i="45"/>
  <c r="AA970" i="45"/>
  <c r="R970" i="45"/>
  <c r="K970" i="45"/>
  <c r="A970" i="45"/>
  <c r="BK971" i="45"/>
  <c r="AY971" i="45"/>
  <c r="A971" i="45" s="1"/>
  <c r="AU971" i="45"/>
  <c r="AA971" i="45"/>
  <c r="R971" i="45"/>
  <c r="K971" i="45"/>
  <c r="BK972" i="45"/>
  <c r="AY972" i="45"/>
  <c r="A972" i="45" s="1"/>
  <c r="AU972" i="45"/>
  <c r="K972" i="45"/>
  <c r="BK973" i="45"/>
  <c r="AY973" i="45"/>
  <c r="AU973" i="45"/>
  <c r="AA973" i="45"/>
  <c r="R973" i="45"/>
  <c r="K973" i="45"/>
  <c r="A973" i="45"/>
  <c r="BK974" i="45"/>
  <c r="AY974" i="45"/>
  <c r="AU974" i="45"/>
  <c r="AA974" i="45"/>
  <c r="R974" i="45"/>
  <c r="K974" i="45"/>
  <c r="BK975" i="45"/>
  <c r="AY975" i="45"/>
  <c r="AU975" i="45"/>
  <c r="AA975" i="45"/>
  <c r="R975" i="45"/>
  <c r="K975" i="45"/>
  <c r="A975" i="45"/>
  <c r="BK976" i="45"/>
  <c r="AY976" i="45"/>
  <c r="A976" i="45" s="1"/>
  <c r="AU976" i="45"/>
  <c r="K976" i="45"/>
  <c r="BK977" i="45"/>
  <c r="AY977" i="45"/>
  <c r="AU977" i="45"/>
  <c r="AA977" i="45"/>
  <c r="R977" i="45"/>
  <c r="K977" i="45"/>
  <c r="A977" i="45"/>
  <c r="BK978" i="45"/>
  <c r="AY978" i="45"/>
  <c r="AU978" i="45"/>
  <c r="AA978" i="45"/>
  <c r="R978" i="45"/>
  <c r="K978" i="45"/>
  <c r="A978" i="45"/>
  <c r="BK979" i="45"/>
  <c r="AY979" i="45"/>
  <c r="AU979" i="45"/>
  <c r="AA979" i="45"/>
  <c r="R979" i="45"/>
  <c r="K979" i="45"/>
  <c r="A979" i="45"/>
  <c r="BK980" i="45"/>
  <c r="AY980" i="45"/>
  <c r="AU980" i="45"/>
  <c r="AA980" i="45"/>
  <c r="R980" i="45"/>
  <c r="K980" i="45"/>
  <c r="A980" i="45"/>
  <c r="BK981" i="45"/>
  <c r="AU981" i="45"/>
  <c r="AA981" i="45"/>
  <c r="R981" i="45"/>
  <c r="K981" i="45"/>
  <c r="A981" i="45"/>
  <c r="BK982" i="45"/>
  <c r="AY982" i="45"/>
  <c r="AU982" i="45"/>
  <c r="AA982" i="45"/>
  <c r="R982" i="45"/>
  <c r="K982" i="45"/>
  <c r="A982" i="45"/>
  <c r="BK983" i="45"/>
  <c r="AY983" i="45"/>
  <c r="AU983" i="45"/>
  <c r="AA983" i="45"/>
  <c r="R983" i="45"/>
  <c r="K983" i="45"/>
  <c r="A983" i="45"/>
  <c r="BK984" i="45"/>
  <c r="AY984" i="45"/>
  <c r="AU984" i="45"/>
  <c r="AA984" i="45"/>
  <c r="R984" i="45"/>
  <c r="K984" i="45"/>
  <c r="A984" i="45"/>
  <c r="BK985" i="45"/>
  <c r="AY985" i="45"/>
  <c r="AU985" i="45"/>
  <c r="AA985" i="45"/>
  <c r="R985" i="45"/>
  <c r="K985" i="45"/>
  <c r="A985" i="45"/>
  <c r="BK986" i="45"/>
  <c r="AY986" i="45"/>
  <c r="AU986" i="45"/>
  <c r="AA986" i="45"/>
  <c r="R986" i="45"/>
  <c r="K986" i="45"/>
  <c r="A986" i="45"/>
  <c r="BK987" i="45"/>
  <c r="AY987" i="45"/>
  <c r="AU987" i="45"/>
  <c r="AA987" i="45"/>
  <c r="R987" i="45"/>
  <c r="K987" i="45"/>
  <c r="A987" i="45"/>
  <c r="BK988" i="45"/>
  <c r="AY988" i="45"/>
  <c r="AU988" i="45"/>
  <c r="AA988" i="45"/>
  <c r="R988" i="45"/>
  <c r="K988" i="45"/>
  <c r="A988" i="45"/>
  <c r="BK989" i="45"/>
  <c r="AY989" i="45"/>
  <c r="A989" i="45" s="1"/>
  <c r="AU989" i="45"/>
  <c r="AA989" i="45"/>
  <c r="R989" i="45"/>
  <c r="K989" i="45"/>
  <c r="BK990" i="45"/>
  <c r="AY990" i="45"/>
  <c r="AU990" i="45"/>
  <c r="AA990" i="45"/>
  <c r="R990" i="45"/>
  <c r="K990" i="45"/>
  <c r="A990" i="45"/>
  <c r="BK991" i="45"/>
  <c r="AY991" i="45"/>
  <c r="AU991" i="45"/>
  <c r="AA991" i="45"/>
  <c r="R991" i="45"/>
  <c r="K991" i="45"/>
  <c r="A991" i="45"/>
  <c r="BK992" i="45"/>
  <c r="AY992" i="45"/>
  <c r="AU992" i="45"/>
  <c r="AA992" i="45"/>
  <c r="R992" i="45"/>
  <c r="K992" i="45"/>
  <c r="A992" i="45"/>
  <c r="BK993" i="45"/>
  <c r="AY993" i="45"/>
  <c r="AU993" i="45"/>
  <c r="AA993" i="45"/>
  <c r="R993" i="45"/>
  <c r="K993" i="45"/>
  <c r="A993" i="45"/>
  <c r="BK994" i="45"/>
  <c r="AY994" i="45"/>
  <c r="AU994" i="45"/>
  <c r="AA994" i="45"/>
  <c r="R994" i="45"/>
  <c r="K994" i="45"/>
  <c r="A994" i="45"/>
  <c r="BK995" i="45"/>
  <c r="AY995" i="45"/>
  <c r="AU995" i="45"/>
  <c r="AA995" i="45"/>
  <c r="R995" i="45"/>
  <c r="K995" i="45"/>
  <c r="A995" i="45"/>
  <c r="BK996" i="45"/>
  <c r="AY996" i="45"/>
  <c r="AU996" i="45"/>
  <c r="AA996" i="45"/>
  <c r="R996" i="45"/>
  <c r="K996" i="45"/>
  <c r="A996" i="45"/>
  <c r="BK997" i="45"/>
  <c r="AY997" i="45"/>
  <c r="AU997" i="45"/>
  <c r="AA997" i="45"/>
  <c r="R997" i="45"/>
  <c r="K997" i="45"/>
  <c r="A997" i="45"/>
  <c r="BK998" i="45"/>
  <c r="AY998" i="45"/>
  <c r="AU998" i="45"/>
  <c r="AA998" i="45"/>
  <c r="R998" i="45"/>
  <c r="K998" i="45"/>
  <c r="A998" i="45"/>
  <c r="BK999" i="45"/>
  <c r="AY999" i="45"/>
  <c r="AU999" i="45"/>
  <c r="AA999" i="45"/>
  <c r="R999" i="45"/>
  <c r="K999" i="45"/>
  <c r="A999" i="45"/>
  <c r="BK1000" i="45"/>
  <c r="AY1000" i="45"/>
  <c r="AU1000" i="45"/>
  <c r="AA1000" i="45"/>
  <c r="R1000" i="45"/>
  <c r="K1000" i="45"/>
  <c r="A1000" i="45"/>
  <c r="BK1001" i="45"/>
  <c r="AY1001" i="45"/>
  <c r="AU1001" i="45"/>
  <c r="AA1001" i="45"/>
  <c r="R1001" i="45"/>
  <c r="K1001" i="45"/>
  <c r="A1001" i="45"/>
  <c r="BK1002" i="45"/>
  <c r="AY1002" i="45"/>
  <c r="AU1002" i="45"/>
  <c r="AA1002" i="45"/>
  <c r="R1002" i="45"/>
  <c r="K1002" i="45"/>
  <c r="A1002" i="45"/>
  <c r="BK1003" i="45"/>
  <c r="AY1003" i="45"/>
  <c r="AU1003" i="45"/>
  <c r="AA1003" i="45"/>
  <c r="R1003" i="45"/>
  <c r="K1003" i="45"/>
  <c r="A1003" i="45"/>
  <c r="BK1004" i="45"/>
  <c r="AY1004" i="45"/>
  <c r="AU1004" i="45"/>
  <c r="AA1004" i="45"/>
  <c r="R1004" i="45"/>
  <c r="K1004" i="45"/>
  <c r="A1004" i="45"/>
  <c r="BK1005" i="45"/>
  <c r="AY1005" i="45"/>
  <c r="A1005" i="45" s="1"/>
  <c r="AU1005" i="45"/>
  <c r="AA1005" i="45"/>
  <c r="R1005" i="45"/>
  <c r="K1005" i="45"/>
  <c r="BK1006" i="45"/>
  <c r="AY1006" i="45"/>
  <c r="AU1006" i="45"/>
  <c r="AA1006" i="45"/>
  <c r="R1006" i="45"/>
  <c r="K1006" i="45"/>
  <c r="A1006" i="45"/>
  <c r="BK1007" i="45"/>
  <c r="AY1007" i="45"/>
  <c r="AU1007" i="45"/>
  <c r="AA1007" i="45"/>
  <c r="R1007" i="45"/>
  <c r="K1007" i="45"/>
  <c r="A1007" i="45"/>
  <c r="BK1008" i="45"/>
  <c r="AY1008" i="45"/>
  <c r="AU1008" i="45"/>
  <c r="AA1008" i="45"/>
  <c r="R1008" i="45"/>
  <c r="K1008" i="45"/>
  <c r="A1008" i="45"/>
  <c r="BK1009" i="45"/>
  <c r="AY1009" i="45"/>
  <c r="AU1009" i="45"/>
  <c r="AA1009" i="45"/>
  <c r="R1009" i="45"/>
  <c r="K1009" i="45"/>
  <c r="A1009" i="45"/>
  <c r="BK1010" i="45"/>
  <c r="AY1010" i="45"/>
  <c r="A1010" i="45" s="1"/>
  <c r="AU1010" i="45"/>
  <c r="AA1010" i="45"/>
  <c r="R1010" i="45"/>
  <c r="K1010" i="45"/>
  <c r="BK1011" i="45"/>
  <c r="AY1011" i="45"/>
  <c r="AU1011" i="45"/>
  <c r="AA1011" i="45"/>
  <c r="R1011" i="45"/>
  <c r="K1011" i="45"/>
  <c r="A1011" i="45"/>
  <c r="BK1012" i="45"/>
  <c r="AY1012" i="45"/>
  <c r="AU1012" i="45"/>
  <c r="AA1012" i="45"/>
  <c r="R1012" i="45"/>
  <c r="K1012" i="45"/>
  <c r="A1012" i="45"/>
  <c r="BK1013" i="45"/>
  <c r="AY1013" i="45"/>
  <c r="AU1013" i="45"/>
  <c r="AA1013" i="45"/>
  <c r="R1013" i="45"/>
  <c r="K1013" i="45"/>
  <c r="A1013" i="45"/>
  <c r="BK1014" i="45"/>
  <c r="AY1014" i="45"/>
  <c r="AU1014" i="45"/>
  <c r="AA1014" i="45"/>
  <c r="R1014" i="45"/>
  <c r="K1014" i="45"/>
  <c r="A1014" i="45"/>
  <c r="BK1015" i="45"/>
  <c r="AY1015" i="45"/>
  <c r="AU1015" i="45"/>
  <c r="AA1015" i="45"/>
  <c r="R1015" i="45"/>
  <c r="K1015" i="45"/>
  <c r="A1015" i="45"/>
  <c r="BK1016" i="45"/>
  <c r="AY1016" i="45"/>
  <c r="AU1016" i="45"/>
  <c r="AA1016" i="45"/>
  <c r="R1016" i="45"/>
  <c r="K1016" i="45"/>
  <c r="A1016" i="45"/>
  <c r="BK1017" i="45"/>
  <c r="AY1017" i="45"/>
  <c r="AU1017" i="45"/>
  <c r="AA1017" i="45"/>
  <c r="R1017" i="45"/>
  <c r="K1017" i="45"/>
  <c r="A1017" i="45"/>
  <c r="BK1018" i="45"/>
  <c r="AY1018" i="45"/>
  <c r="AU1018" i="45"/>
  <c r="AA1018" i="45"/>
  <c r="R1018" i="45"/>
  <c r="K1018" i="45"/>
  <c r="A1018" i="45"/>
  <c r="BK1019" i="45"/>
  <c r="AY1019" i="45"/>
  <c r="AU1019" i="45"/>
  <c r="AA1019" i="45"/>
  <c r="R1019" i="45"/>
  <c r="K1019" i="45"/>
  <c r="A1019" i="45"/>
  <c r="BK1020" i="45"/>
  <c r="AY1020" i="45"/>
  <c r="AU1020" i="45"/>
  <c r="AA1020" i="45"/>
  <c r="R1020" i="45"/>
  <c r="K1020" i="45"/>
  <c r="A1020" i="45"/>
  <c r="BK1021" i="45"/>
  <c r="AY1021" i="45"/>
  <c r="A1021" i="45" s="1"/>
  <c r="AU1021" i="45"/>
  <c r="AA1021" i="45"/>
  <c r="R1021" i="45"/>
  <c r="K1021" i="45"/>
  <c r="BK1022" i="45"/>
  <c r="AY1022" i="45"/>
  <c r="AU1022" i="45"/>
  <c r="AA1022" i="45"/>
  <c r="R1022" i="45"/>
  <c r="K1022" i="45"/>
  <c r="A1022" i="45"/>
  <c r="BK1023" i="45"/>
  <c r="AY1023" i="45"/>
  <c r="AU1023" i="45"/>
  <c r="AA1023" i="45"/>
  <c r="R1023" i="45"/>
  <c r="K1023" i="45"/>
  <c r="A1023" i="45"/>
  <c r="BK1024" i="45"/>
  <c r="AY1024" i="45"/>
  <c r="AU1024" i="45"/>
  <c r="AA1024" i="45"/>
  <c r="R1024" i="45"/>
  <c r="K1024" i="45"/>
  <c r="A1024" i="45"/>
  <c r="BK1025" i="45"/>
  <c r="AY1025" i="45"/>
  <c r="AU1025" i="45"/>
  <c r="AA1025" i="45"/>
  <c r="R1025" i="45"/>
  <c r="K1025" i="45"/>
  <c r="A1025" i="45"/>
  <c r="BK1026" i="45"/>
  <c r="AY1026" i="45"/>
  <c r="AU1026" i="45"/>
  <c r="AA1026" i="45"/>
  <c r="R1026" i="45"/>
  <c r="K1026" i="45"/>
  <c r="A1026" i="45"/>
  <c r="BK1027" i="45"/>
  <c r="AY1027" i="45"/>
  <c r="AU1027" i="45"/>
  <c r="AA1027" i="45"/>
  <c r="R1027" i="45"/>
  <c r="K1027" i="45"/>
  <c r="A1027" i="45"/>
  <c r="BK1028" i="45"/>
  <c r="AY1028" i="45"/>
  <c r="AU1028" i="45"/>
  <c r="AA1028" i="45"/>
  <c r="R1028" i="45"/>
  <c r="K1028" i="45"/>
  <c r="A1028" i="45"/>
  <c r="BK1029" i="45"/>
  <c r="AY1029" i="45"/>
  <c r="AU1029" i="45"/>
  <c r="AA1029" i="45"/>
  <c r="R1029" i="45"/>
  <c r="K1029" i="45"/>
  <c r="A1029" i="45"/>
  <c r="BK1030" i="45"/>
  <c r="AY1030" i="45"/>
  <c r="AU1030" i="45"/>
  <c r="AA1030" i="45"/>
  <c r="R1030" i="45"/>
  <c r="K1030" i="45"/>
  <c r="A1030" i="45"/>
  <c r="BK1031" i="45"/>
  <c r="AY1031" i="45"/>
  <c r="AU1031" i="45"/>
  <c r="AA1031" i="45"/>
  <c r="R1031" i="45"/>
  <c r="K1031" i="45"/>
  <c r="A1031" i="45"/>
  <c r="BK1032" i="45"/>
  <c r="AY1032" i="45"/>
  <c r="AU1032" i="45"/>
  <c r="AA1032" i="45"/>
  <c r="R1032" i="45"/>
  <c r="K1032" i="45"/>
  <c r="A1032" i="45"/>
  <c r="BK1033" i="45"/>
  <c r="AY1033" i="45"/>
  <c r="AU1033" i="45"/>
  <c r="AA1033" i="45"/>
  <c r="R1033" i="45"/>
  <c r="K1033" i="45"/>
  <c r="A1033" i="45"/>
  <c r="BK1034" i="45"/>
  <c r="AY1034" i="45"/>
  <c r="A1034" i="45" s="1"/>
  <c r="AU1034" i="45"/>
  <c r="AA1034" i="45"/>
  <c r="R1034" i="45"/>
  <c r="K1034" i="45"/>
  <c r="BK1035" i="45"/>
  <c r="AY1035" i="45"/>
  <c r="AU1035" i="45"/>
  <c r="AA1035" i="45"/>
  <c r="R1035" i="45"/>
  <c r="K1035" i="45"/>
  <c r="A1035" i="45"/>
  <c r="BK1036" i="45"/>
  <c r="AY1036" i="45"/>
  <c r="AU1036" i="45"/>
  <c r="AA1036" i="45"/>
  <c r="R1036" i="45"/>
  <c r="K1036" i="45"/>
  <c r="A1036" i="45"/>
  <c r="BK1037" i="45"/>
  <c r="AY1037" i="45"/>
  <c r="A1037" i="45" s="1"/>
  <c r="AU1037" i="45"/>
  <c r="AA1037" i="45"/>
  <c r="R1037" i="45"/>
  <c r="K1037" i="45"/>
  <c r="BK1038" i="45"/>
  <c r="AY1038" i="45"/>
  <c r="AU1038" i="45"/>
  <c r="AA1038" i="45"/>
  <c r="R1038" i="45"/>
  <c r="K1038" i="45"/>
  <c r="A1038" i="45"/>
  <c r="BK1039" i="45"/>
  <c r="AY1039" i="45"/>
  <c r="AU1039" i="45"/>
  <c r="AA1039" i="45"/>
  <c r="R1039" i="45"/>
  <c r="K1039" i="45"/>
  <c r="A1039" i="45"/>
  <c r="BK1040" i="45"/>
  <c r="AY1040" i="45"/>
  <c r="AU1040" i="45"/>
  <c r="AA1040" i="45"/>
  <c r="R1040" i="45"/>
  <c r="K1040" i="45"/>
  <c r="A1040" i="45"/>
  <c r="BK1041" i="45"/>
  <c r="AY1041" i="45"/>
  <c r="AU1041" i="45"/>
  <c r="AA1041" i="45"/>
  <c r="R1041" i="45"/>
  <c r="K1041" i="45"/>
  <c r="A1041" i="45"/>
  <c r="BK1042" i="45"/>
  <c r="AY1042" i="45"/>
  <c r="AU1042" i="45"/>
  <c r="AA1042" i="45"/>
  <c r="R1042" i="45"/>
  <c r="K1042" i="45"/>
  <c r="A1042" i="45"/>
  <c r="BK1043" i="45"/>
  <c r="AY1043" i="45"/>
  <c r="AU1043" i="45"/>
  <c r="AA1043" i="45"/>
  <c r="R1043" i="45"/>
  <c r="K1043" i="45"/>
  <c r="A1043" i="45"/>
  <c r="BK1044" i="45"/>
  <c r="AY1044" i="45"/>
  <c r="AU1044" i="45"/>
  <c r="AA1044" i="45"/>
  <c r="R1044" i="45"/>
  <c r="K1044" i="45"/>
  <c r="A1044" i="45"/>
  <c r="BK1045" i="45"/>
  <c r="AY1045" i="45"/>
  <c r="AU1045" i="45"/>
  <c r="AA1045" i="45"/>
  <c r="R1045" i="45"/>
  <c r="K1045" i="45"/>
  <c r="A1045" i="45"/>
  <c r="BK1046" i="45"/>
  <c r="AY1046" i="45"/>
  <c r="AU1046" i="45"/>
  <c r="AA1046" i="45"/>
  <c r="R1046" i="45"/>
  <c r="K1046" i="45"/>
  <c r="A1046" i="45"/>
  <c r="BK1047" i="45"/>
  <c r="AY1047" i="45"/>
  <c r="AU1047" i="45"/>
  <c r="AA1047" i="45"/>
  <c r="R1047" i="45"/>
  <c r="K1047" i="45"/>
  <c r="A1047" i="45"/>
  <c r="BK1048" i="45"/>
  <c r="AY1048" i="45"/>
  <c r="AU1048" i="45"/>
  <c r="AA1048" i="45"/>
  <c r="R1048" i="45"/>
  <c r="K1048" i="45"/>
  <c r="A1048" i="45"/>
  <c r="BK1049" i="45"/>
  <c r="AY1049" i="45"/>
  <c r="AU1049" i="45"/>
  <c r="AA1049" i="45"/>
  <c r="R1049" i="45"/>
  <c r="K1049" i="45"/>
  <c r="A1049" i="45"/>
  <c r="BK1050" i="45"/>
  <c r="AY1050" i="45"/>
  <c r="AU1050" i="45"/>
  <c r="AA1050" i="45"/>
  <c r="R1050" i="45"/>
  <c r="K1050" i="45"/>
  <c r="A1050" i="45"/>
  <c r="BK1051" i="45"/>
  <c r="AY1051" i="45"/>
  <c r="AU1051" i="45"/>
  <c r="AA1051" i="45"/>
  <c r="R1051" i="45"/>
  <c r="K1051" i="45"/>
  <c r="A1051" i="45"/>
  <c r="BK1052" i="45"/>
  <c r="AY1052" i="45"/>
  <c r="AU1052" i="45"/>
  <c r="AA1052" i="45"/>
  <c r="R1052" i="45"/>
  <c r="K1052" i="45"/>
  <c r="A1052" i="45"/>
  <c r="BK1053" i="45"/>
  <c r="AY1053" i="45"/>
  <c r="AU1053" i="45"/>
  <c r="AA1053" i="45"/>
  <c r="R1053" i="45"/>
  <c r="K1053" i="45"/>
  <c r="A1053" i="45"/>
  <c r="BK1054" i="45"/>
  <c r="AY1054" i="45"/>
  <c r="AU1054" i="45"/>
  <c r="AA1054" i="45"/>
  <c r="R1054" i="45"/>
  <c r="K1054" i="45"/>
  <c r="A1054" i="45"/>
  <c r="BK1055" i="45"/>
  <c r="AY1055" i="45"/>
  <c r="AU1055" i="45"/>
  <c r="AA1055" i="45"/>
  <c r="R1055" i="45"/>
  <c r="K1055" i="45"/>
  <c r="A1055" i="45"/>
  <c r="BK1056" i="45"/>
  <c r="AY1056" i="45"/>
  <c r="AU1056" i="45"/>
  <c r="AA1056" i="45"/>
  <c r="R1056" i="45"/>
  <c r="K1056" i="45"/>
  <c r="A1056" i="45"/>
  <c r="BK1057" i="45"/>
  <c r="AY1057" i="45"/>
  <c r="A1057" i="45" s="1"/>
  <c r="AU1057" i="45"/>
  <c r="AA1057" i="45"/>
  <c r="R1057" i="45"/>
  <c r="K1057" i="45"/>
  <c r="BK1058" i="45"/>
  <c r="AY1058" i="45"/>
  <c r="A1058" i="45" s="1"/>
  <c r="AU1058" i="45"/>
  <c r="AA1058" i="45"/>
  <c r="R1058" i="45"/>
  <c r="K1058" i="45"/>
  <c r="BK1059" i="45"/>
  <c r="AY1059" i="45"/>
  <c r="A1059" i="45" s="1"/>
  <c r="AU1059" i="45"/>
  <c r="AA1059" i="45"/>
  <c r="R1059" i="45"/>
  <c r="K1059" i="45"/>
  <c r="BK1060" i="45"/>
  <c r="AY1060" i="45"/>
  <c r="A1060" i="45" s="1"/>
  <c r="AU1060" i="45"/>
  <c r="AA1060" i="45"/>
  <c r="R1060" i="45"/>
  <c r="K1060" i="45"/>
  <c r="BK1061" i="45"/>
  <c r="AY1061" i="45"/>
  <c r="AU1061" i="45"/>
  <c r="AA1061" i="45"/>
  <c r="R1061" i="45"/>
  <c r="K1061" i="45"/>
  <c r="A1061" i="45"/>
  <c r="BK1062" i="45"/>
  <c r="AY1062" i="45"/>
  <c r="AU1062" i="45"/>
  <c r="AA1062" i="45"/>
  <c r="R1062" i="45"/>
  <c r="K1062" i="45"/>
  <c r="A1062" i="45"/>
  <c r="BK1063" i="45"/>
  <c r="AY1063" i="45"/>
  <c r="AU1063" i="45"/>
  <c r="AA1063" i="45"/>
  <c r="R1063" i="45"/>
  <c r="K1063" i="45"/>
  <c r="A1063" i="45"/>
  <c r="BK1064" i="45"/>
  <c r="AY1064" i="45"/>
  <c r="AU1064" i="45"/>
  <c r="AA1064" i="45"/>
  <c r="R1064" i="45"/>
  <c r="K1064" i="45"/>
  <c r="A1064" i="45"/>
  <c r="BK1065" i="45"/>
  <c r="AY1065" i="45"/>
  <c r="AU1065" i="45"/>
  <c r="AA1065" i="45"/>
  <c r="R1065" i="45"/>
  <c r="K1065" i="45"/>
  <c r="A1065" i="45"/>
  <c r="BK1066" i="45"/>
  <c r="AY1066" i="45"/>
  <c r="AU1066" i="45"/>
  <c r="AA1066" i="45"/>
  <c r="R1066" i="45"/>
  <c r="K1066" i="45"/>
  <c r="A1066" i="45"/>
  <c r="BK1067" i="45"/>
  <c r="AY1067" i="45"/>
  <c r="AU1067" i="45"/>
  <c r="AA1067" i="45"/>
  <c r="R1067" i="45"/>
  <c r="K1067" i="45"/>
  <c r="A1067" i="45"/>
  <c r="BK1068" i="45"/>
  <c r="AY1068" i="45"/>
  <c r="AU1068" i="45"/>
  <c r="AA1068" i="45"/>
  <c r="R1068" i="45"/>
  <c r="K1068" i="45"/>
  <c r="A1068" i="45"/>
  <c r="BK1069" i="45"/>
  <c r="AY1069" i="45"/>
  <c r="AU1069" i="45"/>
  <c r="AA1069" i="45"/>
  <c r="R1069" i="45"/>
  <c r="K1069" i="45"/>
  <c r="A1069" i="45"/>
  <c r="BK1070" i="45"/>
  <c r="AY1070" i="45"/>
  <c r="AU1070" i="45"/>
  <c r="AA1070" i="45"/>
  <c r="R1070" i="45"/>
  <c r="K1070" i="45"/>
  <c r="A1070" i="45"/>
  <c r="BK1071" i="45"/>
  <c r="AY1071" i="45"/>
  <c r="AU1071" i="45"/>
  <c r="AA1071" i="45"/>
  <c r="R1071" i="45"/>
  <c r="K1071" i="45"/>
  <c r="A1071" i="45"/>
  <c r="BK1072" i="45"/>
  <c r="AY1072" i="45"/>
  <c r="A1072" i="45" s="1"/>
  <c r="AU1072" i="45"/>
  <c r="AA1072" i="45"/>
  <c r="R1072" i="45"/>
  <c r="K1072" i="45"/>
  <c r="BK1073" i="45"/>
  <c r="AY1073" i="45"/>
  <c r="A1073" i="45" s="1"/>
  <c r="AU1073" i="45"/>
  <c r="AA1073" i="45"/>
  <c r="R1073" i="45"/>
  <c r="K1073" i="45"/>
  <c r="BK1074" i="45"/>
  <c r="AY1074" i="45"/>
  <c r="AU1074" i="45"/>
  <c r="AA1074" i="45"/>
  <c r="R1074" i="45"/>
  <c r="K1074" i="45"/>
  <c r="A1074" i="45"/>
  <c r="BK1075" i="45"/>
  <c r="AY1075" i="45"/>
  <c r="AU1075" i="45"/>
  <c r="AA1075" i="45"/>
  <c r="R1075" i="45"/>
  <c r="K1075" i="45"/>
  <c r="A1075" i="45"/>
  <c r="BK1076" i="45"/>
  <c r="AY1076" i="45"/>
  <c r="AU1076" i="45"/>
  <c r="AA1076" i="45"/>
  <c r="R1076" i="45"/>
  <c r="K1076" i="45"/>
  <c r="A1076" i="45"/>
  <c r="BK1077" i="45"/>
  <c r="AY1077" i="45"/>
  <c r="AU1077" i="45"/>
  <c r="AA1077" i="45"/>
  <c r="R1077" i="45"/>
  <c r="K1077" i="45"/>
  <c r="A1077" i="45"/>
  <c r="BK1078" i="45"/>
  <c r="AY1078" i="45"/>
  <c r="A1078" i="45" s="1"/>
  <c r="AU1078" i="45"/>
  <c r="AA1078" i="45"/>
  <c r="R1078" i="45"/>
  <c r="K1078" i="45"/>
  <c r="BK1079" i="45"/>
  <c r="AY1079" i="45"/>
  <c r="AU1079" i="45"/>
  <c r="AA1079" i="45"/>
  <c r="R1079" i="45"/>
  <c r="K1079" i="45"/>
  <c r="A1079" i="45"/>
  <c r="BK1080" i="45"/>
  <c r="AY1080" i="45"/>
  <c r="AU1080" i="45"/>
  <c r="AA1080" i="45"/>
  <c r="R1080" i="45"/>
  <c r="K1080" i="45"/>
  <c r="A1080" i="45"/>
  <c r="BK1081" i="45"/>
  <c r="AY1081" i="45"/>
  <c r="A1081" i="45" s="1"/>
  <c r="AU1081" i="45"/>
  <c r="AA1081" i="45"/>
  <c r="R1081" i="45"/>
  <c r="K1081" i="45"/>
  <c r="BK1082" i="45"/>
  <c r="AY1082" i="45"/>
  <c r="A1082" i="45" s="1"/>
  <c r="AU1082" i="45"/>
  <c r="AA1082" i="45"/>
  <c r="R1082" i="45"/>
  <c r="K1082" i="45"/>
  <c r="BK1083" i="45"/>
  <c r="AY1083" i="45"/>
  <c r="A1083" i="45" s="1"/>
  <c r="AU1083" i="45"/>
  <c r="AA1083" i="45"/>
  <c r="R1083" i="45"/>
  <c r="K1083" i="45"/>
  <c r="BK1084" i="45"/>
  <c r="AY1084" i="45"/>
  <c r="A1084" i="45" s="1"/>
  <c r="AU1084" i="45"/>
  <c r="AA1084" i="45"/>
  <c r="R1084" i="45"/>
  <c r="K1084" i="45"/>
  <c r="BK1085" i="45"/>
  <c r="AY1085" i="45"/>
  <c r="A1085" i="45" s="1"/>
  <c r="AU1085" i="45"/>
  <c r="AA1085" i="45"/>
  <c r="R1085" i="45"/>
  <c r="K1085" i="45"/>
  <c r="BK1086" i="45"/>
  <c r="AY1086" i="45"/>
  <c r="AU1086" i="45"/>
  <c r="AA1086" i="45"/>
  <c r="R1086" i="45"/>
  <c r="K1086" i="45"/>
  <c r="A1086" i="45"/>
  <c r="BK1087" i="45"/>
  <c r="AY1087" i="45"/>
  <c r="AU1087" i="45"/>
  <c r="AA1087" i="45"/>
  <c r="R1087" i="45"/>
  <c r="K1087" i="45"/>
  <c r="A1087" i="45"/>
  <c r="BK1088" i="45"/>
  <c r="AY1088" i="45"/>
  <c r="AU1088" i="45"/>
  <c r="AA1088" i="45"/>
  <c r="R1088" i="45"/>
  <c r="K1088" i="45"/>
  <c r="A1088" i="45"/>
  <c r="BK1089" i="45"/>
  <c r="AY1089" i="45"/>
  <c r="A1089" i="45" s="1"/>
  <c r="AU1089" i="45"/>
  <c r="AA1089" i="45"/>
  <c r="R1089" i="45"/>
  <c r="K1089" i="45"/>
  <c r="BK1090" i="45"/>
  <c r="AY1090" i="45"/>
  <c r="A1090" i="45" s="1"/>
  <c r="AU1090" i="45"/>
  <c r="AA1090" i="45"/>
  <c r="R1090" i="45"/>
  <c r="K1090" i="45"/>
  <c r="BK1091" i="45"/>
  <c r="AY1091" i="45"/>
  <c r="AU1091" i="45"/>
  <c r="AA1091" i="45"/>
  <c r="R1091" i="45"/>
  <c r="K1091" i="45"/>
  <c r="A1091" i="45"/>
  <c r="BK1092" i="45"/>
  <c r="AY1092" i="45"/>
  <c r="A1092" i="45" s="1"/>
  <c r="AU1092" i="45"/>
  <c r="AA1092" i="45"/>
  <c r="R1092" i="45"/>
  <c r="K1092" i="45"/>
  <c r="BK1093" i="45"/>
  <c r="AY1093" i="45"/>
  <c r="AU1093" i="45"/>
  <c r="AA1093" i="45"/>
  <c r="R1093" i="45"/>
  <c r="K1093" i="45"/>
  <c r="A1093" i="45"/>
  <c r="BK1094" i="45"/>
  <c r="AY1094" i="45"/>
  <c r="AU1094" i="45"/>
  <c r="AA1094" i="45"/>
  <c r="R1094" i="45"/>
  <c r="K1094" i="45"/>
  <c r="A1094" i="45"/>
  <c r="BK1095" i="45"/>
  <c r="AY1095" i="45"/>
  <c r="A1095" i="45" s="1"/>
  <c r="AU1095" i="45"/>
  <c r="AA1095" i="45"/>
  <c r="R1095" i="45"/>
  <c r="K1095" i="45"/>
  <c r="BK1096" i="45"/>
  <c r="AY1096" i="45"/>
  <c r="AU1096" i="45"/>
  <c r="AA1096" i="45"/>
  <c r="R1096" i="45"/>
  <c r="K1096" i="45"/>
  <c r="A1096" i="45"/>
  <c r="BK1097" i="45"/>
  <c r="AY1097" i="45"/>
  <c r="AU1097" i="45"/>
  <c r="AA1097" i="45"/>
  <c r="R1097" i="45"/>
  <c r="K1097" i="45"/>
  <c r="A1097" i="45"/>
  <c r="BK1098" i="45"/>
  <c r="AY1098" i="45"/>
  <c r="AU1098" i="45"/>
  <c r="AA1098" i="45"/>
  <c r="R1098" i="45"/>
  <c r="K1098" i="45"/>
  <c r="A1098" i="45"/>
  <c r="BK1099" i="45"/>
  <c r="AY1099" i="45"/>
  <c r="AU1099" i="45"/>
  <c r="AA1099" i="45"/>
  <c r="R1099" i="45"/>
  <c r="K1099" i="45"/>
  <c r="A1099" i="45"/>
  <c r="BK1100" i="45"/>
  <c r="AY1100" i="45"/>
  <c r="AU1100" i="45"/>
  <c r="AA1100" i="45"/>
  <c r="R1100" i="45"/>
  <c r="K1100" i="45"/>
  <c r="A1100" i="45"/>
  <c r="BK1101" i="45"/>
  <c r="AY1101" i="45"/>
  <c r="AU1101" i="45"/>
  <c r="AA1101" i="45"/>
  <c r="R1101" i="45"/>
  <c r="K1101" i="45"/>
  <c r="A1101" i="45"/>
  <c r="BK1102" i="45"/>
  <c r="AY1102" i="45"/>
  <c r="AU1102" i="45"/>
  <c r="AA1102" i="45"/>
  <c r="R1102" i="45"/>
  <c r="K1102" i="45"/>
  <c r="A1102" i="45"/>
  <c r="BK1103" i="45"/>
  <c r="AY1103" i="45"/>
  <c r="AU1103" i="45"/>
  <c r="AA1103" i="45"/>
  <c r="R1103" i="45"/>
  <c r="K1103" i="45"/>
  <c r="A1103" i="45"/>
  <c r="BK1104" i="45"/>
  <c r="AY1104" i="45"/>
  <c r="AU1104" i="45"/>
  <c r="AA1104" i="45"/>
  <c r="R1104" i="45"/>
  <c r="K1104" i="45"/>
  <c r="A1104" i="45"/>
  <c r="BK1105" i="45"/>
  <c r="AY1105" i="45"/>
  <c r="AU1105" i="45"/>
  <c r="AA1105" i="45"/>
  <c r="R1105" i="45"/>
  <c r="K1105" i="45"/>
  <c r="A1105" i="45"/>
  <c r="BK1106" i="45"/>
  <c r="AY1106" i="45"/>
  <c r="A1106" i="45" s="1"/>
  <c r="AU1106" i="45"/>
  <c r="AA1106" i="45"/>
  <c r="R1106" i="45"/>
  <c r="K1106" i="45"/>
  <c r="BK1107" i="45"/>
  <c r="AY1107" i="45"/>
  <c r="AU1107" i="45"/>
  <c r="AA1107" i="45"/>
  <c r="R1107" i="45"/>
  <c r="K1107" i="45"/>
  <c r="A1107" i="45"/>
  <c r="BK1108" i="45"/>
  <c r="AY1108" i="45"/>
  <c r="AU1108" i="45"/>
  <c r="AA1108" i="45"/>
  <c r="R1108" i="45"/>
  <c r="K1108" i="45"/>
  <c r="A1108" i="45"/>
  <c r="BK1109" i="45"/>
  <c r="AY1109" i="45"/>
  <c r="AU1109" i="45"/>
  <c r="AA1109" i="45"/>
  <c r="R1109" i="45"/>
  <c r="K1109" i="45"/>
  <c r="A1109" i="45"/>
  <c r="BK1110" i="45"/>
  <c r="AY1110" i="45"/>
  <c r="AU1110" i="45"/>
  <c r="AA1110" i="45"/>
  <c r="R1110" i="45"/>
  <c r="K1110" i="45"/>
  <c r="A1110" i="45"/>
  <c r="BK1111" i="45"/>
  <c r="AY1111" i="45"/>
  <c r="AU1111" i="45"/>
  <c r="AA1111" i="45"/>
  <c r="R1111" i="45"/>
  <c r="K1111" i="45"/>
  <c r="A1111" i="45"/>
  <c r="BK1112" i="45"/>
  <c r="AY1112" i="45"/>
  <c r="AU1112" i="45"/>
  <c r="AA1112" i="45"/>
  <c r="R1112" i="45"/>
  <c r="K1112" i="45"/>
  <c r="A1112" i="45"/>
  <c r="BK1113" i="45"/>
  <c r="AY1113" i="45"/>
  <c r="AU1113" i="45"/>
  <c r="AA1113" i="45"/>
  <c r="R1113" i="45"/>
  <c r="K1113" i="45"/>
  <c r="A1113" i="45"/>
  <c r="BK1114" i="45"/>
  <c r="AY1114" i="45"/>
  <c r="AU1114" i="45"/>
  <c r="AA1114" i="45"/>
  <c r="R1114" i="45"/>
  <c r="K1114" i="45"/>
  <c r="A1114" i="45"/>
  <c r="BK1115" i="45"/>
  <c r="AY1115" i="45"/>
  <c r="AU1115" i="45"/>
  <c r="AA1115" i="45"/>
  <c r="R1115" i="45"/>
  <c r="K1115" i="45"/>
  <c r="A1115" i="45"/>
  <c r="BK1116" i="45"/>
  <c r="AY1116" i="45"/>
  <c r="A1116" i="45" s="1"/>
  <c r="AU1116" i="45"/>
  <c r="AA1116" i="45"/>
  <c r="R1116" i="45"/>
  <c r="K1116" i="45"/>
  <c r="BK1117" i="45"/>
  <c r="AY1117" i="45"/>
  <c r="AU1117" i="45"/>
  <c r="AA1117" i="45"/>
  <c r="R1117" i="45"/>
  <c r="K1117" i="45"/>
  <c r="A1117" i="45"/>
  <c r="BK1118" i="45"/>
  <c r="AY1118" i="45"/>
  <c r="AU1118" i="45"/>
  <c r="AA1118" i="45"/>
  <c r="R1118" i="45"/>
  <c r="K1118" i="45"/>
  <c r="A1118" i="45"/>
  <c r="BK1119" i="45"/>
  <c r="AY1119" i="45"/>
  <c r="AU1119" i="45"/>
  <c r="AA1119" i="45"/>
  <c r="R1119" i="45"/>
  <c r="K1119" i="45"/>
  <c r="A1119" i="45"/>
  <c r="BK1120" i="45"/>
  <c r="AY1120" i="45"/>
  <c r="A1120" i="45" s="1"/>
  <c r="AU1120" i="45"/>
  <c r="AA1120" i="45"/>
  <c r="R1120" i="45"/>
  <c r="K1120" i="45"/>
  <c r="BK1121" i="45"/>
  <c r="AY1121" i="45"/>
  <c r="A1121" i="45" s="1"/>
  <c r="AU1121" i="45"/>
  <c r="AA1121" i="45"/>
  <c r="R1121" i="45"/>
  <c r="K1121" i="45"/>
  <c r="BK1122" i="45"/>
  <c r="AY1122" i="45"/>
  <c r="AU1122" i="45"/>
  <c r="AA1122" i="45"/>
  <c r="R1122" i="45"/>
  <c r="K1122" i="45"/>
  <c r="A1122" i="45"/>
  <c r="BK1123" i="45"/>
  <c r="AY1123" i="45"/>
  <c r="A1123" i="45" s="1"/>
  <c r="AU1123" i="45"/>
  <c r="AA1123" i="45"/>
  <c r="R1123" i="45"/>
  <c r="K1123" i="45"/>
  <c r="BK1124" i="45"/>
  <c r="AY1124" i="45"/>
  <c r="AU1124" i="45"/>
  <c r="AA1124" i="45"/>
  <c r="R1124" i="45"/>
  <c r="K1124" i="45"/>
  <c r="A1124" i="45"/>
  <c r="BK1125" i="45"/>
  <c r="AY1125" i="45"/>
  <c r="AU1125" i="45"/>
  <c r="AA1125" i="45"/>
  <c r="R1125" i="45"/>
  <c r="K1125" i="45"/>
  <c r="A1125" i="45"/>
  <c r="BK1126" i="45"/>
  <c r="AY1126" i="45"/>
  <c r="AU1126" i="45"/>
  <c r="AA1126" i="45"/>
  <c r="R1126" i="45"/>
  <c r="K1126" i="45"/>
  <c r="A1126" i="45"/>
  <c r="BK1127" i="45"/>
  <c r="AY1127" i="45"/>
  <c r="AU1127" i="45"/>
  <c r="AA1127" i="45"/>
  <c r="R1127" i="45"/>
  <c r="K1127" i="45"/>
  <c r="A1127" i="45"/>
  <c r="BK1128" i="45"/>
  <c r="AY1128" i="45"/>
  <c r="AU1128" i="45"/>
  <c r="AA1128" i="45"/>
  <c r="R1128" i="45"/>
  <c r="K1128" i="45"/>
  <c r="A1128" i="45"/>
  <c r="BK1129" i="45"/>
  <c r="AY1129" i="45"/>
  <c r="AU1129" i="45"/>
  <c r="AA1129" i="45"/>
  <c r="R1129" i="45"/>
  <c r="K1129" i="45"/>
  <c r="A1129" i="45"/>
  <c r="BK1130" i="45"/>
  <c r="AY1130" i="45"/>
  <c r="A1130" i="45" s="1"/>
  <c r="AU1130" i="45"/>
  <c r="AA1130" i="45"/>
  <c r="R1130" i="45"/>
  <c r="K1130" i="45"/>
  <c r="BK1131" i="45"/>
  <c r="AY1131" i="45"/>
  <c r="AU1131" i="45"/>
  <c r="AA1131" i="45"/>
  <c r="R1131" i="45"/>
  <c r="K1131" i="45"/>
  <c r="A1131" i="45"/>
  <c r="BK1132" i="45"/>
  <c r="AY1132" i="45"/>
  <c r="AU1132" i="45"/>
  <c r="AA1132" i="45"/>
  <c r="R1132" i="45"/>
  <c r="K1132" i="45"/>
  <c r="A1132" i="45"/>
  <c r="BK1133" i="45"/>
  <c r="AY1133" i="45"/>
  <c r="AU1133" i="45"/>
  <c r="AA1133" i="45"/>
  <c r="R1133" i="45"/>
  <c r="K1133" i="45"/>
  <c r="A1133" i="45"/>
  <c r="BK1134" i="45"/>
  <c r="AY1134" i="45"/>
  <c r="A1134" i="45" s="1"/>
  <c r="AU1134" i="45"/>
  <c r="AA1134" i="45"/>
  <c r="R1134" i="45"/>
  <c r="K1134" i="45"/>
  <c r="BK1135" i="45"/>
  <c r="AY1135" i="45"/>
  <c r="A1135" i="45" s="1"/>
  <c r="AU1135" i="45"/>
  <c r="AA1135" i="45"/>
  <c r="R1135" i="45"/>
  <c r="K1135" i="45"/>
  <c r="BK1136" i="45"/>
  <c r="AY1136" i="45"/>
  <c r="AU1136" i="45"/>
  <c r="AA1136" i="45"/>
  <c r="R1136" i="45"/>
  <c r="K1136" i="45"/>
  <c r="A1136" i="45"/>
  <c r="BK1137" i="45"/>
  <c r="AY1137" i="45"/>
  <c r="AU1137" i="45"/>
  <c r="AA1137" i="45"/>
  <c r="R1137" i="45"/>
  <c r="K1137" i="45"/>
  <c r="A1137" i="45"/>
  <c r="BK1138" i="45"/>
  <c r="AY1138" i="45"/>
  <c r="AU1138" i="45"/>
  <c r="AA1138" i="45"/>
  <c r="R1138" i="45"/>
  <c r="K1138" i="45"/>
  <c r="A1138" i="45"/>
  <c r="BK1139" i="45"/>
  <c r="AY1139" i="45"/>
  <c r="A1139" i="45" s="1"/>
  <c r="AU1139" i="45"/>
  <c r="AA1139" i="45"/>
  <c r="R1139" i="45"/>
  <c r="K1139" i="45"/>
  <c r="BK1140" i="45"/>
  <c r="AY1140" i="45"/>
  <c r="A1140" i="45" s="1"/>
  <c r="AU1140" i="45"/>
  <c r="AA1140" i="45"/>
  <c r="R1140" i="45"/>
  <c r="K1140" i="45"/>
  <c r="BK1141" i="45"/>
  <c r="AY1141" i="45"/>
  <c r="AU1141" i="45"/>
  <c r="AA1141" i="45"/>
  <c r="R1141" i="45"/>
  <c r="K1141" i="45"/>
  <c r="A1141" i="45"/>
  <c r="BK1142" i="45"/>
  <c r="AY1142" i="45"/>
  <c r="AU1142" i="45"/>
  <c r="AA1142" i="45"/>
  <c r="R1142" i="45"/>
  <c r="K1142" i="45"/>
  <c r="A1142" i="45"/>
  <c r="BK1143" i="45"/>
  <c r="AY1143" i="45"/>
  <c r="AU1143" i="45"/>
  <c r="AA1143" i="45"/>
  <c r="R1143" i="45"/>
  <c r="K1143" i="45"/>
  <c r="A1143" i="45"/>
  <c r="BK1144" i="45"/>
  <c r="AY1144" i="45"/>
  <c r="AU1144" i="45"/>
  <c r="AA1144" i="45"/>
  <c r="R1144" i="45"/>
  <c r="K1144" i="45"/>
  <c r="A1144" i="45"/>
  <c r="BK1145" i="45"/>
  <c r="AY1145" i="45"/>
  <c r="AU1145" i="45"/>
  <c r="AA1145" i="45"/>
  <c r="R1145" i="45"/>
  <c r="K1145" i="45"/>
  <c r="A1145" i="45"/>
  <c r="BK1146" i="45"/>
  <c r="AY1146" i="45"/>
  <c r="AU1146" i="45"/>
  <c r="AA1146" i="45"/>
  <c r="R1146" i="45"/>
  <c r="K1146" i="45"/>
  <c r="A1146" i="45"/>
  <c r="BK1147" i="45"/>
  <c r="AY1147" i="45"/>
  <c r="AU1147" i="45"/>
  <c r="AA1147" i="45"/>
  <c r="R1147" i="45"/>
  <c r="K1147" i="45"/>
  <c r="A1147" i="45"/>
  <c r="BK1148" i="45"/>
  <c r="AY1148" i="45"/>
  <c r="AU1148" i="45"/>
  <c r="AA1148" i="45"/>
  <c r="R1148" i="45"/>
  <c r="K1148" i="45"/>
  <c r="A1148" i="45"/>
  <c r="BK1149" i="45"/>
  <c r="AY1149" i="45"/>
  <c r="AU1149" i="45"/>
  <c r="AA1149" i="45"/>
  <c r="R1149" i="45"/>
  <c r="K1149" i="45"/>
  <c r="A1149" i="45"/>
  <c r="BK1150" i="45"/>
  <c r="AY1150" i="45"/>
  <c r="AU1150" i="45"/>
  <c r="AA1150" i="45"/>
  <c r="R1150" i="45"/>
  <c r="K1150" i="45"/>
  <c r="A1150" i="45"/>
  <c r="BK1151" i="45"/>
  <c r="AY1151" i="45"/>
  <c r="AU1151" i="45"/>
  <c r="AA1151" i="45"/>
  <c r="R1151" i="45"/>
  <c r="K1151" i="45"/>
  <c r="A1151" i="45"/>
  <c r="BK1152" i="45"/>
  <c r="AY1152" i="45"/>
  <c r="AU1152" i="45"/>
  <c r="AA1152" i="45"/>
  <c r="R1152" i="45"/>
  <c r="K1152" i="45"/>
  <c r="A1152" i="45"/>
  <c r="BK1153" i="45"/>
  <c r="AY1153" i="45"/>
  <c r="AU1153" i="45"/>
  <c r="AA1153" i="45"/>
  <c r="R1153" i="45"/>
  <c r="K1153" i="45"/>
  <c r="A1153" i="45"/>
  <c r="BK1154" i="45"/>
  <c r="AY1154" i="45"/>
  <c r="AU1154" i="45"/>
  <c r="AA1154" i="45"/>
  <c r="R1154" i="45"/>
  <c r="K1154" i="45"/>
  <c r="A1154" i="45"/>
  <c r="BK1155" i="45"/>
  <c r="AY1155" i="45"/>
  <c r="AU1155" i="45"/>
  <c r="AA1155" i="45"/>
  <c r="R1155" i="45"/>
  <c r="K1155" i="45"/>
  <c r="A1155" i="45"/>
  <c r="BK1156" i="45"/>
  <c r="AY1156" i="45"/>
  <c r="AU1156" i="45"/>
  <c r="AA1156" i="45"/>
  <c r="R1156" i="45"/>
  <c r="K1156" i="45"/>
  <c r="A1156" i="45"/>
  <c r="BK1157" i="45"/>
  <c r="AY1157" i="45"/>
  <c r="AU1157" i="45"/>
  <c r="AA1157" i="45"/>
  <c r="R1157" i="45"/>
  <c r="K1157" i="45"/>
  <c r="A1157" i="45"/>
  <c r="BK1158" i="45"/>
  <c r="AY1158" i="45"/>
  <c r="A1158" i="45" s="1"/>
  <c r="AU1158" i="45"/>
  <c r="AA1158" i="45"/>
  <c r="R1158" i="45"/>
  <c r="K1158" i="45"/>
  <c r="BK1159" i="45"/>
  <c r="AY1159" i="45"/>
  <c r="A1159" i="45" s="1"/>
  <c r="AU1159" i="45"/>
  <c r="AA1159" i="45"/>
  <c r="R1159" i="45"/>
  <c r="K1159" i="45"/>
  <c r="BK1160" i="45"/>
  <c r="AY1160" i="45"/>
  <c r="A1160" i="45" s="1"/>
  <c r="AU1160" i="45"/>
  <c r="AA1160" i="45"/>
  <c r="R1160" i="45"/>
  <c r="K1160" i="45"/>
  <c r="BK1161" i="45"/>
  <c r="AY1161" i="45"/>
  <c r="A1161" i="45" s="1"/>
  <c r="AU1161" i="45"/>
  <c r="AA1161" i="45"/>
  <c r="R1161" i="45"/>
  <c r="K1161" i="45"/>
  <c r="BK1162" i="45"/>
  <c r="AY1162" i="45"/>
  <c r="A1162" i="45" s="1"/>
  <c r="AU1162" i="45"/>
  <c r="AA1162" i="45"/>
  <c r="R1162" i="45"/>
  <c r="K1162" i="45"/>
  <c r="BK1163" i="45"/>
  <c r="AY1163" i="45"/>
  <c r="A1163" i="45" s="1"/>
  <c r="AU1163" i="45"/>
  <c r="AA1163" i="45"/>
  <c r="R1163" i="45"/>
  <c r="K1163" i="45"/>
  <c r="BK1164" i="45"/>
  <c r="AY1164" i="45"/>
  <c r="A1164" i="45" s="1"/>
  <c r="AU1164" i="45"/>
  <c r="AA1164" i="45"/>
  <c r="R1164" i="45"/>
  <c r="K1164" i="45"/>
  <c r="BK1165" i="45"/>
  <c r="AY1165" i="45"/>
  <c r="A1165" i="45" s="1"/>
  <c r="AU1165" i="45"/>
  <c r="AA1165" i="45"/>
  <c r="R1165" i="45"/>
  <c r="K1165" i="45"/>
  <c r="BK1166" i="45"/>
  <c r="AY1166" i="45"/>
  <c r="A1166" i="45" s="1"/>
  <c r="AU1166" i="45"/>
  <c r="AA1166" i="45"/>
  <c r="R1166" i="45"/>
  <c r="K1166" i="45"/>
  <c r="BK1167" i="45"/>
  <c r="AY1167" i="45"/>
  <c r="A1167" i="45" s="1"/>
  <c r="AU1167" i="45"/>
  <c r="AA1167" i="45"/>
  <c r="R1167" i="45"/>
  <c r="K1167" i="45"/>
  <c r="BK1168" i="45"/>
  <c r="AY1168" i="45"/>
  <c r="A1168" i="45" s="1"/>
  <c r="AU1168" i="45"/>
  <c r="AA1168" i="45"/>
  <c r="R1168" i="45"/>
  <c r="K1168" i="45"/>
  <c r="BK1169" i="45"/>
  <c r="AY1169" i="45"/>
  <c r="A1169" i="45" s="1"/>
  <c r="AU1169" i="45"/>
  <c r="AA1169" i="45"/>
  <c r="R1169" i="45"/>
  <c r="K1169" i="45"/>
  <c r="BK1170" i="45"/>
  <c r="AY1170" i="45"/>
  <c r="A1170" i="45" s="1"/>
  <c r="AU1170" i="45"/>
  <c r="AA1170" i="45"/>
  <c r="R1170" i="45"/>
  <c r="K1170" i="45"/>
  <c r="BK1171" i="45"/>
  <c r="AY1171" i="45"/>
  <c r="A1171" i="45" s="1"/>
  <c r="AU1171" i="45"/>
  <c r="AA1171" i="45"/>
  <c r="R1171" i="45"/>
  <c r="K1171" i="45"/>
  <c r="BK1172" i="45"/>
  <c r="AY1172" i="45"/>
  <c r="A1172" i="45" s="1"/>
  <c r="AU1172" i="45"/>
  <c r="AA1172" i="45"/>
  <c r="R1172" i="45"/>
  <c r="K1172" i="45"/>
  <c r="BK1173" i="45"/>
  <c r="AY1173" i="45"/>
  <c r="AU1173" i="45"/>
  <c r="AA1173" i="45"/>
  <c r="R1173" i="45"/>
  <c r="K1173" i="45"/>
  <c r="A1173" i="45"/>
  <c r="BK1174" i="45"/>
  <c r="AY1174" i="45"/>
  <c r="A1174" i="45" s="1"/>
  <c r="AU1174" i="45"/>
  <c r="AA1174" i="45"/>
  <c r="R1174" i="45"/>
  <c r="K1174" i="45"/>
  <c r="BK1175" i="45"/>
  <c r="AY1175" i="45"/>
  <c r="A1175" i="45" s="1"/>
  <c r="AU1175" i="45"/>
  <c r="AA1175" i="45"/>
  <c r="R1175" i="45"/>
  <c r="K1175" i="45"/>
  <c r="BK1176" i="45"/>
  <c r="AY1176" i="45"/>
  <c r="A1176" i="45" s="1"/>
  <c r="AU1176" i="45"/>
  <c r="AA1176" i="45"/>
  <c r="R1176" i="45"/>
  <c r="K1176" i="45"/>
  <c r="BK1177" i="45"/>
  <c r="AY1177" i="45"/>
  <c r="A1177" i="45" s="1"/>
  <c r="AU1177" i="45"/>
  <c r="AA1177" i="45"/>
  <c r="R1177" i="45"/>
  <c r="K1177" i="45"/>
  <c r="BK1178" i="45"/>
  <c r="AY1178" i="45"/>
  <c r="A1178" i="45" s="1"/>
  <c r="AU1178" i="45"/>
  <c r="AA1178" i="45"/>
  <c r="R1178" i="45"/>
  <c r="K1178" i="45"/>
  <c r="BK1179" i="45"/>
  <c r="AY1179" i="45"/>
  <c r="A1179" i="45" s="1"/>
  <c r="AU1179" i="45"/>
  <c r="AA1179" i="45"/>
  <c r="R1179" i="45"/>
  <c r="K1179" i="45"/>
  <c r="BK1180" i="45"/>
  <c r="AY1180" i="45"/>
  <c r="A1180" i="45" s="1"/>
  <c r="AU1180" i="45"/>
  <c r="AA1180" i="45"/>
  <c r="R1180" i="45"/>
  <c r="K1180" i="45"/>
  <c r="BK1181" i="45"/>
  <c r="AY1181" i="45"/>
  <c r="A1181" i="45" s="1"/>
  <c r="AU1181" i="45"/>
  <c r="AA1181" i="45"/>
  <c r="R1181" i="45"/>
  <c r="K1181" i="45"/>
  <c r="BK1182" i="45"/>
  <c r="AY1182" i="45"/>
  <c r="A1182" i="45" s="1"/>
  <c r="AU1182" i="45"/>
  <c r="AA1182" i="45"/>
  <c r="R1182" i="45"/>
  <c r="K1182" i="45"/>
  <c r="BK1183" i="45"/>
  <c r="AY1183" i="45"/>
  <c r="A1183" i="45" s="1"/>
  <c r="AU1183" i="45"/>
  <c r="AA1183" i="45"/>
  <c r="R1183" i="45"/>
  <c r="K1183" i="45"/>
  <c r="BK1184" i="45"/>
  <c r="AY1184" i="45"/>
  <c r="A1184" i="45" s="1"/>
  <c r="AU1184" i="45"/>
  <c r="AA1184" i="45"/>
  <c r="R1184" i="45"/>
  <c r="K1184" i="45"/>
  <c r="BK1185" i="45"/>
  <c r="AY1185" i="45"/>
  <c r="A1185" i="45" s="1"/>
  <c r="AU1185" i="45"/>
  <c r="AA1185" i="45"/>
  <c r="R1185" i="45"/>
  <c r="K1185" i="45"/>
  <c r="BK1186" i="45"/>
  <c r="AY1186" i="45"/>
  <c r="A1186" i="45" s="1"/>
  <c r="AU1186" i="45"/>
  <c r="AA1186" i="45"/>
  <c r="R1186" i="45"/>
  <c r="K1186" i="45"/>
  <c r="BK1187" i="45"/>
  <c r="AY1187" i="45"/>
  <c r="A1187" i="45" s="1"/>
  <c r="AU1187" i="45"/>
  <c r="AA1187" i="45"/>
  <c r="R1187" i="45"/>
  <c r="K1187" i="45"/>
  <c r="BK1188" i="45"/>
  <c r="AY1188" i="45"/>
  <c r="A1188" i="45" s="1"/>
  <c r="AU1188" i="45"/>
  <c r="AA1188" i="45"/>
  <c r="R1188" i="45"/>
  <c r="K1188" i="45"/>
  <c r="BK1189" i="45"/>
  <c r="AY1189" i="45"/>
  <c r="A1189" i="45" s="1"/>
  <c r="AU1189" i="45"/>
  <c r="AA1189" i="45"/>
  <c r="R1189" i="45"/>
  <c r="K1189" i="45"/>
  <c r="BK1190" i="45"/>
  <c r="AY1190" i="45"/>
  <c r="AU1190" i="45"/>
  <c r="AA1190" i="45"/>
  <c r="R1190" i="45"/>
  <c r="K1190" i="45"/>
  <c r="A1190" i="45"/>
  <c r="BK1191" i="45"/>
  <c r="AY1191" i="45"/>
  <c r="A1191" i="45" s="1"/>
  <c r="AU1191" i="45"/>
  <c r="AA1191" i="45"/>
  <c r="R1191" i="45"/>
  <c r="K1191" i="45"/>
  <c r="BK1192" i="45"/>
  <c r="AY1192" i="45"/>
  <c r="A1192" i="45" s="1"/>
  <c r="AU1192" i="45"/>
  <c r="AA1192" i="45"/>
  <c r="R1192" i="45"/>
  <c r="K1192" i="45"/>
  <c r="BK1193" i="45"/>
  <c r="AY1193" i="45"/>
  <c r="A1193" i="45" s="1"/>
  <c r="AU1193" i="45"/>
  <c r="AA1193" i="45"/>
  <c r="R1193" i="45"/>
  <c r="K1193" i="45"/>
  <c r="BK1194" i="45"/>
  <c r="AY1194" i="45"/>
  <c r="A1194" i="45" s="1"/>
  <c r="AU1194" i="45"/>
  <c r="AA1194" i="45"/>
  <c r="R1194" i="45"/>
  <c r="K1194" i="45"/>
  <c r="BK1195" i="45"/>
  <c r="AY1195" i="45"/>
  <c r="A1195" i="45" s="1"/>
  <c r="AU1195" i="45"/>
  <c r="AA1195" i="45"/>
  <c r="R1195" i="45"/>
  <c r="K1195" i="45"/>
  <c r="BK1196" i="45"/>
  <c r="AY1196" i="45"/>
  <c r="A1196" i="45" s="1"/>
  <c r="AU1196" i="45"/>
  <c r="AA1196" i="45"/>
  <c r="R1196" i="45"/>
  <c r="K1196" i="45"/>
  <c r="BK1197" i="45"/>
  <c r="AU1197" i="45"/>
  <c r="AA1197" i="45"/>
  <c r="R1197" i="45"/>
  <c r="K1197" i="45"/>
  <c r="A1197" i="45"/>
  <c r="BK1198" i="45"/>
  <c r="AY1198" i="45"/>
  <c r="A1198" i="45" s="1"/>
  <c r="AU1198" i="45"/>
  <c r="AA1198" i="45"/>
  <c r="R1198" i="45"/>
  <c r="K1198" i="45"/>
  <c r="BK1199" i="45"/>
  <c r="AU1199" i="45"/>
  <c r="AA1199" i="45"/>
  <c r="R1199" i="45"/>
  <c r="K1199" i="45"/>
  <c r="A1199" i="45"/>
  <c r="BK1200" i="45"/>
  <c r="AY1200" i="45"/>
  <c r="AU1200" i="45"/>
  <c r="AA1200" i="45"/>
  <c r="R1200" i="45"/>
  <c r="K1200" i="45"/>
  <c r="A1200" i="45"/>
  <c r="BK1201" i="45"/>
  <c r="AY1201" i="45"/>
  <c r="A1201" i="45" s="1"/>
  <c r="AU1201" i="45"/>
  <c r="AA1201" i="45"/>
  <c r="R1201" i="45"/>
  <c r="K1201" i="45"/>
  <c r="BK1202" i="45"/>
  <c r="AY1202" i="45"/>
  <c r="AU1202" i="45"/>
  <c r="AA1202" i="45"/>
  <c r="R1202" i="45"/>
  <c r="K1202" i="45"/>
  <c r="A1202" i="45"/>
  <c r="BK1203" i="45"/>
  <c r="AY1203" i="45"/>
  <c r="AU1203" i="45"/>
  <c r="AA1203" i="45"/>
  <c r="R1203" i="45"/>
  <c r="K1203" i="45"/>
  <c r="A1203" i="45"/>
  <c r="BK1204" i="45"/>
  <c r="AY1204" i="45"/>
  <c r="AU1204" i="45"/>
  <c r="AA1204" i="45"/>
  <c r="R1204" i="45"/>
  <c r="K1204" i="45"/>
  <c r="A1204" i="45"/>
  <c r="BK1205" i="45"/>
  <c r="AY1205" i="45"/>
  <c r="AU1205" i="45"/>
  <c r="AA1205" i="45"/>
  <c r="R1205" i="45"/>
  <c r="K1205" i="45"/>
  <c r="A1205" i="45"/>
  <c r="BK1206" i="45"/>
  <c r="AY1206" i="45"/>
  <c r="AU1206" i="45"/>
  <c r="AA1206" i="45"/>
  <c r="R1206" i="45"/>
  <c r="K1206" i="45"/>
  <c r="A1206" i="45"/>
  <c r="BK1207" i="45"/>
  <c r="AY1207" i="45"/>
  <c r="A1207" i="45" s="1"/>
  <c r="AU1207" i="45"/>
  <c r="AA1207" i="45"/>
  <c r="R1207" i="45"/>
  <c r="K1207" i="45"/>
  <c r="BK1208" i="45"/>
  <c r="AY1208" i="45"/>
  <c r="AU1208" i="45"/>
  <c r="AA1208" i="45"/>
  <c r="R1208" i="45"/>
  <c r="K1208" i="45"/>
  <c r="A1208" i="45"/>
  <c r="BK1209" i="45"/>
  <c r="AY1209" i="45"/>
  <c r="AU1209" i="45"/>
  <c r="AA1209" i="45"/>
  <c r="R1209" i="45"/>
  <c r="K1209" i="45"/>
  <c r="A1209" i="45"/>
  <c r="BK1210" i="45"/>
  <c r="AY1210" i="45"/>
  <c r="A1210" i="45" s="1"/>
  <c r="AU1210" i="45"/>
  <c r="AA1210" i="45"/>
  <c r="R1210" i="45"/>
  <c r="K1210" i="45"/>
  <c r="BK1211" i="45"/>
  <c r="AY1211" i="45"/>
  <c r="AU1211" i="45"/>
  <c r="AA1211" i="45"/>
  <c r="R1211" i="45"/>
  <c r="K1211" i="45"/>
  <c r="A1211" i="45"/>
  <c r="BK1212" i="45"/>
  <c r="AY1212" i="45"/>
  <c r="AU1212" i="45"/>
  <c r="AA1212" i="45"/>
  <c r="R1212" i="45"/>
  <c r="K1212" i="45"/>
  <c r="A1212" i="45"/>
  <c r="BK1213" i="45"/>
  <c r="AY1213" i="45"/>
  <c r="AU1213" i="45"/>
  <c r="AA1213" i="45"/>
  <c r="R1213" i="45"/>
  <c r="K1213" i="45"/>
  <c r="A1213" i="45"/>
  <c r="BK1214" i="45"/>
  <c r="AY1214" i="45"/>
  <c r="AU1214" i="45"/>
  <c r="AA1214" i="45"/>
  <c r="R1214" i="45"/>
  <c r="K1214" i="45"/>
  <c r="A1214" i="45"/>
  <c r="AY1215" i="45"/>
  <c r="AU1215" i="45"/>
  <c r="AA1215" i="45"/>
  <c r="R1215" i="45"/>
  <c r="K1215" i="45"/>
  <c r="A1215" i="45"/>
  <c r="AY1216" i="45"/>
  <c r="AU1216" i="45"/>
  <c r="AA1216" i="45"/>
  <c r="R1216" i="45"/>
  <c r="K1216" i="45"/>
  <c r="A1216" i="45"/>
  <c r="AY1217" i="45"/>
  <c r="AU1217" i="45"/>
  <c r="AA1217" i="45"/>
  <c r="R1217" i="45"/>
  <c r="K1217" i="45"/>
  <c r="A1217" i="45"/>
  <c r="AY1218" i="45"/>
  <c r="AU1218" i="45"/>
  <c r="AA1218" i="45"/>
  <c r="R1218" i="45"/>
  <c r="K1218" i="45"/>
  <c r="A1218" i="45"/>
  <c r="AY1219" i="45"/>
  <c r="AU1219" i="45"/>
  <c r="AA1219" i="45"/>
  <c r="R1219" i="45"/>
  <c r="K1219" i="45"/>
  <c r="A1219" i="45"/>
  <c r="AY1220" i="45"/>
  <c r="A1220" i="45" s="1"/>
  <c r="AU1220" i="45"/>
  <c r="AA1220" i="45"/>
  <c r="R1220" i="45"/>
  <c r="K1220" i="45"/>
  <c r="BK1221" i="45"/>
  <c r="AY1221" i="45"/>
  <c r="AU1221" i="45"/>
  <c r="AA1221" i="45"/>
  <c r="R1221" i="45"/>
  <c r="K1221" i="45"/>
  <c r="A1221" i="45"/>
  <c r="BK1222" i="45"/>
  <c r="AY1222" i="45"/>
  <c r="AU1222" i="45"/>
  <c r="AA1222" i="45"/>
  <c r="R1222" i="45"/>
  <c r="K1222" i="45"/>
  <c r="A1222" i="45"/>
  <c r="BK1223" i="45"/>
  <c r="AY1223" i="45"/>
  <c r="AU1223" i="45"/>
  <c r="AA1223" i="45"/>
  <c r="R1223" i="45"/>
  <c r="K1223" i="45"/>
  <c r="A1223" i="45"/>
  <c r="BK1224" i="45"/>
  <c r="AY1224" i="45"/>
  <c r="AU1224" i="45"/>
  <c r="AA1224" i="45"/>
  <c r="R1224" i="45"/>
  <c r="K1224" i="45"/>
  <c r="A1224" i="45"/>
  <c r="AY1225" i="45"/>
  <c r="AU1225" i="45"/>
  <c r="AA1225" i="45"/>
  <c r="R1225" i="45"/>
  <c r="K1225" i="45"/>
  <c r="A1225" i="45"/>
  <c r="BK1226" i="45"/>
  <c r="AY1226" i="45"/>
  <c r="A1226" i="45" s="1"/>
  <c r="AU1226" i="45"/>
  <c r="AA1226" i="45"/>
  <c r="R1226" i="45"/>
  <c r="K1226" i="45"/>
  <c r="BK1227" i="45"/>
  <c r="AY1227" i="45"/>
  <c r="A1227" i="45" s="1"/>
  <c r="AU1227" i="45"/>
  <c r="AA1227" i="45"/>
  <c r="R1227" i="45"/>
  <c r="K1227" i="45"/>
  <c r="BK1228" i="45"/>
  <c r="AY1228" i="45"/>
  <c r="A1228" i="45" s="1"/>
  <c r="AU1228" i="45"/>
  <c r="R1228" i="45"/>
  <c r="M1228" i="45"/>
  <c r="K1228" i="45" s="1"/>
  <c r="BK1229" i="45"/>
  <c r="AY1229" i="45"/>
  <c r="A1229" i="45" s="1"/>
  <c r="AU1229" i="45"/>
  <c r="R1229" i="45"/>
  <c r="K1229" i="45"/>
  <c r="BK1230" i="45"/>
  <c r="AY1230" i="45"/>
  <c r="A1230" i="45" s="1"/>
  <c r="AU1230" i="45"/>
  <c r="R1230" i="45"/>
  <c r="K1230" i="45"/>
  <c r="BK1231" i="45"/>
  <c r="AY1231" i="45"/>
  <c r="A1231" i="45" s="1"/>
  <c r="AU1231" i="45"/>
  <c r="R1231" i="45"/>
  <c r="K1231" i="45"/>
  <c r="BK1232" i="45"/>
  <c r="AY1232" i="45"/>
  <c r="A1232" i="45" s="1"/>
  <c r="AU1232" i="45"/>
  <c r="R1232" i="45"/>
  <c r="M1232" i="45"/>
  <c r="K1232" i="45" s="1"/>
  <c r="BK1233" i="45"/>
  <c r="AY1233" i="45"/>
  <c r="R1233" i="45"/>
  <c r="H1233" i="45"/>
  <c r="BK1234" i="45"/>
  <c r="AY1234" i="45"/>
  <c r="R1234" i="45"/>
  <c r="H1234" i="45"/>
  <c r="BI1234" i="45" s="1"/>
  <c r="BK1235" i="45"/>
  <c r="AY1235" i="45"/>
  <c r="R1235" i="45"/>
  <c r="H1235" i="45"/>
  <c r="BK1236" i="45"/>
  <c r="AY1236" i="45"/>
  <c r="AA1236" i="45"/>
  <c r="R1236" i="45"/>
  <c r="H1236" i="45"/>
  <c r="BK1237" i="45"/>
  <c r="AY1237" i="45"/>
  <c r="AU1237" i="45"/>
  <c r="AA1237" i="45"/>
  <c r="R1237" i="45"/>
  <c r="H1237" i="45"/>
  <c r="BK1238" i="45"/>
  <c r="AY1238" i="45"/>
  <c r="AA1238" i="45"/>
  <c r="R1238" i="45"/>
  <c r="H1238" i="45"/>
  <c r="BK1239" i="45"/>
  <c r="AY1239" i="45"/>
  <c r="AA1239" i="45"/>
  <c r="R1239" i="45"/>
  <c r="H1239" i="45"/>
  <c r="BK1240" i="45"/>
  <c r="AY1240" i="45"/>
  <c r="AA1240" i="45"/>
  <c r="R1240" i="45"/>
  <c r="H1240" i="45"/>
  <c r="BK1241" i="45"/>
  <c r="AY1241" i="45"/>
  <c r="AA1241" i="45"/>
  <c r="R1241" i="45"/>
  <c r="H1241" i="45"/>
  <c r="BK1242" i="45"/>
  <c r="AY1242" i="45"/>
  <c r="AA1242" i="45"/>
  <c r="R1242" i="45"/>
  <c r="H1242" i="45"/>
  <c r="BK1243" i="45"/>
  <c r="AY1243" i="45"/>
  <c r="AA1243" i="45"/>
  <c r="R1243" i="45"/>
  <c r="H1243" i="45"/>
  <c r="BK1244" i="45"/>
  <c r="AY1244" i="45"/>
  <c r="AA1244" i="45"/>
  <c r="R1244" i="45"/>
  <c r="H1244" i="45"/>
  <c r="BK1245" i="45"/>
  <c r="AY1245" i="45"/>
  <c r="AA1245" i="45"/>
  <c r="R1245" i="45"/>
  <c r="H1245" i="45"/>
  <c r="BK1246" i="45"/>
  <c r="AY1246" i="45"/>
  <c r="AA1246" i="45"/>
  <c r="R1246" i="45"/>
  <c r="H1246" i="45"/>
  <c r="BK1247" i="45"/>
  <c r="AY1247" i="45"/>
  <c r="AA1247" i="45"/>
  <c r="R1247" i="45"/>
  <c r="H1247" i="45"/>
  <c r="BK1248" i="45"/>
  <c r="AY1248" i="45"/>
  <c r="AA1248" i="45"/>
  <c r="R1248" i="45"/>
  <c r="H1248" i="45"/>
  <c r="BK1249" i="45"/>
  <c r="AY1249" i="45"/>
  <c r="AA1249" i="45"/>
  <c r="R1249" i="45"/>
  <c r="H1249" i="45"/>
  <c r="BK1250" i="45"/>
  <c r="AY1250" i="45"/>
  <c r="AA1250" i="45"/>
  <c r="R1250" i="45"/>
  <c r="H1250" i="45"/>
  <c r="BK1251" i="45"/>
  <c r="AY1251" i="45"/>
  <c r="AA1251" i="45"/>
  <c r="R1251" i="45"/>
  <c r="H1251" i="45"/>
  <c r="BK1252" i="45"/>
  <c r="AY1252" i="45"/>
  <c r="AA1252" i="45"/>
  <c r="R1252" i="45"/>
  <c r="H1252" i="45"/>
  <c r="BK1253" i="45"/>
  <c r="AY1253" i="45"/>
  <c r="AA1253" i="45"/>
  <c r="R1253" i="45"/>
  <c r="H1253" i="45"/>
  <c r="BK1254" i="45"/>
  <c r="AY1254" i="45"/>
  <c r="AA1254" i="45"/>
  <c r="R1254" i="45"/>
  <c r="H1254" i="45"/>
  <c r="BK1255" i="45"/>
  <c r="AY1255" i="45"/>
  <c r="AA1255" i="45"/>
  <c r="R1255" i="45"/>
  <c r="H1255" i="45"/>
  <c r="BK1256" i="45"/>
  <c r="AY1256" i="45"/>
  <c r="AA1256" i="45"/>
  <c r="R1256" i="45"/>
  <c r="H1256" i="45"/>
  <c r="BK1257" i="45"/>
  <c r="AY1257" i="45"/>
  <c r="AA1257" i="45"/>
  <c r="R1257" i="45"/>
  <c r="H1257" i="45"/>
  <c r="BK1258" i="45"/>
  <c r="AY1258" i="45"/>
  <c r="AA1258" i="45"/>
  <c r="R1258" i="45"/>
  <c r="H1258" i="45"/>
  <c r="BK1259" i="45"/>
  <c r="AY1259" i="45"/>
  <c r="AA1259" i="45"/>
  <c r="R1259" i="45"/>
  <c r="H1259" i="45"/>
  <c r="BK1260" i="45"/>
  <c r="AY1260" i="45"/>
  <c r="AA1260" i="45"/>
  <c r="R1260" i="45"/>
  <c r="H1260" i="45"/>
  <c r="BK1261" i="45"/>
  <c r="AY1261" i="45"/>
  <c r="AA1261" i="45"/>
  <c r="R1261" i="45"/>
  <c r="H1261" i="45"/>
  <c r="BK1262" i="45"/>
  <c r="AY1262" i="45"/>
  <c r="AA1262" i="45"/>
  <c r="R1262" i="45"/>
  <c r="H1262" i="45"/>
  <c r="BK1263" i="45"/>
  <c r="AY1263" i="45"/>
  <c r="AA1263" i="45"/>
  <c r="R1263" i="45"/>
  <c r="H1263" i="45"/>
  <c r="BK1264" i="45"/>
  <c r="AY1264" i="45"/>
  <c r="AA1264" i="45"/>
  <c r="R1264" i="45"/>
  <c r="H1264" i="45"/>
  <c r="BK1265" i="45"/>
  <c r="AY1265" i="45"/>
  <c r="A1265" i="45" s="1"/>
  <c r="AU1265" i="45"/>
  <c r="AA1265" i="45"/>
  <c r="R1265" i="45"/>
  <c r="K1265" i="45"/>
  <c r="BK1266" i="45"/>
  <c r="AY1266" i="45"/>
  <c r="A1266" i="45" s="1"/>
  <c r="AU1266" i="45"/>
  <c r="AA1266" i="45"/>
  <c r="R1266" i="45"/>
  <c r="K1266" i="45"/>
  <c r="BK1267" i="45"/>
  <c r="AY1267" i="45"/>
  <c r="A1267" i="45" s="1"/>
  <c r="AU1267" i="45"/>
  <c r="AA1267" i="45"/>
  <c r="R1267" i="45"/>
  <c r="K1267" i="45"/>
  <c r="BK1268" i="45"/>
  <c r="AY1268" i="45"/>
  <c r="A1268" i="45" s="1"/>
  <c r="AU1268" i="45"/>
  <c r="AA1268" i="45"/>
  <c r="R1268" i="45"/>
  <c r="K1268" i="45"/>
  <c r="BK1269" i="45"/>
  <c r="AY1269" i="45"/>
  <c r="AU1269" i="45"/>
  <c r="AA1269" i="45"/>
  <c r="R1269" i="45"/>
  <c r="K1269" i="45"/>
  <c r="A1269" i="45"/>
  <c r="BK1270" i="45"/>
  <c r="AY1270" i="45"/>
  <c r="AU1270" i="45"/>
  <c r="AA1270" i="45"/>
  <c r="R1270" i="45"/>
  <c r="K1270" i="45"/>
  <c r="A1270" i="45"/>
  <c r="BK1271" i="45"/>
  <c r="AY1271" i="45"/>
  <c r="A1271" i="45" s="1"/>
  <c r="AU1271" i="45"/>
  <c r="AA1271" i="45"/>
  <c r="R1271" i="45"/>
  <c r="K1271" i="45"/>
  <c r="BK1272" i="45"/>
  <c r="AY1272" i="45"/>
  <c r="AU1272" i="45"/>
  <c r="AA1272" i="45"/>
  <c r="R1272" i="45"/>
  <c r="K1272" i="45"/>
  <c r="A1272" i="45"/>
  <c r="BK1273" i="45"/>
  <c r="AY1273" i="45"/>
  <c r="AU1273" i="45"/>
  <c r="AA1273" i="45"/>
  <c r="R1273" i="45"/>
  <c r="K1273" i="45"/>
  <c r="A1273" i="45"/>
  <c r="BK1274" i="45"/>
  <c r="AY1274" i="45"/>
  <c r="AU1274" i="45"/>
  <c r="AA1274" i="45"/>
  <c r="R1274" i="45"/>
  <c r="K1274" i="45"/>
  <c r="A1274" i="45"/>
  <c r="BK1275" i="45"/>
  <c r="AY1275" i="45"/>
  <c r="AU1275" i="45"/>
  <c r="AA1275" i="45"/>
  <c r="R1275" i="45"/>
  <c r="K1275" i="45"/>
  <c r="A1275" i="45"/>
  <c r="BK1276" i="45"/>
  <c r="AY1276" i="45"/>
  <c r="AU1276" i="45"/>
  <c r="AA1276" i="45"/>
  <c r="R1276" i="45"/>
  <c r="K1276" i="45"/>
  <c r="A1276" i="45"/>
  <c r="BK1277" i="45"/>
  <c r="AY1277" i="45"/>
  <c r="AU1277" i="45"/>
  <c r="AA1277" i="45"/>
  <c r="R1277" i="45"/>
  <c r="K1277" i="45"/>
  <c r="A1277" i="45"/>
  <c r="BK1278" i="45"/>
  <c r="AY1278" i="45"/>
  <c r="A1278" i="45" s="1"/>
  <c r="AU1278" i="45"/>
  <c r="AA1278" i="45"/>
  <c r="R1278" i="45"/>
  <c r="K1278" i="45"/>
  <c r="BK1279" i="45"/>
  <c r="AY1279" i="45"/>
  <c r="A1279" i="45" s="1"/>
  <c r="AU1279" i="45"/>
  <c r="AA1279" i="45"/>
  <c r="R1279" i="45"/>
  <c r="K1279" i="45"/>
  <c r="BK1280" i="45"/>
  <c r="AY1280" i="45"/>
  <c r="AU1280" i="45"/>
  <c r="AA1280" i="45"/>
  <c r="R1280" i="45"/>
  <c r="K1280" i="45"/>
  <c r="BK1281" i="45"/>
  <c r="AY1281" i="45"/>
  <c r="A1281" i="45" s="1"/>
  <c r="AU1281" i="45"/>
  <c r="AA1281" i="45"/>
  <c r="R1281" i="45"/>
  <c r="K1281" i="45"/>
  <c r="BK1282" i="45"/>
  <c r="AY1282" i="45"/>
  <c r="A1282" i="45" s="1"/>
  <c r="AU1282" i="45"/>
  <c r="AA1282" i="45"/>
  <c r="R1282" i="45"/>
  <c r="K1282" i="45"/>
  <c r="BK1283" i="45"/>
  <c r="AY1283" i="45"/>
  <c r="AU1283" i="45"/>
  <c r="AA1283" i="45"/>
  <c r="R1283" i="45"/>
  <c r="K1283" i="45"/>
  <c r="A1283" i="45"/>
  <c r="BK1284" i="45"/>
  <c r="AY1284" i="45"/>
  <c r="AU1284" i="45"/>
  <c r="AA1284" i="45"/>
  <c r="R1284" i="45"/>
  <c r="K1284" i="45"/>
  <c r="A1284" i="45"/>
  <c r="BK1285" i="45"/>
  <c r="AY1285" i="45"/>
  <c r="AU1285" i="45"/>
  <c r="AA1285" i="45"/>
  <c r="R1285" i="45"/>
  <c r="K1285" i="45"/>
  <c r="A1285" i="45"/>
  <c r="BK1286" i="45"/>
  <c r="AY1286" i="45"/>
  <c r="AU1286" i="45"/>
  <c r="AA1286" i="45"/>
  <c r="R1286" i="45"/>
  <c r="K1286" i="45"/>
  <c r="A1286" i="45"/>
  <c r="BK1287" i="45"/>
  <c r="AY1287" i="45"/>
  <c r="AU1287" i="45"/>
  <c r="AA1287" i="45"/>
  <c r="R1287" i="45"/>
  <c r="K1287" i="45"/>
  <c r="A1287" i="45"/>
  <c r="BK1288" i="45"/>
  <c r="AY1288" i="45"/>
  <c r="AU1288" i="45"/>
  <c r="AA1288" i="45"/>
  <c r="R1288" i="45"/>
  <c r="K1288" i="45"/>
  <c r="A1288" i="45"/>
  <c r="BK1289" i="45"/>
  <c r="AY1289" i="45"/>
  <c r="AU1289" i="45"/>
  <c r="AA1289" i="45"/>
  <c r="R1289" i="45"/>
  <c r="K1289" i="45"/>
  <c r="A1289" i="45"/>
  <c r="BK1290" i="45"/>
  <c r="AY1290" i="45"/>
  <c r="AU1290" i="45"/>
  <c r="AA1290" i="45"/>
  <c r="R1290" i="45"/>
  <c r="K1290" i="45"/>
  <c r="A1290" i="45"/>
  <c r="BK1291" i="45"/>
  <c r="AY1291" i="45"/>
  <c r="AU1291" i="45"/>
  <c r="AA1291" i="45"/>
  <c r="R1291" i="45"/>
  <c r="K1291" i="45"/>
  <c r="A1291" i="45"/>
  <c r="BK1292" i="45"/>
  <c r="AY1292" i="45"/>
  <c r="A1292" i="45" s="1"/>
  <c r="AU1292" i="45"/>
  <c r="AA1292" i="45"/>
  <c r="R1292" i="45"/>
  <c r="K1292" i="45"/>
  <c r="BK1293" i="45"/>
  <c r="AY1293" i="45"/>
  <c r="AU1293" i="45"/>
  <c r="AA1293" i="45"/>
  <c r="R1293" i="45"/>
  <c r="K1293" i="45"/>
  <c r="A1293" i="45"/>
  <c r="BK1294" i="45"/>
  <c r="AY1294" i="45"/>
  <c r="AU1294" i="45"/>
  <c r="AA1294" i="45"/>
  <c r="R1294" i="45"/>
  <c r="K1294" i="45"/>
  <c r="A1294" i="45"/>
  <c r="BK1295" i="45"/>
  <c r="AY1295" i="45"/>
  <c r="AU1295" i="45"/>
  <c r="AA1295" i="45"/>
  <c r="R1295" i="45"/>
  <c r="K1295" i="45"/>
  <c r="A1295" i="45"/>
  <c r="BK1296" i="45"/>
  <c r="AY1296" i="45"/>
  <c r="AU1296" i="45"/>
  <c r="AA1296" i="45"/>
  <c r="R1296" i="45"/>
  <c r="K1296" i="45"/>
  <c r="A1296" i="45"/>
  <c r="BK1297" i="45"/>
  <c r="AY1297" i="45"/>
  <c r="AU1297" i="45"/>
  <c r="AA1297" i="45"/>
  <c r="R1297" i="45"/>
  <c r="K1297" i="45"/>
  <c r="A1297" i="45"/>
  <c r="BK1298" i="45"/>
  <c r="AY1298" i="45"/>
  <c r="AU1298" i="45"/>
  <c r="AA1298" i="45"/>
  <c r="R1298" i="45"/>
  <c r="K1298" i="45"/>
  <c r="A1298" i="45"/>
  <c r="BK1299" i="45"/>
  <c r="AY1299" i="45"/>
  <c r="AU1299" i="45"/>
  <c r="AA1299" i="45"/>
  <c r="R1299" i="45"/>
  <c r="K1299" i="45"/>
  <c r="A1299" i="45"/>
  <c r="BK1300" i="45"/>
  <c r="AY1300" i="45"/>
  <c r="AU1300" i="45"/>
  <c r="AA1300" i="45"/>
  <c r="R1300" i="45"/>
  <c r="K1300" i="45"/>
  <c r="A1300" i="45"/>
  <c r="BK1301" i="45"/>
  <c r="AY1301" i="45"/>
  <c r="AU1301" i="45"/>
  <c r="AA1301" i="45"/>
  <c r="R1301" i="45"/>
  <c r="K1301" i="45"/>
  <c r="A1301" i="45"/>
  <c r="BK1302" i="45"/>
  <c r="AY1302" i="45"/>
  <c r="AU1302" i="45"/>
  <c r="AA1302" i="45"/>
  <c r="R1302" i="45"/>
  <c r="K1302" i="45"/>
  <c r="A1302" i="45"/>
  <c r="BK1303" i="45"/>
  <c r="AY1303" i="45"/>
  <c r="AU1303" i="45"/>
  <c r="AA1303" i="45"/>
  <c r="R1303" i="45"/>
  <c r="K1303" i="45"/>
  <c r="A1303" i="45"/>
  <c r="BK1304" i="45"/>
  <c r="AY1304" i="45"/>
  <c r="AU1304" i="45"/>
  <c r="AA1304" i="45"/>
  <c r="R1304" i="45"/>
  <c r="K1304" i="45"/>
  <c r="A1304" i="45"/>
  <c r="BK1305" i="45"/>
  <c r="AY1305" i="45"/>
  <c r="AU1305" i="45"/>
  <c r="AA1305" i="45"/>
  <c r="R1305" i="45"/>
  <c r="K1305" i="45"/>
  <c r="A1305" i="45"/>
  <c r="BK1306" i="45"/>
  <c r="AY1306" i="45"/>
  <c r="AU1306" i="45"/>
  <c r="AA1306" i="45"/>
  <c r="R1306" i="45"/>
  <c r="K1306" i="45"/>
  <c r="A1306" i="45"/>
  <c r="BK1307" i="45"/>
  <c r="AY1307" i="45"/>
  <c r="AU1307" i="45"/>
  <c r="AA1307" i="45"/>
  <c r="R1307" i="45"/>
  <c r="K1307" i="45"/>
  <c r="A1307" i="45"/>
  <c r="BK1308" i="45"/>
  <c r="AY1308" i="45"/>
  <c r="AU1308" i="45"/>
  <c r="AA1308" i="45"/>
  <c r="R1308" i="45"/>
  <c r="K1308" i="45"/>
  <c r="A1308" i="45"/>
  <c r="BK1309" i="45"/>
  <c r="AY1309" i="45"/>
  <c r="A1309" i="45" s="1"/>
  <c r="AU1309" i="45"/>
  <c r="AA1309" i="45"/>
  <c r="R1309" i="45"/>
  <c r="K1309" i="45"/>
  <c r="BK1310" i="45"/>
  <c r="AU1310" i="45"/>
  <c r="AA1310" i="45"/>
  <c r="R1310" i="45"/>
  <c r="K1310" i="45"/>
  <c r="A1310" i="45"/>
  <c r="BK1311" i="45"/>
  <c r="AY1311" i="45"/>
  <c r="A1311" i="45" s="1"/>
  <c r="AU1311" i="45"/>
  <c r="R1311" i="45"/>
  <c r="M1311" i="45"/>
  <c r="AA1311" i="45" s="1"/>
  <c r="BK1312" i="45"/>
  <c r="AY1312" i="45"/>
  <c r="A1312" i="45" s="1"/>
  <c r="AU1312" i="45"/>
  <c r="AA1312" i="45"/>
  <c r="R1312" i="45"/>
  <c r="K1312" i="45"/>
  <c r="BK1313" i="45"/>
  <c r="AY1313" i="45"/>
  <c r="A1313" i="45" s="1"/>
  <c r="AU1313" i="45"/>
  <c r="AA1313" i="45"/>
  <c r="R1313" i="45"/>
  <c r="K1313" i="45"/>
  <c r="AY1314" i="45"/>
  <c r="A1314" i="45" s="1"/>
  <c r="AU1314" i="45"/>
  <c r="K1314" i="45"/>
  <c r="AY1315" i="45"/>
  <c r="A1315" i="45" s="1"/>
  <c r="AU1315" i="45"/>
  <c r="BK1316" i="45"/>
  <c r="AY1316" i="45"/>
  <c r="A1316" i="45" s="1"/>
  <c r="AU1316" i="45"/>
  <c r="AA1316" i="45"/>
  <c r="R1316" i="45"/>
  <c r="K1316" i="45"/>
  <c r="AY1317" i="45"/>
  <c r="A1317" i="45" s="1"/>
  <c r="AU1317" i="45"/>
  <c r="K1317" i="45"/>
  <c r="BK1318" i="45"/>
  <c r="AU1318" i="45"/>
  <c r="AA1318" i="45"/>
  <c r="R1318" i="45"/>
  <c r="K1318" i="45"/>
  <c r="A1318" i="45"/>
  <c r="BK1319" i="45"/>
  <c r="AA1319" i="45"/>
  <c r="R1319" i="45"/>
  <c r="K1319" i="45"/>
  <c r="V1320" i="45"/>
  <c r="BK1320" i="45" s="1"/>
  <c r="N1320" i="45"/>
  <c r="R1320" i="45" s="1"/>
  <c r="M1320" i="45"/>
  <c r="K1320" i="45" s="1"/>
  <c r="BK1321" i="45"/>
  <c r="AA1321" i="45"/>
  <c r="R1321" i="45"/>
  <c r="M1321" i="45"/>
  <c r="K1321" i="45" s="1"/>
  <c r="V1322" i="45"/>
  <c r="BK1322" i="45" s="1"/>
  <c r="N1322" i="45"/>
  <c r="R1322" i="45" s="1"/>
  <c r="M1322" i="45"/>
  <c r="K1322" i="45" s="1"/>
  <c r="V1323" i="45"/>
  <c r="BK1323" i="45" s="1"/>
  <c r="R1323" i="45"/>
  <c r="M1323" i="45"/>
  <c r="AA1323" i="45" s="1"/>
  <c r="V1324" i="45"/>
  <c r="BK1324" i="45" s="1"/>
  <c r="R1324" i="45"/>
  <c r="M1324" i="45"/>
  <c r="K1324" i="45" s="1"/>
  <c r="K1251" i="45" l="1"/>
  <c r="BI1251" i="45"/>
  <c r="AU1246" i="45"/>
  <c r="BI1246" i="45"/>
  <c r="AU1252" i="45"/>
  <c r="BI1252" i="45"/>
  <c r="K1242" i="45"/>
  <c r="BI1242" i="45"/>
  <c r="K1237" i="45"/>
  <c r="BI1237" i="45"/>
  <c r="AU1256" i="45"/>
  <c r="BI1256" i="45"/>
  <c r="K1259" i="45"/>
  <c r="BI1259" i="45"/>
  <c r="AU1254" i="45"/>
  <c r="BI1254" i="45"/>
  <c r="K1235" i="45"/>
  <c r="BI1235" i="45"/>
  <c r="AU1261" i="45"/>
  <c r="BI1261" i="45"/>
  <c r="AU1244" i="45"/>
  <c r="BI1244" i="45"/>
  <c r="AU1245" i="45"/>
  <c r="BI1245" i="45"/>
  <c r="K1263" i="45"/>
  <c r="BI1263" i="45"/>
  <c r="AU1239" i="45"/>
  <c r="BI1239" i="45"/>
  <c r="AU1240" i="45"/>
  <c r="BI1240" i="45"/>
  <c r="AU1249" i="45"/>
  <c r="BI1249" i="45"/>
  <c r="AU1258" i="45"/>
  <c r="BI1258" i="45"/>
  <c r="K1247" i="45"/>
  <c r="BI1247" i="45"/>
  <c r="AU1255" i="45"/>
  <c r="BI1255" i="45"/>
  <c r="AU1236" i="45"/>
  <c r="BI1236" i="45"/>
  <c r="AU1250" i="45"/>
  <c r="BI1250" i="45"/>
  <c r="AU1264" i="45"/>
  <c r="BI1264" i="45"/>
  <c r="AU1248" i="45"/>
  <c r="BI1248" i="45"/>
  <c r="AU1253" i="45"/>
  <c r="BI1253" i="45"/>
  <c r="AU1243" i="45"/>
  <c r="BI1243" i="45"/>
  <c r="K1241" i="45"/>
  <c r="BI1241" i="45"/>
  <c r="AU1260" i="45"/>
  <c r="BI1260" i="45"/>
  <c r="AU1262" i="45"/>
  <c r="BI1262" i="45"/>
  <c r="AU1238" i="45"/>
  <c r="BI1238" i="45"/>
  <c r="AU1233" i="45"/>
  <c r="BI1233" i="45"/>
  <c r="K1257" i="45"/>
  <c r="BI1257" i="45"/>
  <c r="AA1322" i="45"/>
  <c r="AA1320" i="45"/>
  <c r="A1257" i="45"/>
  <c r="AU1257" i="45"/>
  <c r="K1239" i="45"/>
  <c r="K1243" i="45"/>
  <c r="K1240" i="45"/>
  <c r="K1250" i="45"/>
  <c r="A1243" i="45"/>
  <c r="AU1259" i="45"/>
  <c r="K1256" i="45"/>
  <c r="K1248" i="45"/>
  <c r="K1238" i="45"/>
  <c r="A1261" i="45"/>
  <c r="A1248" i="45"/>
  <c r="A1254" i="45"/>
  <c r="K1264" i="45"/>
  <c r="K1261" i="45"/>
  <c r="A1250" i="45"/>
  <c r="AU1247" i="45"/>
  <c r="K1245" i="45"/>
  <c r="AU1235" i="45"/>
  <c r="A1259" i="45"/>
  <c r="A1245" i="45"/>
  <c r="K1252" i="45"/>
  <c r="K1249" i="45"/>
  <c r="A1239" i="45"/>
  <c r="K1236" i="45"/>
  <c r="K1233" i="45"/>
  <c r="A1237" i="45"/>
  <c r="AU1263" i="45"/>
  <c r="A1246" i="45"/>
  <c r="AU1241" i="45"/>
  <c r="A1241" i="45"/>
  <c r="A1238" i="45"/>
  <c r="A1249" i="45"/>
  <c r="A1262" i="45"/>
  <c r="A1240" i="45"/>
  <c r="A1236" i="45"/>
  <c r="K1253" i="45"/>
  <c r="AU1251" i="45"/>
  <c r="AU1242" i="45"/>
  <c r="K1260" i="45"/>
  <c r="K1244" i="45"/>
  <c r="A1264" i="45"/>
  <c r="K1262" i="45"/>
  <c r="K1255" i="45"/>
  <c r="A1251" i="45"/>
  <c r="K1246" i="45"/>
  <c r="A1253" i="45"/>
  <c r="A1235" i="45"/>
  <c r="A1255" i="45"/>
  <c r="A1252" i="45"/>
  <c r="A1234" i="45"/>
  <c r="A1256" i="45"/>
  <c r="K1254" i="45"/>
  <c r="A1233" i="45"/>
  <c r="A1258" i="45"/>
  <c r="A1242" i="45"/>
  <c r="A1263" i="45"/>
  <c r="A1260" i="45"/>
  <c r="K1258" i="45"/>
  <c r="A1247" i="45"/>
  <c r="A1244" i="45"/>
  <c r="K1234" i="45"/>
  <c r="AA1324" i="45"/>
  <c r="AU1234" i="45"/>
  <c r="K1323" i="45"/>
  <c r="K1311" i="45"/>
</calcChain>
</file>

<file path=xl/sharedStrings.xml><?xml version="1.0" encoding="utf-8"?>
<sst xmlns="http://schemas.openxmlformats.org/spreadsheetml/2006/main" count="32150" uniqueCount="4304">
  <si>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</si>
  <si>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</si>
  <si>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</si>
  <si>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</si>
  <si>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</si>
  <si>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</si>
  <si>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</si>
  <si>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</si>
  <si>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</si>
  <si>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</si>
  <si>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</si>
  <si>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</si>
  <si>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</si>
  <si>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</si>
  <si>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</si>
  <si>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</si>
  <si>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</si>
  <si>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</si>
  <si>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</si>
  <si>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</si>
  <si>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</si>
  <si>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</si>
  <si>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</si>
  <si>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</si>
  <si>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</si>
  <si>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</si>
  <si>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</si>
  <si>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</si>
  <si>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</si>
  <si>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</si>
  <si>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</si>
  <si>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</si>
  <si>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</si>
  <si>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</si>
  <si>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</si>
  <si>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</si>
  <si>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</si>
  <si>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</si>
  <si>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</si>
  <si>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</si>
  <si>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</si>
  <si>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</si>
  <si>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</si>
  <si>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</si>
  <si>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</si>
  <si>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</si>
  <si>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</si>
  <si>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</si>
  <si>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</si>
  <si>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</si>
  <si>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</si>
  <si>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</si>
  <si>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</si>
  <si>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</si>
  <si>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</si>
  <si>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</si>
  <si>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</si>
  <si>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</si>
  <si>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</si>
  <si>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</si>
  <si>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</si>
  <si>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</si>
  <si>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</si>
  <si>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</si>
  <si>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</si>
  <si>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</si>
  <si>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</si>
  <si>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</si>
  <si>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</si>
  <si>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</si>
  <si>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</si>
  <si>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</si>
  <si>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</si>
  <si>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</si>
  <si>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</si>
  <si>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</si>
  <si>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</si>
  <si>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</si>
  <si>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</si>
  <si>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</si>
  <si>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</si>
  <si>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</si>
  <si>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</si>
  <si>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</si>
  <si>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</si>
  <si>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</si>
  <si>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</si>
  <si>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</si>
  <si>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</si>
  <si>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</si>
  <si>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</si>
  <si>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</si>
  <si>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</si>
  <si>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</si>
  <si>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</si>
  <si>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</si>
  <si>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</si>
  <si>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</si>
  <si>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</si>
  <si>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</si>
  <si>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</si>
  <si>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</si>
  <si>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</si>
  <si>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</si>
  <si>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</si>
  <si>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</si>
  <si>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</si>
  <si>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</si>
  <si>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</si>
  <si>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</si>
  <si>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</si>
  <si>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</si>
  <si>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</si>
  <si>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</si>
  <si>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</si>
  <si>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</si>
  <si>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</si>
  <si>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</si>
  <si>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</si>
  <si>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</si>
  <si>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</si>
  <si>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</si>
  <si>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</si>
  <si>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</si>
  <si>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</si>
  <si>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</si>
  <si>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</si>
  <si>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</si>
  <si>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</si>
  <si>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</si>
  <si>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</si>
  <si>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</si>
  <si>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</si>
  <si>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</si>
  <si>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</si>
  <si>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</si>
  <si>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</si>
  <si>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</si>
  <si>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</si>
  <si>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</si>
  <si>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</si>
  <si>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</si>
  <si>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</si>
  <si>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</si>
  <si>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</si>
  <si>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</si>
  <si>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</si>
  <si>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</si>
  <si>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</si>
  <si>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</si>
  <si>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</si>
  <si>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</si>
  <si>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</si>
  <si>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</si>
  <si>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</si>
  <si>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</si>
  <si>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</si>
  <si>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</si>
  <si>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</si>
  <si>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</si>
  <si>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</si>
  <si>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</si>
  <si>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</si>
  <si>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</si>
  <si>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</si>
  <si>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</si>
  <si>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</si>
  <si>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</si>
  <si>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</si>
  <si>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</si>
  <si>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</si>
  <si>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</si>
  <si>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</si>
  <si>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</si>
  <si>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</si>
  <si>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</si>
  <si>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</si>
  <si>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</si>
  <si>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</si>
  <si>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</si>
  <si>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</si>
  <si>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</si>
  <si>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</si>
  <si>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</si>
  <si>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</si>
  <si>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</si>
  <si>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</si>
  <si>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</si>
  <si>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</si>
  <si>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</si>
  <si>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</si>
  <si>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</si>
  <si>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</si>
  <si>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</si>
  <si>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</si>
  <si>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</si>
  <si>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</si>
  <si>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</si>
  <si>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</si>
  <si>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</si>
  <si>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</si>
  <si>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</si>
  <si>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</si>
  <si>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</si>
  <si>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</si>
  <si>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</si>
  <si>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</si>
  <si>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</si>
  <si>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</si>
  <si>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</si>
  <si>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</si>
  <si>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</si>
  <si>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</si>
  <si>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</si>
  <si>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</si>
  <si>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</si>
  <si>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</si>
  <si>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</si>
  <si>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</si>
  <si>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</si>
  <si>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</si>
  <si>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</si>
  <si>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</si>
  <si>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</si>
  <si>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</si>
  <si>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</si>
  <si>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</si>
  <si>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</si>
  <si>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</si>
  <si>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</si>
  <si>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</si>
  <si>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</si>
  <si>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</si>
  <si>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</si>
  <si>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</si>
  <si>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</si>
  <si>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</si>
  <si>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</si>
  <si>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</si>
  <si>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</si>
  <si>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</si>
  <si>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</si>
  <si>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</si>
  <si>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</si>
  <si>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</si>
  <si>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</si>
  <si>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</si>
  <si>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</si>
  <si>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</si>
  <si>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</si>
  <si>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</si>
  <si>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</si>
  <si>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</si>
  <si>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</si>
  <si>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</si>
  <si>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</si>
  <si>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</si>
  <si>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</si>
  <si>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</si>
  <si>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</si>
  <si>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</si>
  <si>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</si>
  <si>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</si>
  <si>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</si>
  <si>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</si>
  <si>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</si>
  <si>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</si>
  <si>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</si>
  <si>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</si>
  <si>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</si>
  <si>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</si>
  <si>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</si>
  <si>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</si>
  <si>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</si>
  <si>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</si>
  <si>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</si>
  <si>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</si>
  <si>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</si>
  <si>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</si>
  <si>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</si>
  <si>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</si>
  <si>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</si>
  <si>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</si>
  <si>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</si>
  <si>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</si>
  <si>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</si>
  <si>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</si>
  <si>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</si>
  <si>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</si>
  <si>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</si>
  <si>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</si>
  <si>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</si>
  <si>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</si>
  <si>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</si>
  <si>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</si>
  <si>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</si>
  <si>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</si>
  <si>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</si>
  <si>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</si>
  <si>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</si>
  <si>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</si>
  <si>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</si>
  <si>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</si>
  <si>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</si>
  <si>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</si>
  <si>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</si>
  <si>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</si>
  <si>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</si>
  <si>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</si>
  <si>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</si>
  <si>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</si>
  <si>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</si>
  <si>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</si>
  <si>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</si>
  <si>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</si>
  <si>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</si>
  <si>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</si>
  <si>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</si>
  <si>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</si>
  <si>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</si>
  <si>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</si>
  <si>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</si>
  <si>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</si>
  <si>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</si>
  <si>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</si>
  <si>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</si>
  <si>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</si>
  <si>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</si>
  <si>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</si>
  <si>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</si>
  <si>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</si>
  <si>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</si>
  <si>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</si>
  <si>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</si>
  <si>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</si>
  <si>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</si>
  <si>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</si>
  <si>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</si>
  <si>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</si>
  <si>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</si>
  <si>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</si>
  <si>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</si>
  <si>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</si>
  <si>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</si>
  <si>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</si>
  <si>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</si>
  <si>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</si>
  <si>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</si>
  <si>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</si>
  <si>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</si>
  <si>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</si>
  <si>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</si>
  <si>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</si>
  <si>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</si>
  <si>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</si>
  <si>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</si>
  <si>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</si>
  <si>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</si>
  <si>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</si>
  <si>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</si>
  <si>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</si>
  <si>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</si>
  <si>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</si>
  <si>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</si>
  <si>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</si>
  <si>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</si>
  <si>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</si>
  <si>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</si>
  <si>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</si>
  <si>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</si>
  <si>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</si>
  <si>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</si>
  <si>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</si>
  <si>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</si>
  <si>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</si>
  <si>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</si>
  <si>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</si>
  <si>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</si>
  <si>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</si>
  <si>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</si>
  <si>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</si>
  <si>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</si>
  <si>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</si>
  <si>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</si>
  <si>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</si>
  <si>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</si>
  <si>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</si>
  <si>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</si>
  <si>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</si>
  <si>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</si>
  <si>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</si>
  <si>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</si>
  <si>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</si>
  <si>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</si>
  <si>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</si>
  <si>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</si>
  <si>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</si>
  <si>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</si>
  <si>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</si>
  <si>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</si>
  <si>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</si>
  <si>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</si>
  <si>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</si>
  <si>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</si>
  <si>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</si>
  <si>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</si>
  <si>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</si>
  <si>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</si>
  <si>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</si>
  <si>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</si>
  <si>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</si>
  <si>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</si>
  <si>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</si>
  <si>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</si>
  <si>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</si>
  <si>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</si>
  <si>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</si>
  <si>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</si>
  <si>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</si>
  <si>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</si>
  <si>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</si>
  <si>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</si>
  <si>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</si>
  <si>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</si>
  <si>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</si>
  <si>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</si>
  <si>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</si>
  <si>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</si>
  <si>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</si>
  <si>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</si>
  <si>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</si>
  <si>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</si>
  <si>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</si>
  <si>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</si>
  <si>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</si>
  <si>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</si>
  <si>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</si>
  <si>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</si>
  <si>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</si>
  <si>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</si>
  <si>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</si>
  <si>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</si>
  <si>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</si>
  <si>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</si>
  <si>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</si>
  <si>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</si>
  <si>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</si>
  <si>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</si>
  <si>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</si>
  <si>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</si>
  <si>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</si>
  <si>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</si>
  <si>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</si>
  <si>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</si>
  <si>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</si>
  <si>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</si>
  <si>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</si>
  <si>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</si>
  <si>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</si>
  <si>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</si>
  <si>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</si>
  <si>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</si>
  <si>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</si>
  <si>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</si>
  <si>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</si>
  <si>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</si>
  <si>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</si>
  <si>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</si>
  <si>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</si>
  <si>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</si>
  <si>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</si>
  <si>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</si>
  <si>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</si>
  <si>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</si>
  <si>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</si>
  <si>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</si>
  <si>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</si>
  <si>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</si>
  <si>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</si>
  <si>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</si>
  <si>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</si>
  <si>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</si>
  <si>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</si>
  <si>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</si>
  <si>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</si>
  <si>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</si>
  <si>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</si>
  <si>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</si>
  <si>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</si>
  <si>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</si>
  <si>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</si>
  <si>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</si>
  <si>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</si>
  <si>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</si>
  <si>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</si>
  <si>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</si>
  <si>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</si>
  <si>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</si>
  <si>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</si>
  <si>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</si>
  <si>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</si>
  <si>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</si>
  <si>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</si>
  <si>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</si>
  <si>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</si>
  <si>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</si>
  <si>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</si>
  <si>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</si>
  <si>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</si>
  <si>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</si>
  <si>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</si>
  <si>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</si>
  <si>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</si>
  <si>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</si>
  <si>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</si>
  <si>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</si>
  <si>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</si>
  <si>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</si>
  <si>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</si>
  <si>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</si>
  <si>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</si>
  <si>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</si>
  <si>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</si>
  <si>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</si>
  <si>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</si>
  <si>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</si>
  <si>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</si>
  <si>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</si>
  <si>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</si>
  <si>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</si>
  <si>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</si>
  <si>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</si>
  <si>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</si>
  <si>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</si>
  <si>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</si>
  <si>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</si>
  <si>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</si>
  <si>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</si>
  <si>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</si>
  <si>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</si>
  <si>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</si>
  <si>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</si>
  <si>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</si>
  <si>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</si>
  <si>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</si>
  <si>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</si>
  <si>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</si>
  <si>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</si>
  <si>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</si>
  <si>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</si>
  <si>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</si>
  <si>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</si>
  <si>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</si>
  <si>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</si>
  <si>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</si>
  <si>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</si>
  <si>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</si>
  <si>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</si>
  <si>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</si>
  <si>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</si>
  <si>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</si>
  <si>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</si>
  <si>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</si>
  <si>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</si>
  <si>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4-40-2B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</si>
  <si>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</si>
  <si>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</si>
  <si>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</si>
  <si>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</si>
  <si>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</si>
  <si>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</si>
  <si>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</si>
  <si>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</si>
  <si>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</si>
  <si>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</si>
  <si>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</si>
  <si>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</si>
  <si>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</si>
  <si>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</si>
  <si>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</si>
  <si>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</si>
  <si>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</si>
  <si>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</si>
  <si>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</si>
  <si>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</si>
  <si>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</si>
  <si>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</si>
  <si>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</si>
  <si>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</si>
  <si>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</si>
  <si>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</si>
  <si>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</si>
  <si>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</si>
  <si>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</si>
  <si>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</si>
  <si>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</si>
  <si>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</si>
  <si>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</si>
  <si>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</si>
  <si>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</si>
  <si>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</si>
  <si>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</si>
  <si>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</si>
  <si>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</si>
  <si>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</si>
  <si>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</si>
  <si>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</si>
  <si>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</si>
  <si>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</si>
  <si>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</si>
  <si>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</si>
  <si>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</si>
  <si>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</si>
  <si>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</si>
  <si>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</si>
  <si>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</si>
  <si>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</si>
  <si>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</si>
  <si>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</si>
  <si>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</si>
  <si>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</si>
  <si>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</si>
  <si>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</si>
  <si>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</si>
  <si>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</si>
  <si>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</si>
  <si>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</si>
  <si>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</si>
  <si>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</si>
  <si>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</si>
  <si>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</si>
  <si>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</si>
  <si>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</si>
  <si>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</si>
  <si>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</si>
  <si>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</si>
  <si>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</si>
  <si>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</si>
  <si>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</si>
  <si>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</si>
  <si>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</si>
  <si>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</si>
  <si>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</si>
  <si>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</si>
  <si>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</si>
  <si>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</si>
  <si>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</si>
  <si>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</si>
  <si>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</si>
  <si>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</si>
  <si>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</si>
  <si>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</si>
  <si>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</si>
  <si>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</si>
  <si>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</si>
  <si>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</si>
  <si>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</si>
  <si>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</si>
  <si>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</si>
  <si>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</si>
  <si>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</si>
  <si>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</si>
  <si>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</si>
  <si>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</si>
  <si>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</si>
  <si>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</si>
  <si>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</si>
  <si>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</si>
  <si>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</si>
  <si>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</si>
  <si>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</si>
  <si>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</si>
  <si>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</si>
  <si>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</si>
  <si>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</si>
  <si>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</si>
  <si>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</si>
  <si>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</si>
  <si>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</si>
  <si>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</si>
  <si>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</si>
  <si>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</si>
  <si>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</si>
  <si>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</si>
  <si>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</si>
  <si>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</si>
  <si>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</si>
  <si>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</si>
  <si>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</si>
  <si>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</si>
  <si>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</si>
  <si>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</si>
  <si>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</si>
  <si>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</si>
  <si>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</si>
  <si>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</si>
  <si>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</si>
  <si>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</si>
  <si>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</si>
  <si>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</si>
  <si>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</si>
  <si>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</si>
  <si>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</si>
  <si>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</si>
  <si>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</si>
  <si>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</si>
  <si>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</si>
  <si>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</si>
  <si>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</si>
  <si>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</si>
  <si>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</si>
  <si>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</si>
  <si>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</si>
  <si>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</si>
  <si>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</si>
  <si>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</si>
  <si>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</si>
  <si>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</si>
  <si>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</si>
  <si>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</si>
  <si>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</si>
  <si>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</si>
  <si>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</si>
  <si>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</si>
  <si>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</si>
  <si>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</si>
  <si>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</si>
  <si>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</si>
  <si>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</si>
  <si>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</si>
  <si>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</si>
  <si>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</si>
  <si>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</si>
  <si>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</si>
  <si>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</si>
  <si>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</si>
  <si>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</si>
  <si>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</si>
  <si>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</si>
  <si>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</si>
  <si>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</si>
  <si>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</si>
  <si>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</si>
  <si>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</si>
  <si>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</si>
  <si>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</si>
  <si>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</si>
  <si>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</si>
  <si>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</si>
  <si>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</si>
  <si>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</si>
  <si>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</si>
  <si>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</si>
  <si>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</si>
  <si>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</si>
  <si>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</si>
  <si>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</si>
  <si>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</si>
  <si>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</si>
  <si>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</si>
  <si>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</si>
  <si>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</si>
  <si>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</si>
  <si>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</si>
  <si>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</si>
  <si>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</si>
  <si>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</si>
  <si>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</si>
  <si>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</si>
  <si>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</si>
  <si>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</si>
  <si>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</si>
  <si>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</si>
  <si>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</si>
  <si>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</si>
  <si>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</si>
  <si>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</si>
  <si>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</si>
  <si>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</si>
  <si>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</si>
  <si>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</si>
  <si>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</si>
  <si>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</si>
  <si>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</si>
  <si>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</si>
  <si>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</si>
  <si>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</si>
  <si>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</si>
  <si>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</si>
  <si>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</si>
  <si>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</si>
  <si>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</si>
  <si>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</si>
  <si>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</si>
  <si>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</si>
  <si>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</si>
  <si>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</si>
  <si>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</si>
  <si>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</si>
  <si>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</si>
  <si>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</si>
  <si>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</si>
  <si>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</si>
  <si>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</si>
  <si>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</si>
  <si>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</si>
  <si>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</si>
  <si>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</si>
  <si>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</si>
  <si>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</si>
  <si>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</si>
  <si>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</si>
  <si>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</si>
  <si>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</si>
  <si>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</si>
  <si>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</si>
  <si>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</si>
  <si>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</si>
  <si>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</si>
  <si>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</si>
  <si>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</si>
  <si>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</si>
  <si>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</si>
  <si>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</si>
  <si>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</si>
  <si>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</si>
  <si>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</si>
  <si>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</si>
  <si>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</si>
  <si>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</si>
  <si>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</si>
  <si>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</si>
  <si>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</si>
  <si>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</si>
  <si>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</si>
  <si>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</si>
  <si>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</si>
  <si>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</si>
  <si>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</si>
  <si>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</si>
  <si>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</si>
  <si>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</si>
  <si>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</si>
  <si>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</si>
  <si>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</si>
  <si>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</si>
  <si>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</si>
  <si>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</si>
  <si>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</si>
  <si>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</si>
  <si>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</si>
  <si>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</si>
  <si>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</si>
  <si>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</si>
  <si>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</si>
  <si>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</si>
  <si>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</si>
  <si>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</si>
  <si>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</si>
  <si>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</si>
  <si>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</si>
  <si>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</si>
  <si>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</si>
  <si>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</si>
  <si>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</si>
  <si>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</si>
  <si>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</si>
  <si>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</si>
  <si>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</si>
  <si>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</si>
  <si>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</si>
  <si>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</si>
  <si>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</si>
  <si>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</si>
  <si>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</si>
  <si>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</si>
  <si>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</si>
  <si>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</si>
  <si>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</si>
  <si>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</si>
  <si>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</si>
  <si>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</si>
  <si>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</si>
  <si>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</si>
  <si>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</si>
  <si>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</si>
  <si>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</si>
  <si>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</si>
  <si>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</si>
  <si>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</si>
  <si>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</si>
  <si>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</si>
  <si>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</si>
  <si>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</si>
  <si>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</si>
  <si>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</si>
  <si>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</si>
  <si>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</si>
  <si>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</si>
  <si>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</si>
  <si>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</si>
  <si>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</si>
  <si>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</si>
  <si>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</si>
  <si>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</si>
  <si>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</si>
  <si>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</si>
  <si>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</si>
  <si>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</si>
  <si>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</si>
  <si>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</si>
  <si>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</si>
  <si>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</si>
  <si>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</si>
  <si>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</si>
  <si>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</si>
  <si>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</si>
  <si>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</si>
  <si>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</si>
  <si>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</si>
  <si>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</si>
  <si>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</si>
  <si>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</si>
  <si>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</si>
  <si>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</si>
  <si>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</si>
  <si>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</si>
  <si>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</si>
  <si>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</si>
  <si>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</si>
  <si>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</si>
  <si>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</si>
  <si>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</si>
  <si>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</si>
  <si>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</si>
  <si>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</si>
  <si>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</si>
  <si>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</si>
  <si>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</si>
  <si>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</si>
  <si>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</si>
  <si>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</si>
  <si>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</si>
  <si>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</si>
  <si>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</si>
  <si>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</si>
  <si>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</si>
  <si>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</si>
  <si>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</si>
  <si>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</si>
  <si>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</si>
  <si>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</si>
  <si>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</si>
  <si>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</si>
  <si>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</si>
  <si>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</si>
  <si>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</si>
  <si>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</si>
  <si>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</si>
  <si>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</si>
  <si>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</si>
  <si>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</si>
  <si>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</si>
  <si>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</si>
  <si>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</si>
  <si>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</si>
  <si>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</si>
  <si>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</si>
  <si>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</si>
  <si>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</si>
  <si>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</si>
  <si>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</si>
  <si>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</si>
  <si>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</si>
  <si>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</si>
  <si>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</si>
  <si>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</si>
  <si>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</si>
  <si>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</si>
  <si>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</si>
  <si>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</si>
  <si>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</si>
  <si>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</si>
  <si>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</si>
  <si>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</si>
  <si>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</si>
  <si>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</si>
  <si>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</si>
  <si>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</si>
  <si>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</si>
  <si>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</si>
  <si>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</si>
  <si>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</si>
  <si>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</si>
  <si>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</si>
  <si>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</si>
  <si>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</si>
  <si>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</si>
  <si>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</si>
  <si>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</si>
  <si>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</si>
  <si>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</si>
  <si>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</si>
  <si>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</si>
  <si>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</si>
  <si>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</si>
  <si>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</si>
  <si>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</si>
  <si>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</si>
  <si>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</si>
  <si>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</si>
  <si>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</si>
  <si>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</si>
  <si>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</si>
  <si>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</si>
  <si>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</si>
  <si>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</si>
  <si>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</si>
  <si>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</si>
  <si>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</si>
  <si>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</si>
  <si>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</si>
  <si>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</si>
  <si>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</si>
  <si>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</si>
  <si>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</si>
  <si>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</si>
  <si>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</si>
  <si>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</si>
  <si>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</si>
  <si>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</si>
  <si>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</si>
  <si>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</si>
  <si>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</si>
  <si>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</si>
  <si>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</si>
  <si>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</si>
  <si>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</si>
  <si>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</si>
  <si>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</si>
  <si>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</si>
  <si>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</si>
  <si>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</si>
  <si>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</si>
  <si>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</si>
  <si>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</si>
  <si>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</si>
  <si>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</si>
  <si>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</si>
  <si>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</si>
  <si>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</si>
  <si>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</si>
  <si>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</si>
  <si>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</si>
  <si>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</si>
  <si>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</si>
  <si>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</si>
  <si>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</si>
  <si>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</si>
  <si>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</si>
  <si>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</si>
  <si>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</si>
  <si>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</si>
  <si>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</si>
  <si>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</si>
  <si>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</si>
  <si>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</si>
  <si>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</si>
  <si>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</si>
  <si>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</si>
  <si>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</si>
  <si>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</si>
  <si>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</si>
  <si>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</si>
  <si>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</si>
  <si>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</si>
  <si>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</si>
  <si>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</si>
  <si>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</si>
  <si>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</si>
  <si>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</si>
  <si>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</si>
  <si>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</si>
  <si>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</si>
  <si>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</si>
  <si>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</si>
  <si>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</si>
  <si>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</si>
  <si>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</si>
  <si>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</si>
  <si>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</si>
  <si>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</si>
  <si>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</si>
  <si>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</si>
  <si>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</si>
  <si>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</si>
  <si>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</si>
  <si>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</si>
  <si>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</si>
  <si>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</si>
  <si>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</si>
  <si>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</si>
  <si>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</si>
  <si>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</si>
  <si>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</si>
  <si>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</si>
  <si>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</si>
  <si>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</si>
  <si>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</si>
  <si>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</si>
  <si>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</si>
  <si>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</si>
  <si>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</si>
  <si>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</si>
  <si>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</si>
  <si>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</si>
  <si>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</si>
  <si>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</si>
  <si>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</si>
  <si>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</si>
  <si>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</si>
  <si>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</si>
  <si>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</si>
  <si>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</si>
  <si>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</si>
  <si>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</si>
  <si>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</si>
  <si>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</si>
  <si>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</si>
  <si>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</si>
  <si>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</si>
  <si>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</si>
  <si>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</si>
  <si>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</si>
  <si>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</si>
  <si>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</si>
  <si>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</si>
  <si>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</si>
  <si>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</si>
  <si>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</si>
  <si>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</si>
  <si>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</si>
  <si>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</si>
  <si>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</si>
  <si>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</si>
  <si>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</si>
  <si>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</si>
  <si>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</si>
  <si>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</si>
  <si>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</si>
  <si>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</si>
  <si>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</si>
  <si>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</si>
  <si>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</si>
  <si>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</si>
  <si>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</si>
  <si>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</si>
  <si>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</si>
  <si>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</si>
  <si>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</si>
  <si>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</si>
  <si>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</si>
  <si>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</si>
  <si>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</si>
  <si>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</si>
  <si>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</si>
  <si>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</si>
  <si>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</si>
  <si>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</si>
  <si>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</si>
  <si>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</si>
  <si>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</si>
  <si>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</si>
  <si>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</si>
  <si>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</si>
  <si>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</si>
  <si>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</si>
  <si>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</si>
  <si>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</si>
  <si>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</si>
  <si>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</si>
  <si>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</si>
  <si>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</si>
  <si>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</si>
  <si>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</si>
  <si>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</si>
  <si>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</si>
  <si>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</si>
  <si>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</si>
  <si>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</si>
  <si>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</si>
  <si>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</si>
  <si>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</si>
  <si>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</si>
  <si>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</si>
  <si>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</si>
  <si>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</si>
  <si>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</si>
  <si>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</si>
  <si>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</si>
  <si>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</si>
  <si>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</si>
  <si>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</si>
  <si>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</si>
  <si>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</si>
  <si>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</si>
  <si>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</si>
  <si>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</si>
  <si>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</si>
  <si>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</si>
  <si>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</si>
  <si>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</si>
  <si>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</si>
  <si>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</si>
  <si>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</si>
  <si>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</si>
  <si>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</si>
  <si>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</si>
  <si>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</si>
  <si>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</si>
  <si>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</si>
  <si>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</si>
  <si>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</si>
  <si>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</si>
  <si>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</si>
  <si>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</si>
  <si>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</si>
  <si>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</si>
  <si>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</si>
  <si>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</si>
  <si>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</si>
  <si>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</si>
  <si>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</si>
  <si>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</si>
  <si>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</si>
  <si>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</si>
  <si>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</si>
  <si>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</si>
  <si>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</si>
  <si>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</si>
  <si>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</si>
  <si>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</si>
  <si>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</si>
  <si>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</si>
  <si>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</si>
  <si>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</si>
  <si>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</si>
  <si>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</si>
  <si>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</si>
  <si>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</si>
  <si>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</si>
  <si>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</si>
  <si>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</si>
  <si>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</si>
  <si>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</si>
  <si>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</si>
  <si>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</si>
  <si>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</si>
  <si>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</si>
  <si>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</si>
  <si>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</si>
  <si>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</si>
  <si>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</si>
  <si>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</si>
  <si>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</si>
  <si>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</si>
  <si>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</si>
  <si>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</si>
  <si>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</si>
  <si>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</si>
  <si>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</si>
  <si>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</si>
  <si>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</si>
  <si>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</si>
  <si>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</si>
  <si>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</si>
  <si>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</si>
  <si>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</si>
  <si>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</si>
  <si>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</si>
  <si>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</si>
  <si>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</si>
  <si>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</si>
  <si>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</si>
  <si>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</si>
  <si>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</si>
  <si>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</si>
  <si>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</si>
  <si>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</si>
  <si>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</si>
  <si>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</si>
  <si>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</si>
  <si>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</si>
  <si>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</si>
  <si>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</si>
  <si>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</si>
  <si>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</si>
  <si>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</si>
  <si>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</si>
  <si>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</si>
  <si>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</si>
  <si>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</si>
  <si>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</si>
  <si>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</si>
  <si>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</si>
  <si>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</si>
  <si>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</si>
  <si>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</si>
  <si>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</si>
  <si>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</si>
  <si>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</si>
  <si>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</si>
  <si>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</si>
  <si>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</si>
  <si>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</si>
  <si>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</si>
  <si>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</si>
  <si>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</si>
  <si>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</si>
  <si>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</si>
  <si>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</si>
  <si>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</si>
  <si>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</si>
  <si>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</si>
  <si>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</si>
  <si>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</si>
  <si>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</si>
  <si>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</si>
  <si>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</si>
  <si>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</si>
  <si>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</si>
  <si>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</si>
  <si>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</si>
  <si>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</si>
  <si>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</si>
  <si>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</si>
  <si>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</si>
  <si>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</si>
  <si>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</si>
  <si>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</si>
  <si>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</si>
  <si>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</si>
  <si>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</si>
  <si>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</si>
  <si>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</si>
  <si>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</si>
  <si>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</si>
  <si>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</si>
  <si>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</si>
  <si>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</si>
  <si>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</si>
  <si>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</si>
  <si>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</si>
  <si>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</si>
  <si>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</si>
  <si>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</si>
  <si>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</si>
  <si>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</si>
  <si>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</si>
  <si>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</si>
  <si>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</si>
  <si>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</si>
  <si>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</si>
  <si>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</si>
  <si>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</si>
  <si>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</si>
  <si>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</si>
  <si>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</si>
  <si>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</si>
  <si>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</si>
  <si>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</si>
  <si>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</si>
  <si>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</si>
  <si>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</si>
  <si>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</si>
  <si>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</si>
  <si>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</si>
  <si>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</si>
  <si>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</si>
  <si>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</si>
  <si>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</si>
  <si>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</si>
  <si>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</si>
  <si>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</si>
  <si>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</si>
  <si>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</si>
  <si>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</si>
  <si>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</si>
  <si>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</si>
  <si>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</si>
  <si>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</si>
  <si>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</si>
  <si>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</si>
  <si>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</si>
  <si>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</si>
  <si>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</si>
  <si>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</si>
  <si>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</si>
  <si>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</si>
  <si>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</si>
  <si>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</si>
  <si>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</si>
  <si>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</si>
  <si>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</si>
  <si>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</si>
  <si>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</si>
  <si>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</si>
  <si>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</si>
  <si>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</si>
  <si>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</si>
  <si>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</si>
  <si>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</si>
  <si>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</si>
  <si>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</si>
  <si>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</si>
  <si>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</si>
  <si>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</si>
  <si>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</si>
  <si>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</si>
  <si>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</si>
  <si>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</si>
  <si>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</si>
  <si>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</si>
  <si>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</si>
  <si>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</si>
  <si>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</si>
  <si>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</si>
  <si>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</si>
  <si>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</si>
  <si>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</si>
  <si>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</si>
  <si>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</si>
  <si>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</si>
  <si>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</si>
  <si>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</si>
  <si>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</si>
  <si>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</si>
  <si>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</si>
  <si>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</si>
  <si>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</si>
  <si>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</si>
  <si>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</si>
  <si>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</si>
  <si>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</si>
  <si>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</si>
  <si>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</si>
  <si>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</si>
  <si>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</si>
  <si>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</si>
  <si>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</si>
  <si>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</si>
  <si>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</si>
  <si>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</si>
  <si>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</si>
  <si>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</si>
  <si>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</si>
  <si>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</si>
  <si>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</si>
  <si>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</si>
  <si>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</si>
  <si>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</si>
  <si>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</si>
  <si>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</si>
  <si>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</si>
  <si>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</si>
  <si>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</si>
  <si>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</si>
  <si>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</si>
  <si>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</si>
  <si>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</si>
  <si>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</si>
  <si>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</si>
  <si>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</si>
  <si>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</si>
  <si>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</si>
  <si>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</si>
  <si>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</si>
  <si>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</si>
  <si>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</si>
  <si>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</si>
  <si>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</si>
  <si>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</si>
  <si>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</si>
  <si>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</si>
  <si>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</si>
  <si>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</si>
  <si>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</si>
  <si>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</si>
  <si>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</si>
  <si>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</si>
  <si>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</si>
  <si>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</si>
  <si>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</si>
  <si>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</si>
  <si>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</si>
  <si>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</si>
  <si>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</si>
  <si>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</si>
  <si>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</si>
  <si>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</si>
  <si>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</si>
  <si>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</si>
  <si>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</si>
  <si>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</si>
  <si>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</si>
  <si>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</si>
  <si>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</si>
  <si>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</si>
  <si>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</si>
  <si>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</si>
  <si>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</si>
  <si>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</si>
  <si>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</si>
  <si>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</si>
  <si>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</si>
  <si>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</si>
  <si>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</si>
  <si>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</si>
  <si>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</si>
  <si>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</si>
  <si>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</si>
  <si>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</si>
  <si>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</si>
  <si>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</si>
  <si>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</si>
  <si>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</si>
  <si>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</si>
  <si>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</si>
  <si>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</si>
  <si>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</si>
  <si>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</si>
  <si>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</si>
  <si>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</si>
  <si>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</si>
  <si>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</si>
  <si>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</si>
  <si>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</si>
  <si>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</si>
  <si>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</si>
  <si>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</si>
  <si>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</si>
  <si>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</si>
  <si>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</si>
  <si>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</si>
  <si>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</si>
  <si>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</si>
  <si>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</si>
  <si>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</si>
  <si>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</si>
  <si>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</si>
  <si>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</si>
  <si>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</si>
  <si>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</si>
  <si>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</si>
  <si>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</si>
  <si>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</si>
  <si>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</si>
  <si>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</si>
  <si>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</si>
  <si>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</si>
  <si>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</si>
  <si>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</si>
  <si>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</si>
  <si>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</si>
  <si>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</si>
  <si>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</si>
  <si>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</si>
  <si>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</si>
  <si>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</si>
  <si>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</si>
  <si>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</si>
  <si>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</si>
  <si>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</si>
  <si>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</si>
  <si>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</si>
  <si>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</si>
  <si>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</si>
  <si>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</si>
  <si>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</si>
  <si>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</si>
  <si>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</si>
  <si>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</si>
  <si>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</si>
  <si>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</si>
  <si>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</si>
  <si>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</si>
  <si>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</si>
  <si>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</si>
  <si>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</si>
  <si>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</si>
  <si>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</si>
  <si>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</si>
  <si>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</si>
  <si>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</si>
  <si>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</si>
  <si>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</si>
  <si>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</si>
  <si>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</si>
  <si>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</si>
  <si>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</si>
  <si>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</si>
  <si>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</si>
  <si>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</si>
  <si>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</si>
  <si>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</si>
  <si>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</si>
  <si>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</si>
  <si>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</si>
  <si>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</si>
  <si>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</si>
  <si>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</si>
  <si>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</si>
  <si>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</si>
  <si>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</si>
  <si>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</si>
  <si>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</si>
  <si>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</si>
  <si>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</si>
  <si>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</si>
  <si>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</si>
  <si>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</si>
  <si>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</si>
  <si>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</si>
  <si>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</si>
  <si>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</si>
  <si>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</si>
  <si>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</si>
  <si>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</si>
  <si>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</si>
  <si>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</si>
  <si>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</si>
  <si>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</si>
  <si>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</si>
  <si>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</si>
  <si>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</si>
  <si>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</si>
  <si>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</si>
  <si>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</si>
  <si>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</si>
  <si>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</si>
  <si>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</si>
  <si>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</si>
  <si>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</si>
  <si>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</si>
  <si>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</si>
  <si>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</si>
  <si>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</si>
  <si>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</si>
  <si>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</si>
  <si>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</si>
  <si>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</si>
  <si>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</si>
  <si>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</si>
  <si>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</si>
  <si>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</si>
  <si>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</si>
  <si>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</si>
  <si>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</si>
  <si>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</si>
  <si>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</si>
  <si>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</si>
  <si>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</si>
  <si>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</si>
  <si>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</si>
  <si>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</si>
  <si>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</si>
  <si>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</si>
  <si>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</si>
  <si>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</si>
  <si>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</si>
  <si>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</si>
  <si>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</si>
  <si>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</si>
  <si>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</si>
  <si>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</si>
  <si>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</si>
  <si>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</si>
  <si>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</si>
  <si>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</si>
  <si>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</si>
  <si>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</si>
  <si>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</si>
  <si>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</si>
  <si>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</si>
  <si>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</si>
  <si>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</si>
  <si>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</si>
  <si>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</si>
  <si>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</si>
  <si>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</si>
  <si>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</si>
  <si>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</si>
  <si>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</si>
  <si>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</si>
  <si>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</si>
  <si>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</si>
  <si>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</si>
  <si>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</si>
  <si>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</si>
  <si>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</si>
  <si>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</si>
  <si>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</si>
  <si>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</si>
  <si>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</si>
  <si>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</si>
  <si>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</si>
  <si>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</si>
  <si>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</si>
  <si>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</si>
  <si>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</si>
  <si>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</si>
  <si>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</si>
  <si>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</si>
  <si>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</si>
  <si>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</si>
  <si>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</si>
  <si>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</si>
  <si>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</si>
  <si>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</si>
  <si>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</si>
  <si>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</si>
  <si>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</si>
  <si>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</si>
  <si>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</si>
  <si>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</si>
  <si>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</si>
  <si>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</si>
  <si>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</si>
  <si>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</si>
  <si>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</si>
  <si>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</si>
  <si>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</si>
  <si>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</si>
  <si>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</si>
  <si>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</si>
  <si>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</si>
  <si>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</si>
  <si>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</si>
  <si>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</si>
  <si>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</si>
  <si>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</si>
  <si>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</si>
  <si>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</si>
  <si>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</si>
  <si>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</si>
  <si>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</si>
  <si>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</si>
  <si>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</si>
  <si>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</si>
  <si>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</si>
  <si>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</si>
  <si>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</si>
  <si>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</si>
  <si>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</si>
  <si>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</si>
  <si>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</si>
  <si>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</si>
  <si>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</si>
  <si>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</si>
  <si>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</si>
  <si>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</si>
  <si>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</si>
  <si>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</si>
  <si>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</si>
  <si>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</si>
  <si>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</si>
  <si>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</si>
  <si>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</si>
  <si>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</si>
  <si>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</si>
  <si>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</si>
  <si>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</si>
  <si>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</si>
  <si>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</si>
  <si>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</si>
  <si>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</si>
  <si>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</si>
  <si>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</si>
  <si>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</si>
  <si>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</si>
  <si>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</si>
  <si>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</si>
  <si>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</si>
  <si>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</si>
  <si>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</si>
  <si>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</si>
  <si>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</si>
  <si>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</si>
  <si>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</si>
  <si>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</si>
  <si>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</si>
  <si>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</si>
  <si>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</si>
  <si>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</si>
  <si>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</si>
  <si>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</si>
  <si>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</si>
  <si>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</si>
  <si>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</si>
  <si>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</si>
  <si>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</si>
  <si>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</si>
  <si>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</si>
  <si>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</si>
  <si>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</si>
  <si>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</si>
  <si>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</si>
  <si>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</si>
  <si>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</si>
  <si>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</si>
  <si>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</si>
  <si>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</si>
  <si>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</si>
  <si>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</si>
  <si>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</si>
  <si>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</si>
  <si>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</si>
  <si>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</si>
  <si>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</si>
  <si>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</si>
  <si>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</si>
  <si>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</si>
  <si>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</si>
  <si>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</si>
  <si>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</si>
  <si>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</si>
  <si>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</si>
  <si>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</si>
  <si>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</si>
  <si>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</si>
  <si>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</si>
  <si>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</si>
  <si>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</si>
  <si>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</si>
  <si>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</si>
  <si>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</si>
  <si>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</si>
  <si>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SER17 3/8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</si>
  <si>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</si>
  <si>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</si>
  <si>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</si>
  <si>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</si>
  <si>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</si>
  <si>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</si>
  <si>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</si>
  <si>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</si>
  <si>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</si>
  <si>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</si>
  <si>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</si>
  <si>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</si>
  <si>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</si>
  <si>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</si>
  <si>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</si>
  <si>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</si>
  <si>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</si>
  <si>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</si>
  <si>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</si>
  <si>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</si>
  <si>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</si>
  <si>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</si>
  <si>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</si>
  <si>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</si>
  <si>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</si>
  <si>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</si>
  <si>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</si>
  <si>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</si>
  <si>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</si>
  <si>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</si>
  <si>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</si>
  <si>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</si>
  <si>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</si>
  <si>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</si>
  <si>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</si>
  <si>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</si>
  <si>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</si>
  <si>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</si>
  <si>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</si>
  <si>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</si>
  <si>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</si>
  <si>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</si>
  <si>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</si>
  <si>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</si>
  <si>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</si>
  <si>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</si>
  <si>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</si>
  <si>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</si>
  <si>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</si>
  <si>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</si>
  <si>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</si>
  <si>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</si>
  <si>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</si>
  <si>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</si>
  <si>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</si>
  <si>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</si>
  <si>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</si>
  <si>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</si>
  <si>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</si>
  <si>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</si>
  <si>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</si>
  <si>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</si>
  <si>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</si>
  <si>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</si>
  <si>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</si>
  <si>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</si>
  <si>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</si>
  <si>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</si>
  <si>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</si>
  <si>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</si>
  <si>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</si>
  <si>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</si>
  <si>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</si>
  <si>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</si>
  <si>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</si>
  <si>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</si>
  <si>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</si>
  <si>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</si>
  <si>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</si>
  <si>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</si>
  <si>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</si>
  <si>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</si>
  <si>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</si>
  <si>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</si>
  <si>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</si>
  <si>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</si>
  <si>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</si>
  <si>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</si>
  <si>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</si>
  <si>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</si>
  <si>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</si>
  <si>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</si>
  <si>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</si>
  <si>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</si>
  <si>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</si>
  <si>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</si>
  <si>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</si>
  <si>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</si>
  <si>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</si>
  <si>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</si>
  <si>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</si>
  <si>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</si>
  <si>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</si>
  <si>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</si>
  <si>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</si>
  <si>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</si>
  <si>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</si>
  <si>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</si>
  <si>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</si>
  <si>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</si>
  <si>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</si>
  <si>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</si>
  <si>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</si>
  <si>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</si>
  <si>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</si>
  <si>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</si>
  <si>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</si>
  <si>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</si>
  <si>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</si>
  <si>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</si>
  <si>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</si>
  <si>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</si>
  <si>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</si>
  <si>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</si>
  <si>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</si>
  <si>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</si>
  <si>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</si>
  <si>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</si>
  <si>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</si>
  <si>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</si>
  <si>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</si>
  <si>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</si>
  <si>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</si>
  <si>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</si>
  <si>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</si>
  <si>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</si>
  <si>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</si>
  <si>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</si>
  <si>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</si>
  <si>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</si>
  <si>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</si>
  <si>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</si>
  <si>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</si>
  <si>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</si>
  <si>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</si>
  <si>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</si>
  <si>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</si>
  <si>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</si>
  <si>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</si>
  <si>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</si>
  <si>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</si>
  <si>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</si>
  <si>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</si>
  <si>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</si>
  <si>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</si>
  <si>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</si>
  <si>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</si>
  <si>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</si>
  <si>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</si>
  <si>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</si>
  <si>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</si>
  <si>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</si>
  <si>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</si>
  <si>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</si>
  <si>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</si>
  <si>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</si>
  <si>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</si>
  <si>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</si>
  <si>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</si>
  <si>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</si>
  <si>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</si>
  <si>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</si>
  <si>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</si>
  <si>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</si>
  <si>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</si>
  <si>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</si>
  <si>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</si>
  <si>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</si>
  <si>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</si>
  <si>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</si>
  <si>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</si>
  <si>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</si>
  <si>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</si>
  <si>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</si>
  <si>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</si>
  <si>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</si>
  <si>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</si>
  <si>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</si>
  <si>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</si>
  <si>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</si>
  <si>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</si>
  <si>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</si>
  <si>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</si>
  <si>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</si>
  <si>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</si>
  <si>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</si>
  <si>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</si>
  <si>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</si>
  <si>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</si>
  <si>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</si>
  <si>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</si>
  <si>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</si>
  <si>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</si>
  <si>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</si>
  <si>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</si>
  <si>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</si>
  <si>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</si>
  <si>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</si>
  <si>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</si>
  <si>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</si>
  <si>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</si>
  <si>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</si>
  <si>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</si>
  <si>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</si>
  <si>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</si>
  <si>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</si>
  <si>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</si>
  <si>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</si>
  <si>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</si>
  <si>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</si>
  <si>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</si>
  <si>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</si>
  <si>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</si>
  <si>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</si>
  <si>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</si>
  <si>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</si>
  <si>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</si>
  <si>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</si>
  <si>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</si>
  <si>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</si>
  <si>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</si>
  <si>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</si>
  <si>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</si>
  <si>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</si>
  <si>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</si>
  <si>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</si>
  <si>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</si>
  <si>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</si>
  <si>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</si>
  <si>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</si>
  <si>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</si>
  <si>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</si>
  <si>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</si>
  <si>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</si>
  <si>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</si>
  <si>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</si>
  <si>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</si>
  <si>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</si>
  <si>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</si>
  <si>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</si>
  <si>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</si>
  <si>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</si>
  <si>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</si>
  <si>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</si>
  <si>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</si>
  <si>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</si>
  <si>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</si>
  <si>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</si>
  <si>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</si>
  <si>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</si>
  <si>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</si>
  <si>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</si>
  <si>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</si>
  <si>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</si>
  <si>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</si>
  <si>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</si>
  <si>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</si>
  <si>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</si>
  <si>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</si>
  <si>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</si>
  <si>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</si>
  <si>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</si>
  <si>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</si>
  <si>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</si>
  <si>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</si>
  <si>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</si>
  <si>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</si>
  <si>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</si>
  <si>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</si>
  <si>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</si>
  <si>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</si>
  <si>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</si>
  <si>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</si>
  <si>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</si>
  <si>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</si>
  <si>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</si>
  <si>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</si>
  <si>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</si>
  <si>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</si>
  <si>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</si>
  <si>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</si>
  <si>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</si>
  <si>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</si>
  <si>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</si>
  <si>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</si>
  <si>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</si>
  <si>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</si>
  <si>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</si>
  <si>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</si>
  <si>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</si>
  <si>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</si>
  <si>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</si>
  <si>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</si>
  <si>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</si>
  <si>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</si>
  <si>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</si>
  <si>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</si>
  <si>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</si>
  <si>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</si>
  <si>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</si>
  <si>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</si>
  <si>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</si>
  <si>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</si>
  <si>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</si>
  <si>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</si>
  <si>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</si>
  <si>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</si>
  <si>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</si>
  <si>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</si>
  <si>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</si>
  <si>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</si>
  <si>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</si>
  <si>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</si>
  <si>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</si>
  <si>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</si>
  <si>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</si>
  <si>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</si>
  <si>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</si>
  <si>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</si>
  <si>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</si>
  <si>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</si>
  <si>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</si>
  <si>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</si>
  <si>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</si>
  <si>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</si>
  <si>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</si>
  <si>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</si>
  <si>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</si>
  <si>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</si>
  <si>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</si>
  <si>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</si>
  <si>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</si>
  <si>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</si>
  <si>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</si>
  <si>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</si>
  <si>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</si>
  <si>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</si>
  <si>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</si>
  <si>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</si>
  <si>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</si>
  <si>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</si>
  <si>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</si>
  <si>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</si>
  <si>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</si>
  <si>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</si>
  <si>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</si>
  <si>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</si>
  <si>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</si>
  <si>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</si>
  <si>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</si>
  <si>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</si>
  <si>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</si>
  <si>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</si>
  <si>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</si>
  <si>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</si>
  <si>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</si>
  <si>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</si>
  <si>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</si>
  <si>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</si>
  <si>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</si>
  <si>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</si>
  <si>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</si>
  <si>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</si>
  <si>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</si>
  <si>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</si>
  <si>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</si>
  <si>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</si>
  <si>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</si>
  <si>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</si>
  <si>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</si>
  <si>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</si>
  <si>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</si>
  <si>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</si>
  <si>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</si>
  <si>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</si>
  <si>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</si>
  <si>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</si>
  <si>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</si>
  <si>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</si>
  <si>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</si>
  <si>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</si>
  <si>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</si>
  <si>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</si>
  <si>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</si>
  <si>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</si>
  <si>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</si>
  <si>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</si>
  <si>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</si>
  <si>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</si>
  <si>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</si>
  <si>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</si>
  <si>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</si>
  <si>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</si>
  <si>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</si>
  <si>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</si>
  <si>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</si>
  <si>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</si>
  <si>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</si>
  <si>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</si>
  <si>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</si>
  <si>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</si>
  <si>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</si>
  <si>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</si>
  <si>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</si>
  <si>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</si>
  <si>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</si>
  <si>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</si>
  <si>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</si>
  <si>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</si>
  <si>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</si>
  <si>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</si>
  <si>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</si>
  <si>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</si>
  <si>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</si>
  <si>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</si>
  <si>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</si>
  <si>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</si>
  <si>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</si>
  <si>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</si>
  <si>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</si>
  <si>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</si>
  <si>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</si>
  <si>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</si>
  <si>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</si>
  <si>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</si>
  <si>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</si>
  <si>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</si>
  <si>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</si>
  <si>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</si>
  <si>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</si>
  <si>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</si>
  <si>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</si>
  <si>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</si>
  <si>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</si>
  <si>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</si>
  <si>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</si>
  <si>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</si>
  <si>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</si>
  <si>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</si>
  <si>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</si>
  <si>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</si>
  <si>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</si>
  <si>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</si>
  <si>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DJ .1610 2FL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</si>
  <si>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</si>
  <si>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</si>
  <si>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</si>
  <si>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</si>
  <si>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</si>
  <si>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</si>
  <si>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</si>
  <si>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</si>
  <si>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</si>
  <si>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</si>
  <si>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</si>
  <si>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</si>
  <si>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</si>
  <si>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</si>
  <si>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</si>
  <si>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</si>
  <si>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</si>
  <si>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</si>
  <si>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</si>
  <si>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</si>
  <si>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</si>
  <si>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</si>
  <si>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</si>
  <si>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</si>
  <si>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</si>
  <si>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</si>
  <si>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</si>
  <si>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</si>
  <si>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</si>
  <si>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</si>
  <si>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</si>
  <si>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</si>
  <si>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</si>
  <si>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</si>
  <si>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</si>
  <si>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</si>
  <si>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</si>
  <si>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</si>
  <si>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</si>
  <si>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</si>
  <si>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</si>
  <si>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</si>
  <si>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</si>
  <si>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</si>
  <si>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</si>
  <si>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</si>
  <si>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</si>
  <si>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</si>
  <si>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</si>
  <si>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</si>
  <si>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</si>
  <si>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</si>
  <si>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</si>
  <si>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</si>
  <si>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</si>
  <si>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</si>
  <si>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</si>
  <si>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</si>
  <si>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</si>
  <si>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</si>
  <si>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</si>
  <si>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</si>
  <si>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</si>
  <si>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</si>
  <si>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</si>
  <si>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</si>
  <si>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</si>
  <si>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</si>
  <si>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</si>
  <si>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</si>
  <si>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</si>
  <si>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</si>
  <si>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</si>
  <si>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</si>
  <si>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</si>
  <si>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</si>
  <si>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</si>
  <si>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</si>
  <si>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</si>
  <si>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</si>
  <si>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</si>
  <si>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</si>
  <si>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</si>
  <si>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</si>
  <si>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</si>
  <si>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</si>
  <si>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</si>
  <si>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</si>
  <si>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</si>
  <si>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</si>
  <si>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</si>
  <si>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</si>
  <si>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</si>
  <si>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</si>
  <si>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</si>
  <si>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</si>
  <si>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</si>
  <si>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</si>
  <si>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</si>
  <si>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</si>
  <si>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</si>
  <si>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</si>
  <si>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</si>
  <si>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</si>
  <si>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</si>
  <si>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</si>
  <si>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</si>
  <si>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</si>
  <si>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</si>
  <si>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</si>
  <si>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</si>
  <si>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</si>
  <si>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</si>
  <si>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</si>
  <si>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</si>
  <si>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</si>
  <si>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</si>
  <si>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</si>
  <si>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</si>
  <si>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</si>
  <si>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</si>
  <si>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</si>
  <si>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</si>
  <si>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</si>
  <si>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</si>
  <si>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</si>
  <si>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</si>
  <si>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</si>
  <si>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</si>
  <si>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</si>
  <si>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</si>
  <si>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</si>
  <si>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</si>
  <si>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</si>
  <si>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</si>
  <si>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</si>
  <si>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</si>
  <si>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</si>
  <si>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</si>
  <si>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</si>
  <si>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</si>
  <si>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</si>
  <si>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</si>
  <si>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</si>
  <si>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</si>
  <si>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</si>
  <si>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</si>
  <si>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</si>
  <si>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</si>
  <si>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</si>
  <si>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</si>
  <si>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</si>
  <si>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</si>
  <si>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</si>
  <si>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</si>
  <si>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</si>
  <si>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</si>
  <si>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</si>
  <si>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</si>
  <si>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</si>
  <si>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</si>
  <si>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</si>
  <si>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</si>
  <si>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</si>
  <si>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</si>
  <si>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</si>
  <si>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</si>
  <si>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</si>
  <si>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</si>
  <si>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</si>
  <si>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</si>
  <si>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</si>
  <si>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</si>
  <si>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</si>
  <si>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</si>
  <si>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</si>
  <si>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</si>
  <si>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</si>
  <si>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</si>
  <si>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</si>
  <si>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</si>
  <si>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</si>
  <si>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</si>
  <si>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</si>
  <si>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</si>
  <si>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</si>
  <si>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</si>
  <si>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</si>
  <si>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</si>
  <si>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</si>
  <si>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</si>
  <si>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</si>
  <si>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</si>
  <si>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</si>
  <si>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</si>
  <si>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</si>
  <si>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</si>
  <si>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</si>
  <si>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</si>
  <si>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</si>
  <si>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</si>
  <si>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</si>
  <si>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</si>
  <si>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</si>
  <si>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</si>
  <si>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</si>
  <si>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</si>
  <si>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</si>
  <si>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</si>
  <si>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</si>
  <si>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</si>
  <si>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</si>
  <si>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</si>
  <si>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</si>
  <si>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</si>
  <si>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</si>
  <si>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</si>
  <si>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</si>
  <si>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</si>
  <si>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</si>
  <si>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</si>
  <si>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</si>
  <si>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</si>
  <si>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</si>
  <si>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</si>
  <si>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</si>
  <si>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</si>
  <si>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</si>
  <si>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</si>
  <si>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</si>
  <si>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</si>
  <si>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</si>
  <si>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</si>
  <si>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</si>
  <si>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</si>
  <si>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</si>
  <si>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</si>
  <si>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</si>
  <si>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</si>
  <si>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</si>
  <si>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</si>
  <si>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</si>
  <si>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</si>
  <si>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</si>
  <si>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</si>
  <si>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</si>
  <si>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</si>
  <si>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</si>
  <si>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</si>
  <si>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</si>
  <si>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</si>
  <si>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</si>
  <si>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</si>
  <si>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</si>
  <si>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</si>
  <si>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</si>
  <si>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</si>
  <si>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</si>
  <si>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</si>
  <si>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</si>
  <si>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</si>
  <si>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</si>
  <si>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</si>
  <si>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</si>
  <si>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</si>
  <si>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</si>
  <si>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</si>
  <si>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</si>
  <si>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</si>
  <si>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</si>
  <si>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</si>
  <si>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</si>
  <si>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</si>
  <si>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</si>
  <si>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</si>
  <si>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</si>
  <si>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</si>
  <si>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</si>
  <si>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</si>
  <si>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</si>
  <si>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</si>
  <si>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</si>
  <si>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</si>
  <si>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</si>
  <si>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</si>
  <si>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</si>
  <si>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</si>
  <si>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</si>
  <si>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</si>
  <si>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</si>
  <si>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</si>
  <si>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</si>
  <si>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</si>
  <si>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</si>
  <si>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</si>
  <si>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</si>
  <si>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</si>
  <si>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</si>
  <si>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</si>
  <si>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</si>
  <si>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</si>
  <si>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</si>
  <si>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</si>
  <si>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</si>
  <si>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</si>
  <si>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</si>
  <si>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</si>
  <si>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</si>
  <si>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</si>
  <si>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</si>
  <si>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</si>
  <si>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</si>
  <si>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</si>
  <si>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</si>
  <si>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</si>
  <si>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</si>
  <si>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</si>
  <si>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</si>
  <si>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</si>
  <si>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</si>
  <si>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</si>
  <si>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</si>
  <si>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</si>
  <si>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</si>
  <si>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</si>
  <si>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</si>
  <si>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</si>
  <si>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</si>
  <si>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</si>
  <si>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</si>
  <si>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</si>
  <si>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</si>
  <si>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</si>
  <si>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</si>
  <si>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</si>
  <si>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</si>
  <si>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</si>
  <si>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</si>
  <si>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</si>
  <si>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</si>
  <si>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</si>
  <si>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</si>
  <si>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</si>
  <si>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</si>
  <si>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</si>
  <si>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</si>
  <si>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</si>
  <si>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</si>
  <si>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</si>
  <si>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</si>
  <si>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</si>
  <si>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</si>
  <si>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</si>
  <si>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</si>
  <si>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</si>
  <si>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</si>
  <si>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</si>
  <si>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</si>
  <si>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</si>
  <si>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</si>
  <si>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</si>
  <si>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</si>
  <si>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</si>
  <si>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</si>
  <si>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</si>
  <si>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</si>
  <si>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</si>
  <si>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</si>
  <si>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</si>
  <si>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</si>
  <si>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</si>
  <si>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</si>
  <si>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</si>
  <si>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</si>
  <si>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</si>
  <si>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</si>
  <si>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</si>
  <si>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</si>
  <si>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</si>
  <si>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</si>
  <si>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</si>
  <si>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</si>
  <si>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</si>
  <si>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</si>
  <si>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</si>
  <si>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</si>
  <si>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</si>
  <si>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</si>
  <si>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</si>
  <si>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</si>
  <si>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</si>
  <si>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</si>
  <si>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</si>
  <si>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</si>
  <si>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</si>
  <si>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</si>
  <si>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</si>
  <si>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</si>
  <si>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</si>
  <si>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</si>
  <si>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</si>
  <si>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</si>
  <si>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</si>
  <si>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</si>
  <si>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</si>
  <si>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</si>
  <si>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</si>
  <si>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</si>
  <si>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</si>
  <si>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</si>
  <si>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</si>
  <si>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</si>
  <si>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</si>
  <si>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</si>
  <si>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</si>
  <si>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</si>
  <si>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</si>
  <si>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</si>
  <si>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</si>
  <si>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</si>
  <si>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</si>
  <si>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</si>
  <si>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</si>
  <si>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</si>
  <si>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</si>
  <si>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</si>
  <si>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</si>
  <si>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</si>
  <si>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</si>
  <si>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</si>
  <si>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</si>
  <si>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</si>
  <si>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</si>
  <si>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</si>
  <si>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</si>
  <si>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</si>
  <si>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</si>
  <si>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</si>
  <si>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</si>
  <si>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</si>
  <si>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</si>
  <si>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</si>
  <si>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</si>
  <si>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</si>
  <si>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</si>
  <si>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</si>
  <si>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</si>
  <si>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</si>
  <si>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</si>
  <si>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</si>
  <si>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</si>
  <si>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</si>
  <si>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</si>
  <si>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</si>
  <si>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</si>
  <si>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</si>
  <si>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</si>
  <si>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</si>
  <si>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</si>
  <si>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</si>
  <si>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</si>
  <si>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</si>
  <si>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</si>
  <si>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</si>
  <si>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</si>
  <si>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</si>
  <si>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</si>
  <si>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</si>
  <si>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</si>
  <si>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</si>
  <si>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</si>
  <si>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</si>
  <si>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</si>
  <si>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</si>
  <si>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</si>
  <si>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</si>
  <si>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</si>
  <si>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</si>
  <si>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</si>
  <si>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</si>
  <si>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</si>
  <si>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</si>
  <si>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</si>
  <si>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</si>
  <si>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</si>
  <si>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</si>
  <si>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</si>
  <si>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</si>
  <si>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</si>
  <si>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</si>
  <si>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</si>
  <si>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</si>
  <si>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</si>
  <si>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</si>
  <si>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</si>
  <si>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</si>
  <si>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</si>
  <si>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</si>
  <si>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</si>
  <si>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</si>
  <si>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</si>
  <si>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</si>
  <si>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</si>
  <si>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</si>
  <si>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</si>
  <si>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</si>
  <si>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</si>
  <si>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</si>
  <si>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</si>
  <si>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</si>
  <si>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</si>
  <si>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</si>
  <si>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</si>
  <si>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</si>
  <si>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</si>
  <si>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</si>
  <si>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</si>
  <si>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</si>
  <si>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</si>
  <si>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</si>
  <si>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</si>
  <si>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</si>
  <si>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</si>
  <si>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</si>
  <si>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</si>
  <si>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</si>
  <si>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</si>
  <si>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</si>
  <si>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</si>
  <si>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</si>
  <si>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</si>
  <si>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</si>
  <si>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</si>
  <si>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</si>
  <si>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</si>
  <si>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</si>
  <si>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</si>
  <si>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</si>
  <si>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</si>
  <si>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</si>
  <si>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</si>
  <si>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</si>
  <si>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</si>
  <si>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</si>
  <si>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</si>
  <si>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</si>
  <si>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</si>
  <si>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</si>
  <si>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</si>
  <si>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</si>
  <si>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</si>
  <si>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</si>
  <si>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</si>
  <si>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</si>
  <si>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</si>
  <si>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</si>
  <si>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</si>
  <si>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</si>
  <si>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</si>
  <si>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</si>
  <si>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</si>
  <si>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</si>
  <si>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</si>
  <si>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</si>
  <si>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</si>
  <si>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</si>
  <si>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</si>
  <si>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</si>
  <si>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</si>
  <si>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</si>
  <si>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</si>
  <si>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</si>
  <si>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</si>
  <si>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</si>
  <si>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</si>
  <si>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</si>
  <si>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</si>
  <si>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</si>
  <si>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</si>
  <si>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</si>
  <si>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</si>
  <si>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</si>
  <si>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</si>
  <si>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</si>
  <si>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</si>
  <si>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</si>
  <si>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</si>
  <si>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</si>
  <si>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</si>
  <si>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</si>
  <si>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</si>
  <si>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</si>
  <si>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</si>
  <si>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</si>
  <si>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</si>
  <si>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</si>
  <si>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</si>
  <si>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</si>
  <si>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</si>
  <si>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</si>
  <si>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</si>
  <si>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</si>
  <si>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</si>
  <si>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</si>
  <si>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</si>
  <si>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</si>
  <si>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</si>
  <si>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</si>
  <si>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</si>
  <si>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</si>
  <si>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</si>
  <si>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</si>
  <si>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</si>
  <si>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</si>
  <si>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</si>
  <si>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</si>
  <si>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</si>
  <si>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</si>
  <si>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</si>
  <si>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</si>
  <si>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</si>
  <si>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</si>
  <si>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</si>
  <si>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</si>
  <si>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</si>
  <si>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</si>
  <si>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</si>
  <si>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</si>
  <si>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</si>
  <si>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</si>
  <si>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</si>
  <si>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</si>
  <si>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</si>
  <si>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</si>
  <si>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</si>
  <si>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</si>
  <si>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</si>
  <si>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</si>
  <si>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</si>
  <si>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</si>
  <si>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</si>
  <si>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</si>
  <si>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</si>
  <si>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</si>
  <si>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</si>
  <si>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</si>
  <si>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</si>
  <si>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</si>
  <si>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</si>
  <si>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</si>
  <si>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</si>
  <si>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</si>
  <si>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</si>
  <si>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</si>
  <si>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</si>
  <si>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</si>
  <si>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</si>
  <si>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</si>
  <si>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</si>
  <si>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</si>
  <si>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</si>
  <si>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</si>
  <si>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</si>
  <si>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</si>
  <si>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</si>
  <si>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</si>
  <si>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</si>
  <si>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</si>
  <si>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</si>
  <si>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</si>
  <si>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</si>
  <si>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</si>
  <si>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</si>
  <si>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</si>
  <si>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</si>
  <si>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</si>
  <si>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</si>
  <si>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</si>
  <si>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</si>
  <si>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</si>
  <si>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</si>
  <si>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</si>
  <si>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</si>
  <si>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</si>
  <si>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</si>
  <si>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</si>
  <si>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</si>
  <si>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</si>
  <si>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</si>
  <si>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</si>
  <si>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</si>
  <si>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</si>
  <si>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</si>
  <si>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</si>
  <si>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</si>
  <si>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</si>
  <si>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</si>
  <si>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</si>
  <si>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</si>
  <si>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</si>
  <si>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</si>
  <si>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</si>
  <si>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</si>
  <si>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</si>
  <si>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</si>
  <si>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</si>
  <si>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</si>
  <si>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</si>
  <si>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</si>
  <si>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</si>
  <si>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</si>
  <si>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</si>
  <si>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</si>
  <si>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</si>
  <si>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</si>
  <si>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</si>
  <si>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</si>
  <si>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</si>
  <si>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</si>
  <si>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</si>
  <si>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</si>
  <si>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</si>
  <si>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</si>
  <si>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</si>
  <si>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</si>
  <si>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</si>
  <si>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</si>
  <si>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</si>
  <si>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</si>
  <si>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</si>
  <si>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</si>
  <si>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</si>
  <si>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</si>
  <si>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</si>
  <si>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</si>
  <si>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</si>
  <si>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</si>
  <si>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</si>
  <si>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</si>
  <si>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</si>
  <si>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</si>
  <si>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</si>
  <si>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</si>
  <si>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</si>
  <si>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</si>
  <si>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</si>
  <si>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</si>
  <si>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</si>
  <si>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</si>
  <si>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</si>
  <si>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</si>
  <si>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</si>
  <si>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</si>
  <si>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</si>
  <si>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</si>
  <si>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</si>
  <si>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</si>
  <si>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</si>
  <si>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</si>
  <si>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</si>
  <si>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</si>
  <si>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</si>
  <si>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</si>
  <si>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</si>
  <si>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</si>
  <si>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</si>
  <si>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</si>
  <si>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</si>
  <si>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</si>
  <si>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</si>
  <si>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</si>
  <si>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</si>
  <si>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</si>
  <si>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</si>
  <si>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</si>
  <si>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</si>
  <si>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</si>
  <si>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</si>
  <si>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</si>
  <si>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</si>
  <si>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</si>
  <si>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</si>
  <si>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</si>
  <si>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</si>
  <si>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</si>
  <si>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</si>
  <si>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</si>
  <si>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</si>
  <si>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</si>
  <si>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</si>
  <si>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</si>
  <si>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</si>
  <si>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</si>
  <si>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</si>
  <si>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</si>
  <si>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</si>
  <si>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</si>
  <si>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</si>
  <si>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</si>
  <si>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</si>
  <si>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</si>
  <si>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</si>
  <si>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</si>
  <si>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</si>
  <si>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</si>
  <si>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</si>
  <si>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</si>
  <si>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</si>
  <si>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</si>
  <si>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</si>
  <si>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</si>
  <si>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</si>
  <si>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</si>
  <si>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</si>
  <si>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</si>
  <si>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</si>
  <si>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</si>
  <si>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</si>
  <si>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</si>
  <si>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</si>
  <si>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</si>
  <si>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</si>
  <si>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</si>
  <si>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</si>
  <si>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</si>
  <si>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</si>
  <si>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</si>
  <si>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</si>
  <si>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</si>
  <si>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</si>
  <si>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</si>
  <si>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</si>
  <si>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</si>
  <si>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</si>
  <si>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</si>
  <si>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</si>
  <si>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</si>
  <si>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</si>
  <si>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</si>
  <si>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</si>
  <si>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</si>
  <si>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</si>
  <si>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</si>
  <si>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</si>
  <si>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</si>
  <si>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</si>
  <si>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</si>
  <si>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</si>
  <si>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</si>
  <si>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</si>
  <si>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</si>
  <si>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</si>
  <si>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</si>
  <si>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</si>
  <si>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</si>
  <si>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</si>
  <si>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</si>
  <si>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</si>
  <si>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</si>
  <si>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</si>
  <si>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</si>
  <si>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</si>
  <si>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</si>
  <si>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</si>
  <si>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</si>
  <si>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</si>
  <si>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</si>
  <si>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</si>
  <si>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</si>
  <si>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</si>
  <si>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</si>
  <si>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</si>
  <si>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</si>
  <si>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</si>
  <si>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</si>
  <si>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</si>
  <si>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</si>
  <si>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</si>
  <si>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</si>
  <si>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</si>
  <si>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</si>
  <si>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</si>
  <si>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</si>
  <si>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</si>
  <si>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</si>
  <si>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</si>
  <si>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</si>
  <si>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</si>
  <si>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</si>
  <si>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</si>
  <si>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</si>
  <si>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</si>
  <si>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</si>
  <si>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</si>
  <si>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</si>
  <si>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</si>
  <si>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</si>
  <si>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</si>
  <si>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</si>
  <si>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</si>
  <si>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</si>
  <si>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</si>
  <si>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</si>
  <si>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</si>
  <si>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</si>
  <si>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</si>
  <si>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</si>
  <si>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</si>
  <si>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</si>
  <si>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</si>
  <si>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</si>
  <si>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</si>
  <si>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</si>
  <si>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</si>
  <si>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</si>
  <si>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</si>
  <si>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</si>
  <si>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</si>
  <si>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</si>
  <si>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</si>
  <si>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</si>
  <si>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</si>
  <si>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</si>
  <si>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</si>
  <si>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</si>
  <si>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</si>
  <si>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</si>
  <si>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</si>
  <si>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</si>
  <si>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</si>
  <si>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</si>
  <si>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</si>
  <si>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</si>
  <si>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</si>
  <si>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</si>
  <si>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</si>
  <si>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</si>
  <si>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</si>
  <si>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</si>
  <si>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</si>
  <si>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</si>
  <si>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</si>
  <si>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</si>
  <si>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</si>
  <si>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</si>
  <si>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</si>
  <si>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</si>
  <si>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</si>
  <si>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</si>
  <si>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</si>
  <si>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</si>
  <si>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</si>
  <si>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</si>
  <si>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</si>
  <si>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</si>
  <si>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</si>
  <si>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</si>
  <si>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</si>
  <si>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</si>
  <si>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</si>
  <si>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</si>
  <si>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</si>
  <si>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</si>
  <si>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</si>
  <si>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</si>
  <si>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</si>
  <si>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</si>
  <si>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</si>
  <si>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</si>
  <si>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</si>
  <si>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</si>
  <si>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</si>
  <si>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</si>
  <si>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</si>
  <si>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</si>
  <si>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</si>
  <si>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</si>
  <si>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</si>
  <si>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</si>
  <si>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</si>
  <si>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</si>
  <si>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</si>
  <si>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</si>
  <si>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</si>
  <si>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</si>
  <si>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</si>
  <si>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</si>
  <si>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</si>
  <si>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</si>
  <si>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</si>
  <si>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</si>
  <si>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</si>
  <si>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</si>
  <si>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</si>
  <si>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</si>
  <si>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</si>
  <si>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</si>
  <si>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</si>
  <si>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</si>
  <si>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</si>
  <si>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</si>
  <si>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</si>
  <si>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</si>
  <si>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</si>
  <si>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</si>
  <si>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</si>
  <si>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</si>
  <si>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</si>
  <si>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</si>
  <si>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</si>
  <si>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</si>
  <si>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</si>
  <si>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</si>
  <si>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</si>
  <si>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</si>
  <si>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</si>
  <si>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</si>
  <si>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</si>
  <si>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</si>
  <si>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</si>
  <si>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</si>
  <si>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</si>
  <si>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</si>
  <si>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</si>
  <si>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</si>
  <si>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</si>
  <si>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</si>
  <si>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</si>
  <si>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</si>
  <si>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</si>
  <si>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</si>
  <si>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</si>
  <si>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</si>
  <si>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</si>
  <si>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</si>
  <si>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</si>
  <si>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</si>
  <si>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</si>
  <si>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</si>
  <si>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</si>
  <si>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</si>
  <si>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</si>
  <si>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</si>
  <si>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</si>
  <si>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</si>
  <si>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</si>
  <si>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</si>
  <si>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</si>
  <si>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</si>
  <si>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</si>
  <si>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</si>
  <si>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</si>
  <si>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</si>
  <si>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</si>
  <si>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</si>
  <si>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</si>
  <si>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</si>
  <si>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</si>
  <si>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</si>
  <si>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</si>
  <si>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</si>
  <si>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</si>
  <si>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</si>
  <si>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</si>
  <si>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</si>
  <si>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</si>
  <si>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</si>
  <si>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</si>
  <si>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</si>
  <si>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</si>
  <si>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</si>
  <si>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</si>
  <si>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</si>
  <si>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</si>
  <si>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</si>
  <si>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</si>
  <si>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</si>
  <si>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</si>
  <si>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</si>
  <si>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</si>
  <si>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</si>
  <si>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</si>
  <si>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EM .0190 3FL</t>
  </si>
  <si>
    <t>EM .0180 3FL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</si>
  <si>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</si>
  <si>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</si>
  <si>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</si>
  <si>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</si>
  <si>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</si>
  <si>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</si>
  <si>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</si>
  <si>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</si>
  <si>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</si>
  <si>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</si>
  <si>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</si>
  <si>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</si>
  <si>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</si>
  <si>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CD .0063 2FL</t>
  </si>
  <si>
    <t>EM .0180 2FL</t>
  </si>
  <si>
    <t>CM .0940 2FL</t>
  </si>
  <si>
    <t>SD .0200 2FL</t>
  </si>
  <si>
    <t>EM .0550 3FL</t>
  </si>
  <si>
    <t>EM .0450 3FL</t>
  </si>
  <si>
    <t>CD .0282 2FL</t>
  </si>
  <si>
    <t>DC .1772 2FL</t>
  </si>
  <si>
    <t/>
  </si>
  <si>
    <t>DC .0571 2FL</t>
  </si>
  <si>
    <t>DC .1890 2FL</t>
  </si>
  <si>
    <t>FIX</t>
  </si>
  <si>
    <t>BU .1875 4FL</t>
  </si>
  <si>
    <t>DC .2087 2FL</t>
  </si>
  <si>
    <t>FM 2.0000 4FL</t>
  </si>
  <si>
    <t>BA .0150 3FL</t>
  </si>
  <si>
    <t>BU .3750 6FL</t>
  </si>
  <si>
    <t>FM 2.0000 6FL</t>
  </si>
  <si>
    <t>DJ .1875 2FL</t>
  </si>
  <si>
    <t>DC .0709 2FL</t>
  </si>
  <si>
    <t>DJ .2010 2FL</t>
  </si>
  <si>
    <t>EM .0620 4FL</t>
  </si>
  <si>
    <t xml:space="preserve"> .0000 FL</t>
  </si>
  <si>
    <t>DS .4331 2FL</t>
  </si>
  <si>
    <t>DC .3937 2FL</t>
  </si>
  <si>
    <t>DJ .0781 2FL</t>
  </si>
  <si>
    <t>FM 1.5000 6FL</t>
  </si>
  <si>
    <t>RM .0435 4FL</t>
  </si>
  <si>
    <t>SD .0930 2FL</t>
  </si>
  <si>
    <t>DC .3150 2FL</t>
  </si>
  <si>
    <t>DC .1874 2FL</t>
  </si>
  <si>
    <t>DC .2283 2FL</t>
  </si>
  <si>
    <t>DC .2500 2FL</t>
  </si>
  <si>
    <t>DJ .2280 2FL</t>
  </si>
  <si>
    <t>DJ .2380 2FL</t>
  </si>
  <si>
    <t>DJ .2610 2FL</t>
  </si>
  <si>
    <t>DJ .0807 2FL</t>
  </si>
  <si>
    <t>DJ .0768 2FL</t>
  </si>
  <si>
    <t>DJ .0689 2FL</t>
  </si>
  <si>
    <t>DT .0650 2FL</t>
  </si>
  <si>
    <t>DT .0551 2FL</t>
  </si>
  <si>
    <t>DJ .0453 2FL</t>
  </si>
  <si>
    <t>DT .0197 2FL</t>
  </si>
  <si>
    <t>DJ .2812 2FL</t>
  </si>
  <si>
    <t>DJ .1004 2FL</t>
  </si>
  <si>
    <t>DJ .1220 2FL</t>
  </si>
  <si>
    <t>DJ .1240 2FL</t>
  </si>
  <si>
    <t>DJ .1279 2FL</t>
  </si>
  <si>
    <t>DJ .1339 2FL</t>
  </si>
  <si>
    <t>DJ .1457 2FL</t>
  </si>
  <si>
    <t>DS .2638 2FL</t>
  </si>
  <si>
    <t>DT .1360 2FL</t>
  </si>
  <si>
    <t>DT .1100 2FL</t>
  </si>
  <si>
    <t>DT .0360 2FL</t>
  </si>
  <si>
    <t>DT .0330 2FL</t>
  </si>
  <si>
    <t>DT .0400 2FL</t>
  </si>
  <si>
    <t>DT .2380 2FL</t>
  </si>
  <si>
    <t>DT .0625 2FL</t>
  </si>
  <si>
    <t>DT .0520 2FL</t>
  </si>
  <si>
    <t>DT .0420 2FL</t>
  </si>
  <si>
    <t>DJ .0935 2FL</t>
  </si>
  <si>
    <t>DJ .1094 2FL</t>
  </si>
  <si>
    <t>DJ .0980 2FL</t>
  </si>
  <si>
    <t>DJ .0906 2FL</t>
  </si>
  <si>
    <t>DS .1470 2FL</t>
  </si>
  <si>
    <t>DS .1910 2FL</t>
  </si>
  <si>
    <t>DS .1610 2FL</t>
  </si>
  <si>
    <t>DC .2031 2FL</t>
  </si>
  <si>
    <t>EM .1250 5FL</t>
  </si>
  <si>
    <t>EM .1875 5FL</t>
  </si>
  <si>
    <t>TM .7500 2FL</t>
  </si>
  <si>
    <t xml:space="preserve"> .7500 FL</t>
  </si>
  <si>
    <t>DM .1562 2FL</t>
  </si>
  <si>
    <t xml:space="preserve"> .0120 1FL</t>
  </si>
  <si>
    <t xml:space="preserve"> .0110 1FL</t>
  </si>
  <si>
    <t>TM .2900 1FL</t>
  </si>
  <si>
    <t>TM .3050 4FL</t>
  </si>
  <si>
    <t>TM .2450 3FL</t>
  </si>
  <si>
    <t>TM .1400 3FL</t>
  </si>
  <si>
    <t>TM .7500 3FL</t>
  </si>
  <si>
    <t>TE .7500 FL</t>
  </si>
  <si>
    <t>TE .7500 2FL</t>
  </si>
  <si>
    <t>TE .0938 2FL</t>
  </si>
  <si>
    <t>TE .5000 3FL</t>
  </si>
  <si>
    <t>TE .0625 2FL</t>
  </si>
  <si>
    <t>TE .1563 3FL</t>
  </si>
  <si>
    <t>TE .3750 3FL</t>
  </si>
  <si>
    <t>TE .0313 3FL</t>
  </si>
  <si>
    <t>TE .0250 2FL</t>
  </si>
  <si>
    <t>TE .0312 2FL</t>
  </si>
  <si>
    <t>SS 1.5000 16FL</t>
  </si>
  <si>
    <t>SS 1.0000 50FL</t>
  </si>
  <si>
    <t>SD .3750 2FL</t>
  </si>
  <si>
    <t>SD .2500 2FL</t>
  </si>
  <si>
    <t>CM .1250 2FL</t>
  </si>
  <si>
    <t>SD .0900 2FL</t>
  </si>
  <si>
    <t>SD .0600 2FL</t>
  </si>
  <si>
    <t>SD .0450 2FL</t>
  </si>
  <si>
    <t>SD .0300 2FL</t>
  </si>
  <si>
    <t>SD .0100 2FL</t>
  </si>
  <si>
    <t>SD .1181 3FL</t>
  </si>
  <si>
    <t>RT .3150 1FL</t>
  </si>
  <si>
    <t>RT .2500 1FL</t>
  </si>
  <si>
    <t>RT .1900 1FL</t>
  </si>
  <si>
    <t>RT .1697 1FL</t>
  </si>
  <si>
    <t>RT .1764 1FL</t>
  </si>
  <si>
    <t>RT .1640 1FL</t>
  </si>
  <si>
    <t>RT .1575 1FL</t>
  </si>
  <si>
    <t>RT .1120 1FL</t>
  </si>
  <si>
    <t>RT .0860 1FL</t>
  </si>
  <si>
    <t>RT .0730 1FL</t>
  </si>
  <si>
    <t>RT .1380 1FL</t>
  </si>
  <si>
    <t>RT .0600 1FL</t>
  </si>
  <si>
    <t>RT .1024 1FL</t>
  </si>
  <si>
    <t>RT .0460 1FL</t>
  </si>
  <si>
    <t>RT .0630 1FL</t>
  </si>
  <si>
    <t>RT .0787 1FL</t>
  </si>
  <si>
    <t>RT .1181 1FL</t>
  </si>
  <si>
    <t>RT .1378 2FL</t>
  </si>
  <si>
    <t>RM .2498 FL</t>
  </si>
  <si>
    <t>RM .2470 FL</t>
  </si>
  <si>
    <t>RM .3160 6FL</t>
  </si>
  <si>
    <t>RM .1250 6FL</t>
  </si>
  <si>
    <t>RM .5188 6FL</t>
  </si>
  <si>
    <t>RM .4375 6FL</t>
  </si>
  <si>
    <t>RM .0625 6FL</t>
  </si>
  <si>
    <t>RM .3760 6FL</t>
  </si>
  <si>
    <t>RM .3750 6FL</t>
  </si>
  <si>
    <t>RM .3655 6FL</t>
  </si>
  <si>
    <t>RM .3130 6FL</t>
  </si>
  <si>
    <t>RM .3281 6FL</t>
  </si>
  <si>
    <t>RM .3278 6FL</t>
  </si>
  <si>
    <t>RM .3137 6FL</t>
  </si>
  <si>
    <t>RM .3125 6FL</t>
  </si>
  <si>
    <t>RM .2760 6FL</t>
  </si>
  <si>
    <t>RM .2580 6FL</t>
  </si>
  <si>
    <t>RM .2560 6FL</t>
  </si>
  <si>
    <t>RM .2795 6FL</t>
  </si>
  <si>
    <t>RM .2520 4FL</t>
  </si>
  <si>
    <t>RM .2515 4FL</t>
  </si>
  <si>
    <t>RM .2510 4FL</t>
  </si>
  <si>
    <t>RM .2490 4FL</t>
  </si>
  <si>
    <t>RM .2475 4FL</t>
  </si>
  <si>
    <t>RM .2470 4FL</t>
  </si>
  <si>
    <t>RM .2465 4FL</t>
  </si>
  <si>
    <t>RM .2460 4FL</t>
  </si>
  <si>
    <t>RM .2490 6FL</t>
  </si>
  <si>
    <t>RM .2500 6FL</t>
  </si>
  <si>
    <t>RM .2480 6FL</t>
  </si>
  <si>
    <t>RM .2400 4FL</t>
  </si>
  <si>
    <t>RM .2390 4FL</t>
  </si>
  <si>
    <t>RM .2440 6FL</t>
  </si>
  <si>
    <t>RM .2380 6FL</t>
  </si>
  <si>
    <t>RM .2350 6FL</t>
  </si>
  <si>
    <t>RM .2420 6FL</t>
  </si>
  <si>
    <t>RM .2350 4FL</t>
  </si>
  <si>
    <t>RM .2360 6FL</t>
  </si>
  <si>
    <t>RM .2330 6FL</t>
  </si>
  <si>
    <t>RM .2505 6FL</t>
  </si>
  <si>
    <t>RM .2502 6FL</t>
  </si>
  <si>
    <t>RM .2280 6FL</t>
  </si>
  <si>
    <t>RM .2190 4FL</t>
  </si>
  <si>
    <t>RM .2090 6FL</t>
  </si>
  <si>
    <t>RM .2040 6FL</t>
  </si>
  <si>
    <t>RM .1995 6FL</t>
  </si>
  <si>
    <t>RM .1966 6FL</t>
  </si>
  <si>
    <t>RM .1890 4FL</t>
  </si>
  <si>
    <t>RM .1880 4FL</t>
  </si>
  <si>
    <t>RM .1875 4FL</t>
  </si>
  <si>
    <t>RM .1850 4FL</t>
  </si>
  <si>
    <t>RM .1865 6FL</t>
  </si>
  <si>
    <t>RM .1772 6FL</t>
  </si>
  <si>
    <t>RM .1750 6FL</t>
  </si>
  <si>
    <t>RM .1640 6FL</t>
  </si>
  <si>
    <t>RM .1660 4FL</t>
  </si>
  <si>
    <t>RM .1545 4FL</t>
  </si>
  <si>
    <t>RM .1570 6FL</t>
  </si>
  <si>
    <t>RM .1550 4FL</t>
  </si>
  <si>
    <t>RM .1500 4FL</t>
  </si>
  <si>
    <t>RM .1490 4FL</t>
  </si>
  <si>
    <t>RM .1455 4FL</t>
  </si>
  <si>
    <t>RM .1415 4FL</t>
  </si>
  <si>
    <t>RM .1400 4FL</t>
  </si>
  <si>
    <t>RM .1380 4FL</t>
  </si>
  <si>
    <t>RM .1300 4FL</t>
  </si>
  <si>
    <t>RM .1350 4FL</t>
  </si>
  <si>
    <t>RM .1360 4FL</t>
  </si>
  <si>
    <t>RM .1285 4FL</t>
  </si>
  <si>
    <t>RM .1290 4FL</t>
  </si>
  <si>
    <t>RM .1280 4FL</t>
  </si>
  <si>
    <t>RM .1270 4FL</t>
  </si>
  <si>
    <t>RM .1260 4FL</t>
  </si>
  <si>
    <t>RM .1255 4FL</t>
  </si>
  <si>
    <t>RM .1250 4FL</t>
  </si>
  <si>
    <t>RM .1245 4FL</t>
  </si>
  <si>
    <t>RM .1240 4FL</t>
  </si>
  <si>
    <t>RM .1195 4FL</t>
  </si>
  <si>
    <t>RM .1185 4FL</t>
  </si>
  <si>
    <t>RM .1181 4FL</t>
  </si>
  <si>
    <t>RM .1170 4FL</t>
  </si>
  <si>
    <t>RM .1252 4FL</t>
  </si>
  <si>
    <t>RM .1105 4FL</t>
  </si>
  <si>
    <t>RM .1110 4FL</t>
  </si>
  <si>
    <t>RM .1060 4FL</t>
  </si>
  <si>
    <t>RM .0980 4FL</t>
  </si>
  <si>
    <t>RM .1040 4FL</t>
  </si>
  <si>
    <t>RM .0997 4FL</t>
  </si>
  <si>
    <t>RM .0985 4FL</t>
  </si>
  <si>
    <t>RM .0984 4FL</t>
  </si>
  <si>
    <t>RM .0975 4FL</t>
  </si>
  <si>
    <t>RM .0970 4FL</t>
  </si>
  <si>
    <t>RM .0960 4FL</t>
  </si>
  <si>
    <t>RM .0945 4FL</t>
  </si>
  <si>
    <t>RM .0940 4FL</t>
  </si>
  <si>
    <t>RM .0890 4FL</t>
  </si>
  <si>
    <t>RM .0938 4FL</t>
  </si>
  <si>
    <t>RM .0935 4FL</t>
  </si>
  <si>
    <t>RM .0915 4FL</t>
  </si>
  <si>
    <t>RM .0933 4FL</t>
  </si>
  <si>
    <t>RM .0880 4FL</t>
  </si>
  <si>
    <t>RM .0850 4FL</t>
  </si>
  <si>
    <t>RM .0840 4FL</t>
  </si>
  <si>
    <t>RM .0830 4FL</t>
  </si>
  <si>
    <t>RM .0827 4FL</t>
  </si>
  <si>
    <t>RM .0820 4FL</t>
  </si>
  <si>
    <t>RM .0815 4FL</t>
  </si>
  <si>
    <t>RM .0795 4FL</t>
  </si>
  <si>
    <t>RM .0810 4FL</t>
  </si>
  <si>
    <t>RM .0781 4FL</t>
  </si>
  <si>
    <t>RM .0782 4FL</t>
  </si>
  <si>
    <t>RM .0780 4FL</t>
  </si>
  <si>
    <t>RM .0765 4FL</t>
  </si>
  <si>
    <t>RM .0750 4FL</t>
  </si>
  <si>
    <t>RM .0710 4FL</t>
  </si>
  <si>
    <t>RM .0705 4FL</t>
  </si>
  <si>
    <t>RM .0645 4FL</t>
  </si>
  <si>
    <t>RM .0635 4FL</t>
  </si>
  <si>
    <t>RM .0600 4FL</t>
  </si>
  <si>
    <t>RM .0594 4FL</t>
  </si>
  <si>
    <t>RM .0593 4FL</t>
  </si>
  <si>
    <t>RM .0650 4FL</t>
  </si>
  <si>
    <t>RM .0625 4FL</t>
  </si>
  <si>
    <t>RM .0620 4FL</t>
  </si>
  <si>
    <t>RM .0615 4FL</t>
  </si>
  <si>
    <t>RM .0595 4FL</t>
  </si>
  <si>
    <t>RM .0590 4FL</t>
  </si>
  <si>
    <t>RM .0520 4FL</t>
  </si>
  <si>
    <t>RM .0587 4FL</t>
  </si>
  <si>
    <t>RM .0368 4FL</t>
  </si>
  <si>
    <t>RM .0398 4FL</t>
  </si>
  <si>
    <t>RM .0480 4FL</t>
  </si>
  <si>
    <t>RM .0465 4FL</t>
  </si>
  <si>
    <t>RM .0394 4FL</t>
  </si>
  <si>
    <t>RM .0391 3FL</t>
  </si>
  <si>
    <t>RM .0400 4FL</t>
  </si>
  <si>
    <t>RM .0397 4FL</t>
  </si>
  <si>
    <t>RM .0390 3FL</t>
  </si>
  <si>
    <t>RM .0380 4FL</t>
  </si>
  <si>
    <t>RM .0380 3FL</t>
  </si>
  <si>
    <t>RM .0374 4FL</t>
  </si>
  <si>
    <t>RM .0370 4FL</t>
  </si>
  <si>
    <t>RM .0402 4FL</t>
  </si>
  <si>
    <t>RM .0318 4FL</t>
  </si>
  <si>
    <t>RM .0720 4FL</t>
  </si>
  <si>
    <t>RM .0217 4FL</t>
  </si>
  <si>
    <t>PR .0787 FL</t>
  </si>
  <si>
    <t>PR .0394 FL</t>
  </si>
  <si>
    <t>PR .0197 FL</t>
  </si>
  <si>
    <t>LP .1250 4FL</t>
  </si>
  <si>
    <t>LP .0938 2FL</t>
  </si>
  <si>
    <t>LP .0781 2FL</t>
  </si>
  <si>
    <t>LA .7500 FL</t>
  </si>
  <si>
    <t>KC .0000 FL</t>
  </si>
  <si>
    <t>KC .7500 FL</t>
  </si>
  <si>
    <t>KC .6250 8FL</t>
  </si>
  <si>
    <t>KC 1.0000 12FL</t>
  </si>
  <si>
    <t>KC .5000 8FL</t>
  </si>
  <si>
    <t>KC .5000 6FL</t>
  </si>
  <si>
    <t>KC .5000 4FL</t>
  </si>
  <si>
    <t>KC .3750 8FL</t>
  </si>
  <si>
    <t>KC .3125 6FL</t>
  </si>
  <si>
    <t>KC .2500 6FL</t>
  </si>
  <si>
    <t>KC .1875 6FL</t>
  </si>
  <si>
    <t>KC .2500 3FL</t>
  </si>
  <si>
    <t>FM 3.0000 FL</t>
  </si>
  <si>
    <t>FM 3.0000 5FL</t>
  </si>
  <si>
    <t>FM 2.5000 FL</t>
  </si>
  <si>
    <t>FM 3.0000 6FL</t>
  </si>
  <si>
    <t>FM .7500 FL</t>
  </si>
  <si>
    <t>FM 1.0000 4FL</t>
  </si>
  <si>
    <t>FM 1.5000 2FL</t>
  </si>
  <si>
    <t>FA 10.0000 4FL</t>
  </si>
  <si>
    <t>EM .0500 4FL</t>
  </si>
  <si>
    <t>EM 1.0000 3FL</t>
  </si>
  <si>
    <t>EM 1.0000 2FL</t>
  </si>
  <si>
    <t>EM 1.0000 FL</t>
  </si>
  <si>
    <t>EM .7500 FL</t>
  </si>
  <si>
    <t>EM .5000 FL</t>
  </si>
  <si>
    <t>EM .4375 3FL</t>
  </si>
  <si>
    <t>EM .3750 3FL</t>
  </si>
  <si>
    <t>EM .2500 3FL</t>
  </si>
  <si>
    <t>EM .0313 4FL</t>
  </si>
  <si>
    <t>EM .0200 3FL</t>
  </si>
  <si>
    <t>EM .0090 2FL</t>
  </si>
  <si>
    <t>EM .3750 FL</t>
  </si>
  <si>
    <t>EM .7500 3FL</t>
  </si>
  <si>
    <t>EM .1094 3FL</t>
  </si>
  <si>
    <t>EM .2500 FL</t>
  </si>
  <si>
    <t>EM .0150 3FL</t>
  </si>
  <si>
    <t>EM .5000 3FL</t>
  </si>
  <si>
    <t>EM .6250 2FL</t>
  </si>
  <si>
    <t>EM .3281 2FL</t>
  </si>
  <si>
    <t>EM .7500 2FL</t>
  </si>
  <si>
    <t>EM .6250 3FL</t>
  </si>
  <si>
    <t>EM .5000 6FL</t>
  </si>
  <si>
    <t>EM .5000 5FL</t>
  </si>
  <si>
    <t>EM .5000 4FL</t>
  </si>
  <si>
    <t>EM .5000 2FL</t>
  </si>
  <si>
    <t>EM .4724 4FL</t>
  </si>
  <si>
    <t>EM .3937 4FL</t>
  </si>
  <si>
    <t>EM .3750 6FL</t>
  </si>
  <si>
    <t>EM .3750 5FL</t>
  </si>
  <si>
    <t>EM .3750 4FL</t>
  </si>
  <si>
    <t>EM .3750 2FL</t>
  </si>
  <si>
    <t>EM .3437 4FL</t>
  </si>
  <si>
    <t>EM .3125 6FL</t>
  </si>
  <si>
    <t>EM .3125 5FL</t>
  </si>
  <si>
    <t>EM .3125 4FL</t>
  </si>
  <si>
    <t>EM .3125 3FL</t>
  </si>
  <si>
    <t>EM .3125 2FL</t>
  </si>
  <si>
    <t>EM .2812 3FL</t>
  </si>
  <si>
    <t>EM .2500 6FL</t>
  </si>
  <si>
    <t>EM .2500 5FL</t>
  </si>
  <si>
    <t>EM .2500 4FL</t>
  </si>
  <si>
    <t>EM .2500 2FL</t>
  </si>
  <si>
    <t>EM .2188 2FL</t>
  </si>
  <si>
    <t>EM .1875 3FL</t>
  </si>
  <si>
    <t>EM .1250 3FL</t>
  </si>
  <si>
    <t>EM .1094 5FL</t>
  </si>
  <si>
    <t>EM .0625 5FL</t>
  </si>
  <si>
    <t>EM .0470 5FL</t>
  </si>
  <si>
    <t>EM .2362 4FL</t>
  </si>
  <si>
    <t>EM .1575 4FL</t>
  </si>
  <si>
    <t>EM .1181 4FL</t>
  </si>
  <si>
    <t>EM .1875 4FL</t>
  </si>
  <si>
    <t>EM .1875 2FL</t>
  </si>
  <si>
    <t>EM .1563 3FL</t>
  </si>
  <si>
    <t>EM .1562 2FL</t>
  </si>
  <si>
    <t>EM .1406 7FL</t>
  </si>
  <si>
    <t>EM .1406 2FL</t>
  </si>
  <si>
    <t>EM .1250 4FL</t>
  </si>
  <si>
    <t>EM .1250 2FL</t>
  </si>
  <si>
    <t>EM .1150 2FL</t>
  </si>
  <si>
    <t>EM .1094 4FL</t>
  </si>
  <si>
    <t>EM .1094 2FL</t>
  </si>
  <si>
    <t>EM .0938 4FL</t>
  </si>
  <si>
    <t>EM .0938 3FL</t>
  </si>
  <si>
    <t>EM .0938 2FL</t>
  </si>
  <si>
    <t>EM .0930 3FL</t>
  </si>
  <si>
    <t>EM .0781 4FL</t>
  </si>
  <si>
    <t>EM .0781 3FL</t>
  </si>
  <si>
    <t>EM .0781 2FL</t>
  </si>
  <si>
    <t>CM .0781 4FL</t>
  </si>
  <si>
    <t>EM .0780 3FL</t>
  </si>
  <si>
    <t>EM .0650 4FL</t>
  </si>
  <si>
    <t>EM .0650 2FL</t>
  </si>
  <si>
    <t>EM .0625 4FL</t>
  </si>
  <si>
    <t>EM .0625 2FL</t>
  </si>
  <si>
    <t>EM .0625 3FL</t>
  </si>
  <si>
    <t>EM .0500 3FL</t>
  </si>
  <si>
    <t>EM .0470 6FL</t>
  </si>
  <si>
    <t>EM .0470 3FL</t>
  </si>
  <si>
    <t>EM .0469 4FL</t>
  </si>
  <si>
    <t>EM .0469 3FL</t>
  </si>
  <si>
    <t>EM .0469 2FL</t>
  </si>
  <si>
    <t>EM .0400 3FL</t>
  </si>
  <si>
    <t>EM .0370 2FL</t>
  </si>
  <si>
    <t>EM .0350 3FL</t>
  </si>
  <si>
    <t>EM .0313 2FL</t>
  </si>
  <si>
    <t>EM .0310 5FL</t>
  </si>
  <si>
    <t>EM .0310 4FL</t>
  </si>
  <si>
    <t>EM .0310 3FL</t>
  </si>
  <si>
    <t>EM .0250 3FL</t>
  </si>
  <si>
    <t>EM .0250 2FL</t>
  </si>
  <si>
    <t>EM .0230 2FL</t>
  </si>
  <si>
    <t>EM .0220 2FL</t>
  </si>
  <si>
    <t>EM .0210 2FL</t>
  </si>
  <si>
    <t>EM .0200 4FL</t>
  </si>
  <si>
    <t>EM .0200 2FL</t>
  </si>
  <si>
    <t>EM .0160 2FL</t>
  </si>
  <si>
    <t>EM .0140 2FL</t>
  </si>
  <si>
    <t>EM .0130 2FL</t>
  </si>
  <si>
    <t>EM .0100 4FL</t>
  </si>
  <si>
    <t>EM .0100 3FL</t>
  </si>
  <si>
    <t>EM .0100 2FL</t>
  </si>
  <si>
    <t>EM .0070 2FL</t>
  </si>
  <si>
    <t>EM .0060 2FL</t>
  </si>
  <si>
    <t>EM .0050 2FL</t>
  </si>
  <si>
    <t>EM .0040 2FL</t>
  </si>
  <si>
    <t>EM .0030 2FL</t>
  </si>
  <si>
    <t>EM .0020 2FL</t>
  </si>
  <si>
    <t>DO .5000 6FL</t>
  </si>
  <si>
    <t>DO .0930 2FL</t>
  </si>
  <si>
    <t>DO .0790 2FL</t>
  </si>
  <si>
    <t>DO .0550 2FL</t>
  </si>
  <si>
    <t>DS .4375 2FL</t>
  </si>
  <si>
    <t>DS .3680 2FL</t>
  </si>
  <si>
    <t>DS .3594 2FL</t>
  </si>
  <si>
    <t>DJ .3594 2FL</t>
  </si>
  <si>
    <t>DS .3320 2FL</t>
  </si>
  <si>
    <t>DJ .3320 2FL</t>
  </si>
  <si>
    <t>DT .3320 2FL</t>
  </si>
  <si>
    <t>DT .3020 2FL</t>
  </si>
  <si>
    <t>DS .2900 2FL</t>
  </si>
  <si>
    <t>DJ .2900 2FL</t>
  </si>
  <si>
    <t>DT .2900 2FL</t>
  </si>
  <si>
    <t>DS .2720 2FL</t>
  </si>
  <si>
    <t>DJ .2720 2FL</t>
  </si>
  <si>
    <t>DS .2660 2FL</t>
  </si>
  <si>
    <t>DJ .2660 2FL</t>
  </si>
  <si>
    <t>DS .2656 2FL</t>
  </si>
  <si>
    <t>DT .2500 2FL</t>
  </si>
  <si>
    <t>DS .2500 2FL</t>
  </si>
  <si>
    <t>DJ .2500 2FL</t>
  </si>
  <si>
    <t>DS .2460 2FL</t>
  </si>
  <si>
    <t>DS .2420 2FL</t>
  </si>
  <si>
    <t>DJ .2420 2FL</t>
  </si>
  <si>
    <t>DS .2340 2FL</t>
  </si>
  <si>
    <t>DS .2280 2FL</t>
  </si>
  <si>
    <t>DT .2280 2FL</t>
  </si>
  <si>
    <t>DS .2210 2FL</t>
  </si>
  <si>
    <t>DJ .2210 2FL</t>
  </si>
  <si>
    <t>DT .2188 2FL</t>
  </si>
  <si>
    <t>DS .2188 2FL</t>
  </si>
  <si>
    <t>DJ .2188 2FL</t>
  </si>
  <si>
    <t>DS .2130 2FL</t>
  </si>
  <si>
    <t>DJ .2130 2FL</t>
  </si>
  <si>
    <t>DS .2090 2FL</t>
  </si>
  <si>
    <t>DJ .2090 2FL</t>
  </si>
  <si>
    <t>DS .2055 2FL</t>
  </si>
  <si>
    <t>DS .1960 2FL</t>
  </si>
  <si>
    <t>DT .1960 2FL</t>
  </si>
  <si>
    <t>DS .1875 2FL</t>
  </si>
  <si>
    <t>DS .1850 2FL</t>
  </si>
  <si>
    <t>DS .1820 2FL</t>
  </si>
  <si>
    <t>DJ .1820 2FL</t>
  </si>
  <si>
    <t>DT .1820 2FL</t>
  </si>
  <si>
    <t>DS .1770 2FL</t>
  </si>
  <si>
    <t>DJ .1770 2FL</t>
  </si>
  <si>
    <t>DS .1730 2FL</t>
  </si>
  <si>
    <t>DJ .1730 2FL</t>
  </si>
  <si>
    <t>DS .1719 2FL</t>
  </si>
  <si>
    <t>DJ .1719 2FL</t>
  </si>
  <si>
    <t>DS .1695 2FL</t>
  </si>
  <si>
    <t>DS .1660 2FL</t>
  </si>
  <si>
    <t>DJ .1660 2FL</t>
  </si>
  <si>
    <t>DS .1590 2FL</t>
  </si>
  <si>
    <t>DT .1570 2FL</t>
  </si>
  <si>
    <t>DS .1563 2FL</t>
  </si>
  <si>
    <t>DJ .1563 2FL</t>
  </si>
  <si>
    <t>DS .1520 2FL</t>
  </si>
  <si>
    <t>DS .1495 2FL</t>
  </si>
  <si>
    <t>DT .1470 2FL</t>
  </si>
  <si>
    <t>DS .1440 2FL</t>
  </si>
  <si>
    <t>DJ .1440 2FL</t>
  </si>
  <si>
    <t>DS .1406 2FL</t>
  </si>
  <si>
    <t>DJ .1406 2FL</t>
  </si>
  <si>
    <t>DS .1405 2FL</t>
  </si>
  <si>
    <t>DJ .1405 2FL</t>
  </si>
  <si>
    <t>DS .1360 2FL</t>
  </si>
  <si>
    <t>DS .1285 2FL</t>
  </si>
  <si>
    <t>DT .1260 2FL</t>
  </si>
  <si>
    <t>DS .1250 2FL</t>
  </si>
  <si>
    <t>DJ .1250 2FL</t>
  </si>
  <si>
    <t>DS .1200 2FL</t>
  </si>
  <si>
    <t>DS .1160 2FL</t>
  </si>
  <si>
    <t>DJ .1160 2FL</t>
  </si>
  <si>
    <t>DJ .1130 2FL</t>
  </si>
  <si>
    <t>DS .1100 2FL</t>
  </si>
  <si>
    <t>DJ .1100 2FL</t>
  </si>
  <si>
    <t>DS .1040 2FL</t>
  </si>
  <si>
    <t>DJ .1040 2FL</t>
  </si>
  <si>
    <t>DS .1015 2FL</t>
  </si>
  <si>
    <t>DS .0995 2FL</t>
  </si>
  <si>
    <t>DJ .0995 2FL</t>
  </si>
  <si>
    <t>DT .0995 2FL</t>
  </si>
  <si>
    <t>DS .0960 2FL</t>
  </si>
  <si>
    <t>DJ .0960 2FL</t>
  </si>
  <si>
    <t>DS .0938 2FL</t>
  </si>
  <si>
    <t>DT .0938 2FL</t>
  </si>
  <si>
    <t>DT .0905 2FL</t>
  </si>
  <si>
    <t>DS .0890 2FL</t>
  </si>
  <si>
    <t>DJ .0890 2FL</t>
  </si>
  <si>
    <t>DT .0890 2FL</t>
  </si>
  <si>
    <t>DS .0860 2FL</t>
  </si>
  <si>
    <t>DT .0860 2FL</t>
  </si>
  <si>
    <t>DS .0820 2FL</t>
  </si>
  <si>
    <t>DJ .0820 2FL</t>
  </si>
  <si>
    <t>DS .0810 2FL</t>
  </si>
  <si>
    <t>DS .0785 2FL</t>
  </si>
  <si>
    <t>DS .0781 2FL</t>
  </si>
  <si>
    <t>DS .0760 2FL</t>
  </si>
  <si>
    <t>DS .0730 2FL</t>
  </si>
  <si>
    <t>DJ .0730 2FL</t>
  </si>
  <si>
    <t>DS .0700 2FL</t>
  </si>
  <si>
    <t>DJ .0700 2FL</t>
  </si>
  <si>
    <t>DS .0635 2FL</t>
  </si>
  <si>
    <t>DS .0595 2FL</t>
  </si>
  <si>
    <t>DJ .0571 2FL</t>
  </si>
  <si>
    <t>DS .0550 2FL</t>
  </si>
  <si>
    <t>DS .0465 2FL</t>
  </si>
  <si>
    <t>DJ .0465 2FL</t>
  </si>
  <si>
    <t>DS .0430 2FL</t>
  </si>
  <si>
    <t>DS .0410 2FL</t>
  </si>
  <si>
    <t>DJ .0410 2FL</t>
  </si>
  <si>
    <t>DJ .5000 2FL</t>
  </si>
  <si>
    <t>DS .5000 2FL</t>
  </si>
  <si>
    <t>DJ .4844 2FL</t>
  </si>
  <si>
    <t>DS .4844 2FL</t>
  </si>
  <si>
    <t>DJ .4688 2FL</t>
  </si>
  <si>
    <t>DS .4688 2FL</t>
  </si>
  <si>
    <t>DJ .4531 2FL</t>
  </si>
  <si>
    <t>DS .4531 2FL</t>
  </si>
  <si>
    <t>DJ .4375 2FL</t>
  </si>
  <si>
    <t>DJ .4219 2FL</t>
  </si>
  <si>
    <t>DS .4219 2FL</t>
  </si>
  <si>
    <t>DS .4130 2FL</t>
  </si>
  <si>
    <t>DJ .4130 2FL</t>
  </si>
  <si>
    <t>DJ .4063 2FL</t>
  </si>
  <si>
    <t>DS .4063 2FL</t>
  </si>
  <si>
    <t>DS .4040 2FL</t>
  </si>
  <si>
    <t>DJ .4040 2FL</t>
  </si>
  <si>
    <t>DS .3970 2FL</t>
  </si>
  <si>
    <t>DJ .3970 2FL</t>
  </si>
  <si>
    <t>DJ .3906 2FL</t>
  </si>
  <si>
    <t>DS .3906 2FL</t>
  </si>
  <si>
    <t>DS .3860 2FL</t>
  </si>
  <si>
    <t>DJ .3860 2FL</t>
  </si>
  <si>
    <t>DS .3770 2FL</t>
  </si>
  <si>
    <t>DJ .3770 2FL</t>
  </si>
  <si>
    <t>DJ .3750 2FL</t>
  </si>
  <si>
    <t>DS .3750 2FL</t>
  </si>
  <si>
    <t>DJ .3680 2FL</t>
  </si>
  <si>
    <t>DS .3580 2FL</t>
  </si>
  <si>
    <t>DJ .3580 2FL</t>
  </si>
  <si>
    <t>DS .3480 2FL</t>
  </si>
  <si>
    <t>DJ .3480 2FL</t>
  </si>
  <si>
    <t>DJ .3438 2FL</t>
  </si>
  <si>
    <t>DS .3438 2FL</t>
  </si>
  <si>
    <t>DS .3390 2FL</t>
  </si>
  <si>
    <t>DJ .3390 2FL</t>
  </si>
  <si>
    <t>DJ .3281 2FL</t>
  </si>
  <si>
    <t>DS .3281 2FL</t>
  </si>
  <si>
    <t>DS .3230 2FL</t>
  </si>
  <si>
    <t>DJ .3230 2FL</t>
  </si>
  <si>
    <t>DS .3160 2FL</t>
  </si>
  <si>
    <t>DJ .3160 2FL</t>
  </si>
  <si>
    <t>DJ .3125 2FL</t>
  </si>
  <si>
    <t>DS .3125 2FL</t>
  </si>
  <si>
    <t>DS .3020 2FL</t>
  </si>
  <si>
    <t>DJ .3020 2FL</t>
  </si>
  <si>
    <t>DJ .2969 2FL</t>
  </si>
  <si>
    <t>DS .2969 2FL</t>
  </si>
  <si>
    <t>DS .2950 2FL</t>
  </si>
  <si>
    <t>DJ .2950 2FL</t>
  </si>
  <si>
    <t>DJ .2813 2FL</t>
  </si>
  <si>
    <t>DS .2813 2FL</t>
  </si>
  <si>
    <t>DS .2810 2FL</t>
  </si>
  <si>
    <t>DJ .2810 2FL</t>
  </si>
  <si>
    <t>DS .2770 2FL</t>
  </si>
  <si>
    <t>DJ .2770 2FL</t>
  </si>
  <si>
    <t>DJ .2656 2FL</t>
  </si>
  <si>
    <t>DS .2610 2FL</t>
  </si>
  <si>
    <t>DS .2570 2FL</t>
  </si>
  <si>
    <t>DJ .2570 2FL</t>
  </si>
  <si>
    <t>DJ .2460 2FL</t>
  </si>
  <si>
    <t>DS .2380 2FL</t>
  </si>
  <si>
    <t>DJ .2344 2FL</t>
  </si>
  <si>
    <t>DS .2344 2FL</t>
  </si>
  <si>
    <t>DJ .2340 2FL</t>
  </si>
  <si>
    <t>DJ .2055 2FL</t>
  </si>
  <si>
    <t>DS .2040 2FL</t>
  </si>
  <si>
    <t>DJ .2040 2FL</t>
  </si>
  <si>
    <t>DJ .2031 2FL</t>
  </si>
  <si>
    <t>DS .2031 2FL</t>
  </si>
  <si>
    <t>DS .2010 2FL</t>
  </si>
  <si>
    <t>DS .1990 2FL</t>
  </si>
  <si>
    <t>DJ .1990 2FL</t>
  </si>
  <si>
    <t>DJ .1960 2FL</t>
  </si>
  <si>
    <t>DS .1935 2FL</t>
  </si>
  <si>
    <t>DJ .1935 2FL</t>
  </si>
  <si>
    <t>DJ .1910 2FL</t>
  </si>
  <si>
    <t>DS .1890 2FL</t>
  </si>
  <si>
    <t>DJ .1890 2FL</t>
  </si>
  <si>
    <t>DJ .1850 2FL</t>
  </si>
  <si>
    <t>DS .1800 2FL</t>
  </si>
  <si>
    <t>DJ .1800 2FL</t>
  </si>
  <si>
    <t>DJ .1695 2FL</t>
  </si>
  <si>
    <t>DJ .1590 2FL</t>
  </si>
  <si>
    <t>DS .1570 2FL</t>
  </si>
  <si>
    <t>DJ .1570 2FL</t>
  </si>
  <si>
    <t>DS .1540 2FL</t>
  </si>
  <si>
    <t>DJ .1540 2FL</t>
  </si>
  <si>
    <t>DJ .1520 2FL</t>
  </si>
  <si>
    <t>DJ .1495 2FL</t>
  </si>
  <si>
    <t>DJ .1470 2FL</t>
  </si>
  <si>
    <t>DJ .1360 2FL</t>
  </si>
  <si>
    <t>DJ .1285 2FL</t>
  </si>
  <si>
    <t>DJ .1200 2FL</t>
  </si>
  <si>
    <t>DS .1130 2FL</t>
  </si>
  <si>
    <t>DS .1110 2FL</t>
  </si>
  <si>
    <t>DJ .1110 2FL</t>
  </si>
  <si>
    <t>DS .1094 2FL</t>
  </si>
  <si>
    <t>DS .1065 2FL</t>
  </si>
  <si>
    <t>DJ .1065 2FL</t>
  </si>
  <si>
    <t>DJ .1015 2FL</t>
  </si>
  <si>
    <t>DS .0980 2FL</t>
  </si>
  <si>
    <t>DJ .0938 2FL</t>
  </si>
  <si>
    <t>DS .0935 2FL</t>
  </si>
  <si>
    <t>DJ .0860 2FL</t>
  </si>
  <si>
    <t>DJ .0810 2FL</t>
  </si>
  <si>
    <t>DJ .0785 2FL</t>
  </si>
  <si>
    <t>DJ .0760 2FL</t>
  </si>
  <si>
    <t>DS .0670 2FL</t>
  </si>
  <si>
    <t>DJ .0670 2FL</t>
  </si>
  <si>
    <t>DJ .0635 2FL</t>
  </si>
  <si>
    <t>DJ .0625 2FL</t>
  </si>
  <si>
    <t>DS .0625 2FL</t>
  </si>
  <si>
    <t>DJ .0595 2FL</t>
  </si>
  <si>
    <t>DJ .0550 2FL</t>
  </si>
  <si>
    <t>DS .0520 2FL</t>
  </si>
  <si>
    <t>DJ .0520 2FL</t>
  </si>
  <si>
    <t>DT .0469 2FL</t>
  </si>
  <si>
    <t>DJ .0430 2FL</t>
  </si>
  <si>
    <t>DS .0420 2FL</t>
  </si>
  <si>
    <t>DJ .0420 2FL</t>
  </si>
  <si>
    <t>DS .0400 2FL</t>
  </si>
  <si>
    <t>DJ .0400 2FL</t>
  </si>
  <si>
    <t>DS .2480 2FL</t>
  </si>
  <si>
    <t>DJ .1562 2FL</t>
  </si>
  <si>
    <t>DS .1417 2FL</t>
  </si>
  <si>
    <t>DS .1339 2FL</t>
  </si>
  <si>
    <t>DS .1299 2FL</t>
  </si>
  <si>
    <t>DS .1260 2FL</t>
  </si>
  <si>
    <t>DS .1220 2FL</t>
  </si>
  <si>
    <t>DJ .1181 2FL</t>
  </si>
  <si>
    <t>DS .1181 2FL</t>
  </si>
  <si>
    <t>DS .0650 2FL</t>
  </si>
  <si>
    <t>DS .0610 2FL</t>
  </si>
  <si>
    <t>DS .0571 2FL</t>
  </si>
  <si>
    <t>DS .0512 2FL</t>
  </si>
  <si>
    <t>DS .0492 2FL</t>
  </si>
  <si>
    <t>DS .0469 2FL</t>
  </si>
  <si>
    <t>DS .0390 2FL</t>
  </si>
  <si>
    <t>DS .0380 2FL</t>
  </si>
  <si>
    <t>DS .0370 2FL</t>
  </si>
  <si>
    <t>DS .0354 2FL</t>
  </si>
  <si>
    <t>DS .0350 2FL</t>
  </si>
  <si>
    <t>DS .0330 2FL</t>
  </si>
  <si>
    <t>DS .0320 2FL</t>
  </si>
  <si>
    <t>DS .0315 2FL</t>
  </si>
  <si>
    <t>DS .0312 2FL</t>
  </si>
  <si>
    <t>DS .0310 2FL</t>
  </si>
  <si>
    <t>DS .0292 2FL</t>
  </si>
  <si>
    <t>DS .0280 2FL</t>
  </si>
  <si>
    <t>DS .0260 2FL</t>
  </si>
  <si>
    <t>DS .0250 2FL</t>
  </si>
  <si>
    <t>DS .0240 2FL</t>
  </si>
  <si>
    <t>DS .0236 2FL</t>
  </si>
  <si>
    <t>DS .0225 2FL</t>
  </si>
  <si>
    <t>DS .0210 2FL</t>
  </si>
  <si>
    <t>DS .0200 2FL</t>
  </si>
  <si>
    <t>DS .0197 2FL</t>
  </si>
  <si>
    <t>DS .0180 2FL</t>
  </si>
  <si>
    <t>DS .0160 2FL</t>
  </si>
  <si>
    <t>DS .0145 2FL</t>
  </si>
  <si>
    <t>DS .0135 2FL</t>
  </si>
  <si>
    <t>DC .3320 2FL</t>
  </si>
  <si>
    <t>DC .2598 2FL</t>
  </si>
  <si>
    <t>DC .2559 2FL</t>
  </si>
  <si>
    <t>DC .2400 2FL</t>
  </si>
  <si>
    <t>DC .2047 2FL</t>
  </si>
  <si>
    <t>DC .1614 2FL</t>
  </si>
  <si>
    <t>DC .1610 2FL</t>
  </si>
  <si>
    <t>DC .1575 2FL</t>
  </si>
  <si>
    <t>DC .1490 2FL</t>
  </si>
  <si>
    <t>DC .1250 2FL</t>
  </si>
  <si>
    <t>DC .1102 2FL</t>
  </si>
  <si>
    <t>DC .1100 2FL</t>
  </si>
  <si>
    <t>DC .1010 2FL</t>
  </si>
  <si>
    <t>DC .0945 2FL</t>
  </si>
  <si>
    <t>DC .0866 2FL</t>
  </si>
  <si>
    <t>DC .0591 2FL</t>
  </si>
  <si>
    <t>DC .0512 2FL</t>
  </si>
  <si>
    <t>DC .0472 2FL</t>
  </si>
  <si>
    <t>DA .2500 4FL</t>
  </si>
  <si>
    <t>DA .1250 4FL</t>
  </si>
  <si>
    <t>CT .1250 4FL</t>
  </si>
  <si>
    <t>CT .3937 3FL</t>
  </si>
  <si>
    <t>CT .5000 3FL</t>
  </si>
  <si>
    <t>CT .5000 4FL</t>
  </si>
  <si>
    <t>CT .3150 3FL</t>
  </si>
  <si>
    <t>CT .3125 3FL</t>
  </si>
  <si>
    <t>CT .2500 3FL</t>
  </si>
  <si>
    <t>CT .7500 3FL</t>
  </si>
  <si>
    <t>CT .1900 2FL</t>
  </si>
  <si>
    <t>CT .2500 2FL</t>
  </si>
  <si>
    <t>CT .2362 2FL</t>
  </si>
  <si>
    <t>CT .2362 3FL</t>
  </si>
  <si>
    <t>CT .1772 2FL</t>
  </si>
  <si>
    <t>CT .1900 3FL</t>
  </si>
  <si>
    <t>CT .1969 3FL</t>
  </si>
  <si>
    <t>CT .2500 4FL</t>
  </si>
  <si>
    <t>CT .1575 3FL</t>
  </si>
  <si>
    <t>CT .1575 2FL</t>
  </si>
  <si>
    <t>CT .1640 3FL</t>
  </si>
  <si>
    <t>CT .1181 3FL</t>
  </si>
  <si>
    <t>CT .1181 2FL</t>
  </si>
  <si>
    <t>CT .0984 2FL</t>
  </si>
  <si>
    <t>CT .0787 2FL</t>
  </si>
  <si>
    <t>CT .0630 2FL</t>
  </si>
  <si>
    <t>CT .1380 2FL</t>
  </si>
  <si>
    <t>CT .1120 2FL</t>
  </si>
  <si>
    <t>CT .0860 2FL</t>
  </si>
  <si>
    <t>CT .0860 3FL</t>
  </si>
  <si>
    <t>CT .0730 2FL</t>
  </si>
  <si>
    <t>CT .0551 2FL</t>
  </si>
  <si>
    <t>CT .1380 3FL</t>
  </si>
  <si>
    <t>CT .1120 3FL</t>
  </si>
  <si>
    <t>CT .0600 2FL</t>
  </si>
  <si>
    <t>CT .0870 1FL</t>
  </si>
  <si>
    <t>CT .0340 2FL</t>
  </si>
  <si>
    <t>CT .0000 2FL</t>
  </si>
  <si>
    <t>CT .0475 1FL</t>
  </si>
  <si>
    <t>CS 1.0000 1FL</t>
  </si>
  <si>
    <t>CS .7500 1FL</t>
  </si>
  <si>
    <t>CS .5000 1FL</t>
  </si>
  <si>
    <t>CS .3750 1FL</t>
  </si>
  <si>
    <t>CS .2500 2FL</t>
  </si>
  <si>
    <t>CS .2500 1FL</t>
  </si>
  <si>
    <t>CS .1875 1FL</t>
  </si>
  <si>
    <t>CS .1250 2FL</t>
  </si>
  <si>
    <t>CS .1250 1FL</t>
  </si>
  <si>
    <t>CS .0625 1FL</t>
  </si>
  <si>
    <t>CS .0400 1FL</t>
  </si>
  <si>
    <t>CR .0600 2FL</t>
  </si>
  <si>
    <t>CR .0450 2FL</t>
  </si>
  <si>
    <t>CR .0470 2FL</t>
  </si>
  <si>
    <t>CR .0400 2FL</t>
  </si>
  <si>
    <t>CR .0460 2FL</t>
  </si>
  <si>
    <t>CR .0200 2FL</t>
  </si>
  <si>
    <t>CM .7500 FL</t>
  </si>
  <si>
    <t>CM .5000 4FL</t>
  </si>
  <si>
    <t>CM .3750 4FL</t>
  </si>
  <si>
    <t>CM .2500 3FL</t>
  </si>
  <si>
    <t>CM .2500 2FL</t>
  </si>
  <si>
    <t>CM .1875 2FL</t>
  </si>
  <si>
    <t>CM .1250 3FL</t>
  </si>
  <si>
    <t>CD .1406 2FL</t>
  </si>
  <si>
    <t>CD .1360 2FL</t>
  </si>
  <si>
    <t>CD .1339 2FL</t>
  </si>
  <si>
    <t>CD .1319 2FL</t>
  </si>
  <si>
    <t>CD .1299 2FL</t>
  </si>
  <si>
    <t>CD .1285 2FL</t>
  </si>
  <si>
    <t>CD .1260 2FL</t>
  </si>
  <si>
    <t>CD .1250 2FL</t>
  </si>
  <si>
    <t>CD .1240 2FL</t>
  </si>
  <si>
    <t>CD .1220 2FL</t>
  </si>
  <si>
    <t>CD .1200 2FL</t>
  </si>
  <si>
    <t>CD .1181 2FL</t>
  </si>
  <si>
    <t>CD .1160 2FL</t>
  </si>
  <si>
    <t>CD .1142 2FL</t>
  </si>
  <si>
    <t>CD .1130 2FL</t>
  </si>
  <si>
    <t>CD .1122 2FL</t>
  </si>
  <si>
    <t>CD .1110 2FL</t>
  </si>
  <si>
    <t>CD .1100 2FL</t>
  </si>
  <si>
    <t>CD .1094 2FL</t>
  </si>
  <si>
    <t>CD .1083 2FL</t>
  </si>
  <si>
    <t>CD .1065 2FL</t>
  </si>
  <si>
    <t>CD .1040 2FL</t>
  </si>
  <si>
    <t>CD .1024 2FL</t>
  </si>
  <si>
    <t>CD .1015 2FL</t>
  </si>
  <si>
    <t>CD .1004 2FL</t>
  </si>
  <si>
    <t>CD .0995 2FL</t>
  </si>
  <si>
    <t>CD .0980 2FL</t>
  </si>
  <si>
    <t>CD .0965 2FL</t>
  </si>
  <si>
    <t>CD .0960 2FL</t>
  </si>
  <si>
    <t>CD .0945 2FL</t>
  </si>
  <si>
    <t>CD .0938 2FL</t>
  </si>
  <si>
    <t>CD .0925 2FL</t>
  </si>
  <si>
    <t>CD .0906 2FL</t>
  </si>
  <si>
    <t>CD .0890 2FL</t>
  </si>
  <si>
    <t>CD .0866 2FL</t>
  </si>
  <si>
    <t>CD .0860 2FL</t>
  </si>
  <si>
    <t>CD .0846 2FL</t>
  </si>
  <si>
    <t>CD .0827 2FL</t>
  </si>
  <si>
    <t>CD .0820 2FL</t>
  </si>
  <si>
    <t>CD .0810 2FL</t>
  </si>
  <si>
    <t>CD .0787 2FL</t>
  </si>
  <si>
    <t>CD .0781 2FL</t>
  </si>
  <si>
    <t>CD .0768 2FL</t>
  </si>
  <si>
    <t>CD .0760 2FL</t>
  </si>
  <si>
    <t>CD .0748 2FL</t>
  </si>
  <si>
    <t>CD .0730 2FL</t>
  </si>
  <si>
    <t>CD .0709 2FL</t>
  </si>
  <si>
    <t>CD .0700 2FL</t>
  </si>
  <si>
    <t>CD .0689 2FL</t>
  </si>
  <si>
    <t>CD .0670 2FL</t>
  </si>
  <si>
    <t>CD .0650 2FL</t>
  </si>
  <si>
    <t>CD .0635 2FL</t>
  </si>
  <si>
    <t>CD .0625 2FL</t>
  </si>
  <si>
    <t>CD .0610 2FL</t>
  </si>
  <si>
    <t>CD .0595 2FL</t>
  </si>
  <si>
    <t>CD .0571 2FL</t>
  </si>
  <si>
    <t>CD .0551 2FL</t>
  </si>
  <si>
    <t>CD .0531 2FL</t>
  </si>
  <si>
    <t>CD .0520 2FL</t>
  </si>
  <si>
    <t>CD .0512 2FL</t>
  </si>
  <si>
    <t>CD .0492 2FL</t>
  </si>
  <si>
    <t>CD .0472 2FL</t>
  </si>
  <si>
    <t>CD .0465 2FL</t>
  </si>
  <si>
    <t>CD .0453 2FL</t>
  </si>
  <si>
    <t>CD .0430 2FL</t>
  </si>
  <si>
    <t>CD .0420 2FL</t>
  </si>
  <si>
    <t>CD .0410 2FL</t>
  </si>
  <si>
    <t>CD .0400 2FL</t>
  </si>
  <si>
    <t>CD .0390 2FL</t>
  </si>
  <si>
    <t>CD .0380 2FL</t>
  </si>
  <si>
    <t>CD .0374 2FL</t>
  </si>
  <si>
    <t>CD .0370 2FL</t>
  </si>
  <si>
    <t>CD .0360 2FL</t>
  </si>
  <si>
    <t>CD .0350 2FL</t>
  </si>
  <si>
    <t>CD .0335 2FL</t>
  </si>
  <si>
    <t>CD .0330 2FL</t>
  </si>
  <si>
    <t>CD .0320 2FL</t>
  </si>
  <si>
    <t>CD .0315 2FL</t>
  </si>
  <si>
    <t>CD .0312 2FL</t>
  </si>
  <si>
    <t>CD .0292 2FL</t>
  </si>
  <si>
    <t>CD .0280 2FL</t>
  </si>
  <si>
    <t>CD .0260 2FL</t>
  </si>
  <si>
    <t>CD .0256 2FL</t>
  </si>
  <si>
    <t>CD .0250 2FL</t>
  </si>
  <si>
    <t>CD .0236 2FL</t>
  </si>
  <si>
    <t>CD .0225 2FL</t>
  </si>
  <si>
    <t>CD .0217 2FL</t>
  </si>
  <si>
    <t>CD .0210 2FL</t>
  </si>
  <si>
    <t>CD .0200 2FL</t>
  </si>
  <si>
    <t>CD .0197 2FL</t>
  </si>
  <si>
    <t>CD .0185 2FL</t>
  </si>
  <si>
    <t>CD .0177 2FL</t>
  </si>
  <si>
    <t>CD .0167 2FL</t>
  </si>
  <si>
    <t>CD .0165 2FL</t>
  </si>
  <si>
    <t>CD .0158 2FL</t>
  </si>
  <si>
    <t>CD .0156 2FL</t>
  </si>
  <si>
    <t>CD .0145 2FL</t>
  </si>
  <si>
    <t>CD .0135 2FL</t>
  </si>
  <si>
    <t>CD .0130 2FL</t>
  </si>
  <si>
    <t>CD .0125 2FL</t>
  </si>
  <si>
    <t>CD .0120 2FL</t>
  </si>
  <si>
    <t>CD .0118 2FL</t>
  </si>
  <si>
    <t>CD .0110 2FL</t>
  </si>
  <si>
    <t>CD .0105 2FL</t>
  </si>
  <si>
    <t>CD .0098 2FL</t>
  </si>
  <si>
    <t>CD .0095 2FL</t>
  </si>
  <si>
    <t>CD .0091 2FL</t>
  </si>
  <si>
    <t>CD .0087 2FL</t>
  </si>
  <si>
    <t>CD .0083 2FL</t>
  </si>
  <si>
    <t>CD .0079 2FL</t>
  </si>
  <si>
    <t>CD .0075 2FL</t>
  </si>
  <si>
    <t>CD .0071 2FL</t>
  </si>
  <si>
    <t>CD .0067 2FL</t>
  </si>
  <si>
    <t>CD .0059 2FL</t>
  </si>
  <si>
    <t>CD .0056 2FL</t>
  </si>
  <si>
    <t>CD .0055 2FL</t>
  </si>
  <si>
    <t>CD .0050 2FL</t>
  </si>
  <si>
    <t>CD .0045 2FL</t>
  </si>
  <si>
    <t>CD .0040 2FL</t>
  </si>
  <si>
    <t>BU 1.0000 3FL</t>
  </si>
  <si>
    <t>BU .5000 6FL</t>
  </si>
  <si>
    <t>BU .5000 5FL</t>
  </si>
  <si>
    <t>BU .5000 3FL</t>
  </si>
  <si>
    <t>BU .3750 4FL</t>
  </si>
  <si>
    <t>BU .3750 3FL</t>
  </si>
  <si>
    <t>BU .3125 3FL</t>
  </si>
  <si>
    <t>BU .2500 4FL</t>
  </si>
  <si>
    <t>BU .2500 3FL</t>
  </si>
  <si>
    <t>BU .1875 5FL</t>
  </si>
  <si>
    <t>BU .1875 3FL</t>
  </si>
  <si>
    <t>BU .1406 4FL</t>
  </si>
  <si>
    <t>BU .1250 4FL</t>
  </si>
  <si>
    <t>BU .1094 3FL</t>
  </si>
  <si>
    <t>BA 1.0000 2FL</t>
  </si>
  <si>
    <t>BA .7500 2FL</t>
  </si>
  <si>
    <t>BA .5000 2FL</t>
  </si>
  <si>
    <t>BA .2500 2FL</t>
  </si>
  <si>
    <t>BA .1250 2FL</t>
  </si>
  <si>
    <t>BA .1875 2FL</t>
  </si>
  <si>
    <t>BA .0394 2FL</t>
  </si>
  <si>
    <t>BA .0938 2FL</t>
  </si>
  <si>
    <t>BA .0781 2FL</t>
  </si>
  <si>
    <t>BA .0625 2FL</t>
  </si>
  <si>
    <t>BA .0469 2FL</t>
  </si>
  <si>
    <t>BA .0400 3FL</t>
  </si>
  <si>
    <t>BA .0313 2FL</t>
  </si>
  <si>
    <t>BA .0200 2FL</t>
  </si>
  <si>
    <t>BA .0156 2FL</t>
  </si>
  <si>
    <t>BA .0150 2FL</t>
  </si>
  <si>
    <t>BA .0100 2FL</t>
  </si>
  <si>
    <t>BA .0090 2FL</t>
  </si>
  <si>
    <t>BA .0070 2FL</t>
  </si>
  <si>
    <t>BA .0060 2FL</t>
  </si>
  <si>
    <t>BA .0050 2FL</t>
  </si>
  <si>
    <t>BA .0040 2FL</t>
  </si>
  <si>
    <t>BA .0030 2FL</t>
  </si>
  <si>
    <t>BA .0020 2FL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</si>
</sst>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</font>
    <font>
      <sz val="11"/>
      <color theme="1"/>
      <name val="Consolas"/>
    </font>
    <font>
      <sz val="11"/>
      <color rgb="FF9C0006"/>
      <name val="Consolas"/>
    </font>
    <font>
      <sz val="11"/>
      <color rgb="FF9C6500"/>
      <name val="Consolas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6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</cellStyleXfs>
  <cellXfs count="82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1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6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7" xfId="1" xr:uid="{00000000-0005-0000-0000-000006000000}"/>
  </cellStyles>
  <dxfs count="13">
    <dxf>
      <numFmt numFmtId="0" formatCode="General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K1334" totalsRowShown="0">
  <autoFilter ref="A1:BK1334" xr:uid="{00000000-0009-0000-0100-000002000000}"/>
  <sortState ref="A2:BK1334">
    <sortCondition ref="E1:E1334"/>
  </sortState>
  <tableColumns count="63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/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K1048446"/>
  <sheetViews>
    <sheetView zoomScale="110" zoomScaleNormal="110" workbookViewId="0">
      <pane ySplit="1" topLeftCell="A2" activePane="bottomLeft" state="frozen"/>
      <selection pane="bottomLeft" sqref="A1:BK1334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39" width="5.5703125" style="6" bestFit="1" customWidth="1"/>
    <col min="40" max="40" width="9.140625" style="6" bestFit="1" customWidth="1"/>
    <col min="41" max="41" width="6.7109375" style="6" bestFit="1" customWidth="1"/>
    <col min="42" max="42" width="52.7109375" style="6" bestFit="1" customWidth="1"/>
    <col min="43" max="60" width="4.42578125" style="6" bestFit="1" customWidth="1"/>
    <col min="61" max="63" width="10.28515625" style="6" bestFit="1" customWidth="1"/>
    <col min="64" max="64" width="9.140625" style="6" customWidth="1"/>
    <col min="65" max="16384" width="9.140625" style="6"/>
  </cols>
  <sheetData>
    <row r="1" spans="1:63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1242</v>
      </c>
      <c r="BI1" s="6" t="s">
        <v>3377</v>
      </c>
      <c r="BJ1" s="6" t="s">
        <v>2265</v>
      </c>
      <c r="BK1" s="6" t="s">
        <v>2266</v>
      </c>
    </row>
    <row r="2" spans="1:63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1</v>
      </c>
      <c r="AJ2" s="6">
        <v>1</v>
      </c>
      <c r="AK2" s="6">
        <v>0</v>
      </c>
      <c r="AL2" s="6">
        <v>0</v>
      </c>
      <c r="AM2" s="6">
        <v>1</v>
      </c>
      <c r="AN2" s="6">
        <v>1</v>
      </c>
      <c r="AO2" s="6">
        <v>1</v>
      </c>
      <c r="AQ2" s="6">
        <v>0</v>
      </c>
      <c r="AR2" s="6">
        <v>0</v>
      </c>
      <c r="AS2" s="6">
        <v>0</v>
      </c>
      <c r="AT2" s="6">
        <v>0</v>
      </c>
      <c r="AU2" s="6">
        <f>IF(Table3[[#This Row],[ShankDiameter]]&gt;0.5,0,2)</f>
        <v>2</v>
      </c>
      <c r="AV2" s="6">
        <v>0</v>
      </c>
      <c r="AW2" s="6">
        <v>0</v>
      </c>
      <c r="AX2" s="6">
        <v>2</v>
      </c>
      <c r="AY2" s="6">
        <f>IF(Table3[[#This Row],[ShankDiameter]]=0.225,2,IF(Table3[[#This Row],[ShankDiameter]]=0.25,2,IF(Table3[[#This Row],[ShankDiameter]]=0.2875,2,0)))</f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f>IF(Table3[[#This Row],[Type]]="EM",IF((Table3[[#This Row],[Diameter]]/2)-Table3[[#This Row],[CornerRadius]]-0.012&gt;0,(Table3[[#This Row],[Diameter]]/2)-Table3[[#This Row],[CornerRadius]]-0.012,0),)</f>
        <v>0</v>
      </c>
      <c r="BK2" s="6" t="str">
        <f>IF(Table3[[#This Row],[ShoulderLength]]="","",IF(Table3[[#This Row],[ShoulderLength]]&lt;Table3[[#This Row],[LOC]],"FIX",""))</f>
        <v/>
      </c>
    </row>
    <row r="3" spans="1:63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>IF(Z3 &lt; 1, "", (M3/2)/TAN(RADIANS(Z3/2)))</f>
        <v/>
      </c>
      <c r="AE3" s="6" t="s">
        <v>44</v>
      </c>
      <c r="AF3" s="6" t="s">
        <v>62</v>
      </c>
      <c r="AG3" s="6" t="s">
        <v>66</v>
      </c>
      <c r="AI3" s="6">
        <v>1</v>
      </c>
      <c r="AJ3" s="6">
        <v>1</v>
      </c>
      <c r="AK3" s="6">
        <v>0</v>
      </c>
      <c r="AL3" s="6">
        <v>0</v>
      </c>
      <c r="AM3" s="6">
        <v>1</v>
      </c>
      <c r="AN3" s="6">
        <v>1</v>
      </c>
      <c r="AO3" s="6">
        <v>1</v>
      </c>
      <c r="AQ3" s="6">
        <v>0</v>
      </c>
      <c r="AR3" s="6">
        <v>0</v>
      </c>
      <c r="AS3" s="6">
        <v>0</v>
      </c>
      <c r="AT3" s="6">
        <v>0</v>
      </c>
      <c r="AU3" s="6">
        <f>IF(Table3[[#This Row],[ShankDiameter]]&gt;0.5,0,2)</f>
        <v>2</v>
      </c>
      <c r="AV3" s="6">
        <v>0</v>
      </c>
      <c r="AW3" s="6">
        <v>0</v>
      </c>
      <c r="AX3" s="6">
        <v>2</v>
      </c>
      <c r="AY3" s="6">
        <f>IF(Table3[[#This Row],[ShankDiameter]]=0.225,2,IF(Table3[[#This Row],[ShankDiameter]]=0.25,2,IF(Table3[[#This Row],[ShankDiameter]]=0.2875,2,0)))</f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f>IF(Table3[[#This Row],[Type]]="EM",IF((Table3[[#This Row],[Diameter]]/2)-Table3[[#This Row],[CornerRadius]]-0.012&gt;0,(Table3[[#This Row],[Diameter]]/2)-Table3[[#This Row],[CornerRadius]]-0.012,0),)</f>
        <v>0</v>
      </c>
      <c r="BK3" s="6" t="str">
        <f>IF(Table3[[#This Row],[ShoulderLength]]="","",IF(Table3[[#This Row],[ShoulderLength]]&lt;Table3[[#This Row],[LOC]],"FIX",""))</f>
        <v/>
      </c>
    </row>
    <row r="4" spans="1:63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>IF(Z4 &lt; 1, "", (M4/2)/TAN(RADIANS(Z4/2)))</f>
        <v/>
      </c>
      <c r="AE4" s="6" t="s">
        <v>44</v>
      </c>
      <c r="AF4" s="6" t="s">
        <v>62</v>
      </c>
      <c r="AG4" s="6" t="s">
        <v>66</v>
      </c>
      <c r="AI4" s="6">
        <v>1</v>
      </c>
      <c r="AJ4" s="6">
        <v>1</v>
      </c>
      <c r="AK4" s="6">
        <v>0</v>
      </c>
      <c r="AL4" s="6">
        <v>0</v>
      </c>
      <c r="AM4" s="6">
        <v>1</v>
      </c>
      <c r="AN4" s="6">
        <v>1</v>
      </c>
      <c r="AO4" s="6">
        <v>1</v>
      </c>
      <c r="AQ4" s="6">
        <v>0</v>
      </c>
      <c r="AR4" s="6">
        <v>0</v>
      </c>
      <c r="AS4" s="6">
        <v>0</v>
      </c>
      <c r="AT4" s="6">
        <v>0</v>
      </c>
      <c r="AU4" s="6">
        <f>IF(Table3[[#This Row],[ShankDiameter]]&gt;0.5,0,2)</f>
        <v>2</v>
      </c>
      <c r="AV4" s="6">
        <v>0</v>
      </c>
      <c r="AW4" s="6">
        <v>0</v>
      </c>
      <c r="AX4" s="6">
        <v>2</v>
      </c>
      <c r="AY4" s="6">
        <f>IF(Table3[[#This Row],[ShankDiameter]]=0.225,2,IF(Table3[[#This Row],[ShankDiameter]]=0.25,2,IF(Table3[[#This Row],[ShankDiameter]]=0.2875,2,0)))</f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f>IF(Table3[[#This Row],[Type]]="EM",IF((Table3[[#This Row],[Diameter]]/2)-Table3[[#This Row],[CornerRadius]]-0.012&gt;0,(Table3[[#This Row],[Diameter]]/2)-Table3[[#This Row],[CornerRadius]]-0.012,0),)</f>
        <v>0</v>
      </c>
      <c r="BK4" s="6" t="str">
        <f>IF(Table3[[#This Row],[ShoulderLength]]="","",IF(Table3[[#This Row],[ShoulderLength]]&lt;Table3[[#This Row],[LOC]],"FIX",""))</f>
        <v/>
      </c>
    </row>
    <row r="5" spans="1:63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>IF(Z5 &lt; 1, "", (M5/2)/TAN(RADIANS(Z5/2)))</f>
        <v/>
      </c>
      <c r="AE5" s="6" t="s">
        <v>44</v>
      </c>
      <c r="AF5" s="6" t="s">
        <v>62</v>
      </c>
      <c r="AG5" s="6" t="s">
        <v>66</v>
      </c>
      <c r="AI5" s="6">
        <v>1</v>
      </c>
      <c r="AJ5" s="6">
        <v>1</v>
      </c>
      <c r="AK5" s="6">
        <v>0</v>
      </c>
      <c r="AL5" s="6">
        <v>0</v>
      </c>
      <c r="AM5" s="6">
        <v>1</v>
      </c>
      <c r="AN5" s="6">
        <v>1</v>
      </c>
      <c r="AO5" s="6">
        <v>1</v>
      </c>
      <c r="AQ5" s="6">
        <v>0</v>
      </c>
      <c r="AR5" s="6">
        <v>0</v>
      </c>
      <c r="AS5" s="6">
        <v>0</v>
      </c>
      <c r="AT5" s="6">
        <v>0</v>
      </c>
      <c r="AU5" s="6">
        <f>IF(Table3[[#This Row],[ShankDiameter]]&gt;0.5,0,2)</f>
        <v>2</v>
      </c>
      <c r="AV5" s="6">
        <v>0</v>
      </c>
      <c r="AW5" s="6">
        <v>0</v>
      </c>
      <c r="AX5" s="6">
        <v>2</v>
      </c>
      <c r="AY5" s="6">
        <f>IF(Table3[[#This Row],[ShankDiameter]]=0.225,2,IF(Table3[[#This Row],[ShankDiameter]]=0.25,2,IF(Table3[[#This Row],[ShankDiameter]]=0.2875,2,0)))</f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f>IF(Table3[[#This Row],[Type]]="EM",IF((Table3[[#This Row],[Diameter]]/2)-Table3[[#This Row],[CornerRadius]]-0.012&gt;0,(Table3[[#This Row],[Diameter]]/2)-Table3[[#This Row],[CornerRadius]]-0.012,0),)</f>
        <v>0</v>
      </c>
      <c r="BK5" s="6" t="str">
        <f>IF(Table3[[#This Row],[ShoulderLength]]="","",IF(Table3[[#This Row],[ShoulderLength]]&lt;Table3[[#This Row],[LOC]],"FIX",""))</f>
        <v/>
      </c>
    </row>
    <row r="6" spans="1:63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>IF(Z6 &lt; 1, "", (M6/2)/TAN(RADIANS(Z6/2)))</f>
        <v/>
      </c>
      <c r="AE6" s="6" t="s">
        <v>44</v>
      </c>
      <c r="AF6" s="6" t="s">
        <v>62</v>
      </c>
      <c r="AG6" s="6" t="s">
        <v>66</v>
      </c>
      <c r="AI6" s="6">
        <v>1</v>
      </c>
      <c r="AJ6" s="6">
        <v>1</v>
      </c>
      <c r="AK6" s="6">
        <v>0</v>
      </c>
      <c r="AL6" s="6">
        <v>0</v>
      </c>
      <c r="AM6" s="6">
        <v>1</v>
      </c>
      <c r="AN6" s="6">
        <v>1</v>
      </c>
      <c r="AO6" s="6">
        <v>1</v>
      </c>
      <c r="AQ6" s="6">
        <v>0</v>
      </c>
      <c r="AR6" s="6">
        <v>0</v>
      </c>
      <c r="AS6" s="6">
        <v>0</v>
      </c>
      <c r="AT6" s="6">
        <v>0</v>
      </c>
      <c r="AU6" s="6">
        <f>IF(Table3[[#This Row],[ShankDiameter]]&gt;0.5,0,2)</f>
        <v>2</v>
      </c>
      <c r="AV6" s="6">
        <v>0</v>
      </c>
      <c r="AW6" s="6">
        <v>0</v>
      </c>
      <c r="AX6" s="6">
        <v>2</v>
      </c>
      <c r="AY6" s="6">
        <f>IF(Table3[[#This Row],[ShankDiameter]]=0.225,2,IF(Table3[[#This Row],[ShankDiameter]]=0.25,2,IF(Table3[[#This Row],[ShankDiameter]]=0.2875,2,0)))</f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f>IF(Table3[[#This Row],[Type]]="EM",IF((Table3[[#This Row],[Diameter]]/2)-Table3[[#This Row],[CornerRadius]]-0.012&gt;0,(Table3[[#This Row],[Diameter]]/2)-Table3[[#This Row],[CornerRadius]]-0.012,0),)</f>
        <v>0</v>
      </c>
      <c r="BK6" s="6" t="str">
        <f>IF(Table3[[#This Row],[ShoulderLength]]="","",IF(Table3[[#This Row],[ShoulderLength]]&lt;Table3[[#This Row],[LOC]],"FIX",""))</f>
        <v/>
      </c>
    </row>
    <row r="7" spans="1:63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>IF(Z7 &lt; 1, "", (M7/2)/TAN(RADIANS(Z7/2)))</f>
        <v/>
      </c>
      <c r="AE7" s="6" t="s">
        <v>44</v>
      </c>
      <c r="AF7" s="6" t="s">
        <v>62</v>
      </c>
      <c r="AG7" s="6" t="s">
        <v>66</v>
      </c>
      <c r="AI7" s="6">
        <v>1</v>
      </c>
      <c r="AJ7" s="6">
        <v>1</v>
      </c>
      <c r="AK7" s="6">
        <v>0</v>
      </c>
      <c r="AL7" s="6">
        <v>0</v>
      </c>
      <c r="AM7" s="6">
        <v>1</v>
      </c>
      <c r="AN7" s="6">
        <v>1</v>
      </c>
      <c r="AO7" s="6">
        <v>1</v>
      </c>
      <c r="AQ7" s="6">
        <v>0</v>
      </c>
      <c r="AR7" s="6">
        <v>0</v>
      </c>
      <c r="AS7" s="6">
        <v>0</v>
      </c>
      <c r="AT7" s="6">
        <v>0</v>
      </c>
      <c r="AU7" s="6">
        <f>IF(Table3[[#This Row],[ShankDiameter]]&gt;0.5,0,2)</f>
        <v>2</v>
      </c>
      <c r="AV7" s="6">
        <v>0</v>
      </c>
      <c r="AW7" s="6">
        <v>0</v>
      </c>
      <c r="AX7" s="6">
        <v>2</v>
      </c>
      <c r="AY7" s="6">
        <f>IF(Table3[[#This Row],[ShankDiameter]]=0.225,2,IF(Table3[[#This Row],[ShankDiameter]]=0.25,2,IF(Table3[[#This Row],[ShankDiameter]]=0.2875,2,0)))</f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f>IF(Table3[[#This Row],[Type]]="EM",IF((Table3[[#This Row],[Diameter]]/2)-Table3[[#This Row],[CornerRadius]]-0.012&gt;0,(Table3[[#This Row],[Diameter]]/2)-Table3[[#This Row],[CornerRadius]]-0.012,0),)</f>
        <v>0</v>
      </c>
      <c r="BK7" s="6" t="str">
        <f>IF(Table3[[#This Row],[ShoulderLength]]="","",IF(Table3[[#This Row],[ShoulderLength]]&lt;Table3[[#This Row],[LOC]],"FIX",""))</f>
        <v/>
      </c>
    </row>
    <row r="8" spans="1:63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>IF(Z8 &lt; 1, "", (M8/2)/TAN(RADIANS(Z8/2)))</f>
        <v/>
      </c>
      <c r="AE8" s="6" t="s">
        <v>44</v>
      </c>
      <c r="AF8" s="6" t="s">
        <v>62</v>
      </c>
      <c r="AG8" s="6" t="s">
        <v>66</v>
      </c>
      <c r="AI8" s="6">
        <v>1</v>
      </c>
      <c r="AJ8" s="6">
        <v>1</v>
      </c>
      <c r="AK8" s="6">
        <v>0</v>
      </c>
      <c r="AL8" s="6">
        <v>0</v>
      </c>
      <c r="AM8" s="6">
        <v>1</v>
      </c>
      <c r="AN8" s="6">
        <v>1</v>
      </c>
      <c r="AO8" s="6">
        <v>1</v>
      </c>
      <c r="AQ8" s="6">
        <v>0</v>
      </c>
      <c r="AR8" s="6">
        <v>0</v>
      </c>
      <c r="AS8" s="6">
        <v>0</v>
      </c>
      <c r="AT8" s="6">
        <v>0</v>
      </c>
      <c r="AU8" s="6">
        <f>IF(Table3[[#This Row],[ShankDiameter]]&gt;0.5,0,2)</f>
        <v>2</v>
      </c>
      <c r="AV8" s="6">
        <v>0</v>
      </c>
      <c r="AW8" s="6">
        <v>0</v>
      </c>
      <c r="AX8" s="6">
        <v>2</v>
      </c>
      <c r="AY8" s="6">
        <f>IF(Table3[[#This Row],[ShankDiameter]]=0.225,2,IF(Table3[[#This Row],[ShankDiameter]]=0.25,2,IF(Table3[[#This Row],[ShankDiameter]]=0.2875,2,0)))</f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f>IF(Table3[[#This Row],[Type]]="EM",IF((Table3[[#This Row],[Diameter]]/2)-Table3[[#This Row],[CornerRadius]]-0.012&gt;0,(Table3[[#This Row],[Diameter]]/2)-Table3[[#This Row],[CornerRadius]]-0.012,0),)</f>
        <v>0</v>
      </c>
      <c r="BK8" s="6" t="str">
        <f>IF(Table3[[#This Row],[ShoulderLength]]="","",IF(Table3[[#This Row],[ShoulderLength]]&lt;Table3[[#This Row],[LOC]],"FIX",""))</f>
        <v/>
      </c>
    </row>
    <row r="9" spans="1:63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>IF(Z9 &lt; 1, "", (M9/2)/TAN(RADIANS(Z9/2)))</f>
        <v/>
      </c>
      <c r="AE9" s="6" t="s">
        <v>44</v>
      </c>
      <c r="AF9" s="6" t="s">
        <v>62</v>
      </c>
      <c r="AG9" s="6" t="s">
        <v>66</v>
      </c>
      <c r="AI9" s="6">
        <v>1</v>
      </c>
      <c r="AJ9" s="6">
        <v>1</v>
      </c>
      <c r="AK9" s="6">
        <v>0</v>
      </c>
      <c r="AL9" s="6">
        <v>0</v>
      </c>
      <c r="AM9" s="6">
        <v>1</v>
      </c>
      <c r="AN9" s="6">
        <v>1</v>
      </c>
      <c r="AO9" s="6">
        <v>1</v>
      </c>
      <c r="AQ9" s="6">
        <v>0</v>
      </c>
      <c r="AR9" s="6">
        <v>0</v>
      </c>
      <c r="AS9" s="6">
        <v>0</v>
      </c>
      <c r="AT9" s="6">
        <v>0</v>
      </c>
      <c r="AU9" s="6">
        <f>IF(Table3[[#This Row],[ShankDiameter]]&gt;0.5,0,2)</f>
        <v>2</v>
      </c>
      <c r="AV9" s="6">
        <v>0</v>
      </c>
      <c r="AW9" s="6">
        <v>0</v>
      </c>
      <c r="AX9" s="6">
        <v>2</v>
      </c>
      <c r="AY9" s="6">
        <f>IF(Table3[[#This Row],[ShankDiameter]]=0.225,2,IF(Table3[[#This Row],[ShankDiameter]]=0.25,2,IF(Table3[[#This Row],[ShankDiameter]]=0.2875,2,0)))</f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f>IF(Table3[[#This Row],[Type]]="EM",IF((Table3[[#This Row],[Diameter]]/2)-Table3[[#This Row],[CornerRadius]]-0.012&gt;0,(Table3[[#This Row],[Diameter]]/2)-Table3[[#This Row],[CornerRadius]]-0.012,0),)</f>
        <v>0</v>
      </c>
      <c r="BK9" s="6" t="str">
        <f>IF(Table3[[#This Row],[ShoulderLength]]="","",IF(Table3[[#This Row],[ShoulderLength]]&lt;Table3[[#This Row],[LOC]],"FIX",""))</f>
        <v/>
      </c>
    </row>
    <row r="10" spans="1:63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>IF(Z10 &lt; 1, "", (M10/2)/TAN(RADIANS(Z10/2)))</f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1</v>
      </c>
      <c r="AK10" s="6">
        <v>1</v>
      </c>
      <c r="AL10" s="6">
        <v>0</v>
      </c>
      <c r="AM10" s="6">
        <v>1</v>
      </c>
      <c r="AN10" s="6">
        <v>1</v>
      </c>
      <c r="AO10" s="6">
        <v>1</v>
      </c>
      <c r="AQ10" s="6">
        <v>0</v>
      </c>
      <c r="AR10" s="6">
        <v>0</v>
      </c>
      <c r="AS10" s="6">
        <v>0</v>
      </c>
      <c r="AT10" s="6">
        <v>0</v>
      </c>
      <c r="AU10" s="6">
        <f>IF(Table3[[#This Row],[ShankDiameter]]&gt;0.5,0,2)</f>
        <v>2</v>
      </c>
      <c r="AV10" s="6">
        <v>0</v>
      </c>
      <c r="AW10" s="6">
        <v>0</v>
      </c>
      <c r="AX10" s="6">
        <v>2</v>
      </c>
      <c r="AY10" s="6">
        <f>IF(Table3[[#This Row],[ShankDiameter]]=0.225,2,IF(Table3[[#This Row],[ShankDiameter]]=0.25,2,IF(Table3[[#This Row],[ShankDiameter]]=0.2875,2,0)))</f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f>IF(Table3[[#This Row],[Type]]="EM",IF((Table3[[#This Row],[Diameter]]/2)-Table3[[#This Row],[CornerRadius]]-0.012&gt;0,(Table3[[#This Row],[Diameter]]/2)-Table3[[#This Row],[CornerRadius]]-0.012,0),)</f>
        <v>0</v>
      </c>
      <c r="BK10" s="6" t="str">
        <f>IF(Table3[[#This Row],[ShoulderLength]]="","",IF(Table3[[#This Row],[ShoulderLength]]&lt;Table3[[#This Row],[LOC]],"FIX",""))</f>
        <v/>
      </c>
    </row>
    <row r="11" spans="1:63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>IF(Z11 &lt; 1, "", (M11/2)/TAN(RADIANS(Z11/2)))</f>
        <v/>
      </c>
      <c r="AE11" s="6" t="s">
        <v>44</v>
      </c>
      <c r="AF11" s="6" t="s">
        <v>62</v>
      </c>
      <c r="AG11" s="6" t="s">
        <v>76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Q11" s="6">
        <v>0</v>
      </c>
      <c r="AR11" s="6">
        <v>0</v>
      </c>
      <c r="AS11" s="6">
        <v>0</v>
      </c>
      <c r="AT11" s="6">
        <v>0</v>
      </c>
      <c r="AU11" s="6">
        <f>IF(Table3[[#This Row],[ShankDiameter]]&gt;0.5,0,2)</f>
        <v>2</v>
      </c>
      <c r="AV11" s="6">
        <v>0</v>
      </c>
      <c r="AW11" s="6">
        <v>0</v>
      </c>
      <c r="AX11" s="6">
        <v>2</v>
      </c>
      <c r="AY11" s="6">
        <f>IF(Table3[[#This Row],[ShankDiameter]]=0.225,2,IF(Table3[[#This Row],[ShankDiameter]]=0.25,2,IF(Table3[[#This Row],[ShankDiameter]]=0.2875,2,0)))</f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f>IF(Table3[[#This Row],[Type]]="EM",IF((Table3[[#This Row],[Diameter]]/2)-Table3[[#This Row],[CornerRadius]]-0.012&gt;0,(Table3[[#This Row],[Diameter]]/2)-Table3[[#This Row],[CornerRadius]]-0.012,0),)</f>
        <v>0</v>
      </c>
      <c r="BK11" s="6" t="str">
        <f>IF(Table3[[#This Row],[ShoulderLength]]="","",IF(Table3[[#This Row],[ShoulderLength]]&lt;Table3[[#This Row],[LOC]],"FIX",""))</f>
        <v/>
      </c>
    </row>
    <row r="12" spans="1:63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>IF(Z12 &lt; 1, "", (M12/2)/TAN(RADIANS(Z12/2)))</f>
        <v/>
      </c>
      <c r="AE12" s="6" t="s">
        <v>44</v>
      </c>
      <c r="AF12" s="6" t="s">
        <v>62</v>
      </c>
      <c r="AG12" s="6" t="s">
        <v>66</v>
      </c>
      <c r="AI12" s="6">
        <v>1</v>
      </c>
      <c r="AJ12" s="6">
        <v>1</v>
      </c>
      <c r="AK12" s="6">
        <v>0</v>
      </c>
      <c r="AL12" s="6">
        <v>0</v>
      </c>
      <c r="AM12" s="6">
        <v>1</v>
      </c>
      <c r="AN12" s="6">
        <v>1</v>
      </c>
      <c r="AO12" s="6">
        <v>1</v>
      </c>
      <c r="AQ12" s="6">
        <v>0</v>
      </c>
      <c r="AR12" s="6">
        <v>0</v>
      </c>
      <c r="AS12" s="6">
        <v>0</v>
      </c>
      <c r="AT12" s="6">
        <v>0</v>
      </c>
      <c r="AU12" s="6">
        <f>IF(Table3[[#This Row],[ShankDiameter]]&gt;0.5,0,2)</f>
        <v>2</v>
      </c>
      <c r="AV12" s="6">
        <v>0</v>
      </c>
      <c r="AW12" s="6">
        <v>0</v>
      </c>
      <c r="AX12" s="6">
        <v>2</v>
      </c>
      <c r="AY12" s="6">
        <f>IF(Table3[[#This Row],[ShankDiameter]]=0.225,2,IF(Table3[[#This Row],[ShankDiameter]]=0.25,2,IF(Table3[[#This Row],[ShankDiameter]]=0.2875,2,0)))</f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f>IF(Table3[[#This Row],[Type]]="EM",IF((Table3[[#This Row],[Diameter]]/2)-Table3[[#This Row],[CornerRadius]]-0.012&gt;0,(Table3[[#This Row],[Diameter]]/2)-Table3[[#This Row],[CornerRadius]]-0.012,0),)</f>
        <v>0</v>
      </c>
      <c r="BK12" s="6" t="str">
        <f>IF(Table3[[#This Row],[ShoulderLength]]="","",IF(Table3[[#This Row],[ShoulderLength]]&lt;Table3[[#This Row],[LOC]],"FIX",""))</f>
        <v/>
      </c>
    </row>
    <row r="13" spans="1:63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>IF(Z13 &lt; 1, "", (M13/2)/TAN(RADIANS(Z13/2)))</f>
        <v/>
      </c>
      <c r="AE13" s="6" t="s">
        <v>44</v>
      </c>
      <c r="AF13" s="6" t="s">
        <v>62</v>
      </c>
      <c r="AG13" s="6" t="s">
        <v>79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Q13" s="6">
        <v>0</v>
      </c>
      <c r="AR13" s="6">
        <v>0</v>
      </c>
      <c r="AS13" s="6">
        <v>0</v>
      </c>
      <c r="AT13" s="6">
        <v>0</v>
      </c>
      <c r="AU13" s="6">
        <f>IF(Table3[[#This Row],[ShankDiameter]]&gt;0.5,0,2)</f>
        <v>2</v>
      </c>
      <c r="AV13" s="6">
        <v>0</v>
      </c>
      <c r="AW13" s="6">
        <v>0</v>
      </c>
      <c r="AX13" s="6">
        <v>2</v>
      </c>
      <c r="AY13" s="6">
        <v>2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f>IF(Table3[[#This Row],[Type]]="EM",IF((Table3[[#This Row],[Diameter]]/2)-Table3[[#This Row],[CornerRadius]]-0.012&gt;0,(Table3[[#This Row],[Diameter]]/2)-Table3[[#This Row],[CornerRadius]]-0.012,0),)</f>
        <v>0</v>
      </c>
      <c r="BK13" s="6" t="str">
        <f>IF(Table3[[#This Row],[ShoulderLength]]="","",IF(Table3[[#This Row],[ShoulderLength]]&lt;Table3[[#This Row],[LOC]],"FIX",""))</f>
        <v/>
      </c>
    </row>
    <row r="14" spans="1:63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>IF(Z14 &lt; 1, "", (M14/2)/TAN(RADIANS(Z14/2)))</f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1</v>
      </c>
      <c r="AK14" s="6">
        <v>0</v>
      </c>
      <c r="AL14" s="6">
        <v>0</v>
      </c>
      <c r="AM14" s="6">
        <v>0</v>
      </c>
      <c r="AN14" s="6">
        <v>1</v>
      </c>
      <c r="AO14" s="6">
        <v>1</v>
      </c>
      <c r="AQ14" s="6">
        <v>0</v>
      </c>
      <c r="AR14" s="6">
        <v>0</v>
      </c>
      <c r="AS14" s="6">
        <v>0</v>
      </c>
      <c r="AT14" s="6">
        <v>0</v>
      </c>
      <c r="AU14" s="6">
        <f>IF(Table3[[#This Row],[ShankDiameter]]&gt;0.5,0,2)</f>
        <v>2</v>
      </c>
      <c r="AV14" s="6">
        <v>0</v>
      </c>
      <c r="AW14" s="6">
        <v>0</v>
      </c>
      <c r="AX14" s="6">
        <v>0</v>
      </c>
      <c r="AY14" s="6">
        <f>IF(Table3[[#This Row],[ShankDiameter]]=0.225,2,IF(Table3[[#This Row],[ShankDiameter]]=0.25,2,IF(Table3[[#This Row],[ShankDiameter]]=0.2875,2,0)))</f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f>IF(Table3[[#This Row],[Type]]="EM",IF((Table3[[#This Row],[Diameter]]/2)-Table3[[#This Row],[CornerRadius]]-0.012&gt;0,(Table3[[#This Row],[Diameter]]/2)-Table3[[#This Row],[CornerRadius]]-0.012,0),)</f>
        <v>0</v>
      </c>
      <c r="BK14" s="6" t="str">
        <f>IF(Table3[[#This Row],[ShoulderLength]]="","",IF(Table3[[#This Row],[ShoulderLength]]&lt;Table3[[#This Row],[LOC]],"FIX",""))</f>
        <v/>
      </c>
    </row>
    <row r="15" spans="1:63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>IF(Z15 &lt; 1, "", (M15/2)/TAN(RADIANS(Z15/2)))</f>
        <v/>
      </c>
      <c r="AE15" s="6" t="s">
        <v>44</v>
      </c>
      <c r="AF15" s="6" t="s">
        <v>62</v>
      </c>
      <c r="AG15" s="6" t="s">
        <v>79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Q15" s="6">
        <v>0</v>
      </c>
      <c r="AR15" s="6">
        <v>0</v>
      </c>
      <c r="AS15" s="6">
        <v>0</v>
      </c>
      <c r="AT15" s="6">
        <v>0</v>
      </c>
      <c r="AU15" s="6">
        <f>IF(Table3[[#This Row],[ShankDiameter]]&gt;0.5,0,2)</f>
        <v>2</v>
      </c>
      <c r="AV15" s="6">
        <v>0</v>
      </c>
      <c r="AW15" s="6">
        <v>0</v>
      </c>
      <c r="AX15" s="6">
        <v>2</v>
      </c>
      <c r="AY15" s="6">
        <f>IF(Table3[[#This Row],[ShankDiameter]]=0.225,2,IF(Table3[[#This Row],[ShankDiameter]]=0.25,2,IF(Table3[[#This Row],[ShankDiameter]]=0.2875,2,0)))</f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f>IF(Table3[[#This Row],[Type]]="EM",IF((Table3[[#This Row],[Diameter]]/2)-Table3[[#This Row],[CornerRadius]]-0.012&gt;0,(Table3[[#This Row],[Diameter]]/2)-Table3[[#This Row],[CornerRadius]]-0.012,0),)</f>
        <v>0</v>
      </c>
      <c r="BK15" s="6" t="str">
        <f>IF(Table3[[#This Row],[ShoulderLength]]="","",IF(Table3[[#This Row],[ShoulderLength]]&lt;Table3[[#This Row],[LOC]],"FIX",""))</f>
        <v/>
      </c>
    </row>
    <row r="16" spans="1:63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>IF(Z16 &lt; 1, "", (M16/2)/TAN(RADIANS(Z16/2)))</f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1</v>
      </c>
      <c r="AK16" s="6">
        <v>1</v>
      </c>
      <c r="AL16" s="6">
        <v>0</v>
      </c>
      <c r="AM16" s="6">
        <v>1</v>
      </c>
      <c r="AN16" s="6">
        <v>1</v>
      </c>
      <c r="AO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f>IF(Table3[[#This Row],[ShankDiameter]]&gt;0.5,0,2)</f>
        <v>2</v>
      </c>
      <c r="AV16" s="6">
        <v>0</v>
      </c>
      <c r="AW16" s="6">
        <v>0</v>
      </c>
      <c r="AX16" s="6">
        <v>2</v>
      </c>
      <c r="AY16" s="6">
        <f>IF(Table3[[#This Row],[ShankDiameter]]=0.225,2,IF(Table3[[#This Row],[ShankDiameter]]=0.25,2,IF(Table3[[#This Row],[ShankDiameter]]=0.2875,2,0)))</f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f>IF(Table3[[#This Row],[Type]]="EM",IF((Table3[[#This Row],[Diameter]]/2)-Table3[[#This Row],[CornerRadius]]-0.012&gt;0,(Table3[[#This Row],[Diameter]]/2)-Table3[[#This Row],[CornerRadius]]-0.012,0),)</f>
        <v>0</v>
      </c>
      <c r="BK16" s="6" t="str">
        <f>IF(Table3[[#This Row],[ShoulderLength]]="","",IF(Table3[[#This Row],[ShoulderLength]]&lt;Table3[[#This Row],[LOC]],"FIX",""))</f>
        <v/>
      </c>
    </row>
    <row r="17" spans="1:63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>IF(Z17 &lt; 1, "", (M17/2)/TAN(RADIANS(Z17/2)))</f>
        <v/>
      </c>
      <c r="AE17" s="6" t="s">
        <v>44</v>
      </c>
      <c r="AF17" s="6" t="s">
        <v>62</v>
      </c>
      <c r="AG17" s="6" t="s">
        <v>79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Q17" s="6">
        <v>0</v>
      </c>
      <c r="AR17" s="6">
        <v>0</v>
      </c>
      <c r="AS17" s="6">
        <v>0</v>
      </c>
      <c r="AT17" s="6">
        <v>0</v>
      </c>
      <c r="AU17" s="6">
        <f>IF(Table3[[#This Row],[ShankDiameter]]&gt;0.5,0,2)</f>
        <v>2</v>
      </c>
      <c r="AV17" s="6">
        <v>0</v>
      </c>
      <c r="AW17" s="6">
        <v>0</v>
      </c>
      <c r="AX17" s="6">
        <v>2</v>
      </c>
      <c r="AY17" s="6">
        <f>IF(Table3[[#This Row],[ShankDiameter]]=0.225,2,IF(Table3[[#This Row],[ShankDiameter]]=0.25,2,IF(Table3[[#This Row],[ShankDiameter]]=0.2875,2,0)))</f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f>IF(Table3[[#This Row],[Type]]="EM",IF((Table3[[#This Row],[Diameter]]/2)-Table3[[#This Row],[CornerRadius]]-0.012&gt;0,(Table3[[#This Row],[Diameter]]/2)-Table3[[#This Row],[CornerRadius]]-0.012,0),)</f>
        <v>0</v>
      </c>
      <c r="BK17" s="6" t="str">
        <f>IF(Table3[[#This Row],[ShoulderLength]]="","",IF(Table3[[#This Row],[ShoulderLength]]&lt;Table3[[#This Row],[LOC]],"FIX",""))</f>
        <v/>
      </c>
    </row>
    <row r="18" spans="1:63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>IF(Z18 &lt; 1, "", (M18/2)/TAN(RADIANS(Z18/2)))</f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0</v>
      </c>
      <c r="AO18" s="6">
        <v>1</v>
      </c>
      <c r="AQ18" s="6">
        <v>0</v>
      </c>
      <c r="AR18" s="6">
        <v>0</v>
      </c>
      <c r="AS18" s="6">
        <v>0</v>
      </c>
      <c r="AT18" s="6">
        <v>0</v>
      </c>
      <c r="AU18" s="6">
        <f>IF(Table3[[#This Row],[ShankDiameter]]&gt;0.5,0,2)</f>
        <v>2</v>
      </c>
      <c r="AV18" s="6">
        <v>0</v>
      </c>
      <c r="AW18" s="6">
        <v>0</v>
      </c>
      <c r="AX18" s="6">
        <v>2</v>
      </c>
      <c r="AY18" s="6">
        <f>IF(Table3[[#This Row],[ShankDiameter]]=0.225,2,IF(Table3[[#This Row],[ShankDiameter]]=0.25,2,IF(Table3[[#This Row],[ShankDiameter]]=0.2875,2,0)))</f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f>IF(Table3[[#This Row],[Type]]="EM",IF((Table3[[#This Row],[Diameter]]/2)-Table3[[#This Row],[CornerRadius]]-0.012&gt;0,(Table3[[#This Row],[Diameter]]/2)-Table3[[#This Row],[CornerRadius]]-0.012,0),)</f>
        <v>0</v>
      </c>
      <c r="BK18" s="6" t="str">
        <f>IF(Table3[[#This Row],[ShoulderLength]]="","",IF(Table3[[#This Row],[ShoulderLength]]&lt;Table3[[#This Row],[LOC]],"FIX",""))</f>
        <v/>
      </c>
    </row>
    <row r="19" spans="1:63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>IF(Z19 &lt; 1, "", (M19/2)/TAN(RADIANS(Z19/2)))</f>
        <v/>
      </c>
      <c r="AE19" s="6" t="s">
        <v>44</v>
      </c>
      <c r="AF19" s="6" t="s">
        <v>62</v>
      </c>
      <c r="AG19" s="6" t="s">
        <v>90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Q19" s="6">
        <v>0</v>
      </c>
      <c r="AR19" s="6">
        <v>0</v>
      </c>
      <c r="AS19" s="6">
        <v>0</v>
      </c>
      <c r="AT19" s="6">
        <v>0</v>
      </c>
      <c r="AU19" s="6">
        <f>IF(Table3[[#This Row],[ShankDiameter]]&gt;0.5,0,2)</f>
        <v>2</v>
      </c>
      <c r="AV19" s="6">
        <v>0</v>
      </c>
      <c r="AW19" s="6">
        <v>0</v>
      </c>
      <c r="AX19" s="6">
        <v>2</v>
      </c>
      <c r="AY19" s="6">
        <v>2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f>IF(Table3[[#This Row],[Type]]="EM",IF((Table3[[#This Row],[Diameter]]/2)-Table3[[#This Row],[CornerRadius]]-0.012&gt;0,(Table3[[#This Row],[Diameter]]/2)-Table3[[#This Row],[CornerRadius]]-0.012,0),)</f>
        <v>0</v>
      </c>
      <c r="BK19" s="6" t="str">
        <f>IF(Table3[[#This Row],[ShoulderLength]]="","",IF(Table3[[#This Row],[ShoulderLength]]&lt;Table3[[#This Row],[LOC]],"FIX",""))</f>
        <v/>
      </c>
    </row>
    <row r="20" spans="1:63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>IF(Z20 &lt; 1, "", (M20/2)/TAN(RADIANS(Z20/2)))</f>
        <v/>
      </c>
      <c r="AE20" s="6" t="s">
        <v>44</v>
      </c>
      <c r="AF20" s="6" t="s">
        <v>62</v>
      </c>
      <c r="AG20" s="6" t="s">
        <v>79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Q20" s="6">
        <v>0</v>
      </c>
      <c r="AR20" s="6">
        <v>0</v>
      </c>
      <c r="AS20" s="6">
        <v>0</v>
      </c>
      <c r="AT20" s="6">
        <v>0</v>
      </c>
      <c r="AU20" s="6">
        <f>IF(Table3[[#This Row],[ShankDiameter]]&gt;0.5,0,2)</f>
        <v>2</v>
      </c>
      <c r="AV20" s="6">
        <v>0</v>
      </c>
      <c r="AW20" s="6">
        <v>0</v>
      </c>
      <c r="AX20" s="6">
        <v>2</v>
      </c>
      <c r="AY20" s="6">
        <f>IF(Table3[[#This Row],[ShankDiameter]]=0.225,2,IF(Table3[[#This Row],[ShankDiameter]]=0.25,2,IF(Table3[[#This Row],[ShankDiameter]]=0.2875,2,0)))</f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f>IF(Table3[[#This Row],[Type]]="EM",IF((Table3[[#This Row],[Diameter]]/2)-Table3[[#This Row],[CornerRadius]]-0.012&gt;0,(Table3[[#This Row],[Diameter]]/2)-Table3[[#This Row],[CornerRadius]]-0.012,0),)</f>
        <v>0</v>
      </c>
      <c r="BK20" s="6" t="str">
        <f>IF(Table3[[#This Row],[ShoulderLength]]="","",IF(Table3[[#This Row],[ShoulderLength]]&lt;Table3[[#This Row],[LOC]],"FIX",""))</f>
        <v/>
      </c>
    </row>
    <row r="21" spans="1:63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>IF(Z21 &lt; 1, "", (M21/2)/TAN(RADIANS(Z21/2)))</f>
        <v/>
      </c>
      <c r="AE21" s="6" t="s">
        <v>44</v>
      </c>
      <c r="AF21" s="6" t="s">
        <v>62</v>
      </c>
      <c r="AG21" s="6" t="s">
        <v>90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Q21" s="6">
        <v>0</v>
      </c>
      <c r="AR21" s="6">
        <v>0</v>
      </c>
      <c r="AS21" s="6">
        <v>0</v>
      </c>
      <c r="AT21" s="6">
        <v>0</v>
      </c>
      <c r="AU21" s="6">
        <f>IF(Table3[[#This Row],[ShankDiameter]]&gt;0.5,0,2)</f>
        <v>2</v>
      </c>
      <c r="AV21" s="6">
        <v>0</v>
      </c>
      <c r="AW21" s="6">
        <v>0</v>
      </c>
      <c r="AX21" s="6">
        <v>2</v>
      </c>
      <c r="AY21" s="6">
        <f>IF(Table3[[#This Row],[ShankDiameter]]=0.225,2,IF(Table3[[#This Row],[ShankDiameter]]=0.25,2,IF(Table3[[#This Row],[ShankDiameter]]=0.2875,2,0)))</f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f>IF(Table3[[#This Row],[Type]]="EM",IF((Table3[[#This Row],[Diameter]]/2)-Table3[[#This Row],[CornerRadius]]-0.012&gt;0,(Table3[[#This Row],[Diameter]]/2)-Table3[[#This Row],[CornerRadius]]-0.012,0),)</f>
        <v>0</v>
      </c>
      <c r="BK21" s="6" t="str">
        <f>IF(Table3[[#This Row],[ShoulderLength]]="","",IF(Table3[[#This Row],[ShoulderLength]]&lt;Table3[[#This Row],[LOC]],"FIX",""))</f>
        <v/>
      </c>
    </row>
    <row r="22" spans="1:63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>IF(Z22 &lt; 1, "", (M22/2)/TAN(RADIANS(Z22/2)))</f>
        <v/>
      </c>
      <c r="AE22" s="6" t="s">
        <v>44</v>
      </c>
      <c r="AF22" s="6" t="s">
        <v>62</v>
      </c>
      <c r="AG22" s="6" t="s">
        <v>79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Q22" s="6">
        <v>0</v>
      </c>
      <c r="AR22" s="6">
        <v>0</v>
      </c>
      <c r="AS22" s="6">
        <v>0</v>
      </c>
      <c r="AT22" s="6">
        <v>0</v>
      </c>
      <c r="AU22" s="6">
        <f>IF(Table3[[#This Row],[ShankDiameter]]&gt;0.5,0,2)</f>
        <v>2</v>
      </c>
      <c r="AV22" s="6">
        <v>0</v>
      </c>
      <c r="AW22" s="6">
        <v>0</v>
      </c>
      <c r="AX22" s="6">
        <v>2</v>
      </c>
      <c r="AY22" s="6">
        <f>IF(Table3[[#This Row],[ShankDiameter]]=0.225,2,IF(Table3[[#This Row],[ShankDiameter]]=0.25,2,IF(Table3[[#This Row],[ShankDiameter]]=0.2875,2,0)))</f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f>IF(Table3[[#This Row],[Type]]="EM",IF((Table3[[#This Row],[Diameter]]/2)-Table3[[#This Row],[CornerRadius]]-0.012&gt;0,(Table3[[#This Row],[Diameter]]/2)-Table3[[#This Row],[CornerRadius]]-0.012,0),)</f>
        <v>0</v>
      </c>
      <c r="BK22" s="6" t="str">
        <f>IF(Table3[[#This Row],[ShoulderLength]]="","",IF(Table3[[#This Row],[ShoulderLength]]&lt;Table3[[#This Row],[LOC]],"FIX",""))</f>
        <v/>
      </c>
    </row>
    <row r="23" spans="1:63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>IF(Z23 &lt; 1, "", (M23/2)/TAN(RADIANS(Z23/2)))</f>
        <v/>
      </c>
      <c r="AE23" s="6" t="s">
        <v>44</v>
      </c>
      <c r="AF23" s="6" t="s">
        <v>62</v>
      </c>
      <c r="AG23" s="6" t="s">
        <v>90</v>
      </c>
      <c r="AI23" s="6">
        <v>1</v>
      </c>
      <c r="AJ23" s="6">
        <v>0</v>
      </c>
      <c r="AK23" s="6">
        <v>1</v>
      </c>
      <c r="AL23" s="6">
        <v>1</v>
      </c>
      <c r="AM23" s="6">
        <v>1</v>
      </c>
      <c r="AN23" s="6">
        <v>1</v>
      </c>
      <c r="AO23" s="6">
        <v>1</v>
      </c>
      <c r="AQ23" s="6">
        <v>0</v>
      </c>
      <c r="AR23" s="6">
        <v>0</v>
      </c>
      <c r="AS23" s="6">
        <v>0</v>
      </c>
      <c r="AT23" s="6">
        <v>0</v>
      </c>
      <c r="AU23" s="6">
        <f>IF(Table3[[#This Row],[ShankDiameter]]&gt;0.5,0,2)</f>
        <v>2</v>
      </c>
      <c r="AV23" s="6">
        <v>0</v>
      </c>
      <c r="AW23" s="6">
        <v>0</v>
      </c>
      <c r="AX23" s="6">
        <v>2</v>
      </c>
      <c r="AY23" s="6">
        <v>2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f>IF(Table3[[#This Row],[Type]]="EM",IF((Table3[[#This Row],[Diameter]]/2)-Table3[[#This Row],[CornerRadius]]-0.012&gt;0,(Table3[[#This Row],[Diameter]]/2)-Table3[[#This Row],[CornerRadius]]-0.012,0),)</f>
        <v>0</v>
      </c>
      <c r="BK23" s="6" t="str">
        <f>IF(Table3[[#This Row],[ShoulderLength]]="","",IF(Table3[[#This Row],[ShoulderLength]]&lt;Table3[[#This Row],[LOC]],"FIX",""))</f>
        <v/>
      </c>
    </row>
    <row r="24" spans="1:63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>IF(Z24 &lt; 1, "", (M24/2)/TAN(RADIANS(Z24/2)))</f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0</v>
      </c>
      <c r="AO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f>IF(Table3[[#This Row],[ShankDiameter]]&gt;0.5,0,2)</f>
        <v>2</v>
      </c>
      <c r="AV24" s="6">
        <v>0</v>
      </c>
      <c r="AW24" s="6">
        <v>0</v>
      </c>
      <c r="AX24" s="6">
        <v>2</v>
      </c>
      <c r="AY24" s="6">
        <f>IF(Table3[[#This Row],[ShankDiameter]]=0.225,2,IF(Table3[[#This Row],[ShankDiameter]]=0.25,2,IF(Table3[[#This Row],[ShankDiameter]]=0.2875,2,0)))</f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f>IF(Table3[[#This Row],[Type]]="EM",IF((Table3[[#This Row],[Diameter]]/2)-Table3[[#This Row],[CornerRadius]]-0.012&gt;0,(Table3[[#This Row],[Diameter]]/2)-Table3[[#This Row],[CornerRadius]]-0.012,0),)</f>
        <v>0</v>
      </c>
      <c r="BK24" s="6" t="str">
        <f>IF(Table3[[#This Row],[ShoulderLength]]="","",IF(Table3[[#This Row],[ShoulderLength]]&lt;Table3[[#This Row],[LOC]],"FIX",""))</f>
        <v/>
      </c>
    </row>
    <row r="25" spans="1:63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>IF(Z25 &lt; 1, "", (M25/2)/TAN(RADIANS(Z25/2)))</f>
        <v/>
      </c>
      <c r="AE25" s="6" t="s">
        <v>44</v>
      </c>
      <c r="AF25" s="6" t="s">
        <v>62</v>
      </c>
      <c r="AG25" s="6" t="s">
        <v>79</v>
      </c>
      <c r="AI25" s="6">
        <v>1</v>
      </c>
      <c r="AJ25" s="6">
        <v>0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Q25" s="6">
        <v>0</v>
      </c>
      <c r="AR25" s="6">
        <v>0</v>
      </c>
      <c r="AS25" s="6">
        <v>0</v>
      </c>
      <c r="AT25" s="6">
        <v>0</v>
      </c>
      <c r="AU25" s="6">
        <f>IF(Table3[[#This Row],[ShankDiameter]]&gt;0.5,0,2)</f>
        <v>2</v>
      </c>
      <c r="AV25" s="6">
        <v>0</v>
      </c>
      <c r="AW25" s="6">
        <v>0</v>
      </c>
      <c r="AX25" s="6">
        <v>2</v>
      </c>
      <c r="AY25" s="6">
        <f>IF(Table3[[#This Row],[ShankDiameter]]=0.225,2,IF(Table3[[#This Row],[ShankDiameter]]=0.25,2,IF(Table3[[#This Row],[ShankDiameter]]=0.2875,2,0)))</f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f>IF(Table3[[#This Row],[Type]]="EM",IF((Table3[[#This Row],[Diameter]]/2)-Table3[[#This Row],[CornerRadius]]-0.012&gt;0,(Table3[[#This Row],[Diameter]]/2)-Table3[[#This Row],[CornerRadius]]-0.012,0),)</f>
        <v>0</v>
      </c>
      <c r="BK25" s="6" t="str">
        <f>IF(Table3[[#This Row],[ShoulderLength]]="","",IF(Table3[[#This Row],[ShoulderLength]]&lt;Table3[[#This Row],[LOC]],"FIX",""))</f>
        <v/>
      </c>
    </row>
    <row r="26" spans="1:63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>IF(Z26 &lt; 1, "", (M26/2)/TAN(RADIANS(Z26/2)))</f>
        <v/>
      </c>
      <c r="AE26" s="6" t="s">
        <v>44</v>
      </c>
      <c r="AF26" s="6" t="s">
        <v>62</v>
      </c>
      <c r="AG26" s="6" t="s">
        <v>90</v>
      </c>
      <c r="AI26" s="6">
        <v>1</v>
      </c>
      <c r="AJ26" s="6">
        <v>0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f>IF(Table3[[#This Row],[ShankDiameter]]&gt;0.5,0,2)</f>
        <v>2</v>
      </c>
      <c r="AV26" s="6">
        <v>0</v>
      </c>
      <c r="AW26" s="6">
        <v>0</v>
      </c>
      <c r="AX26" s="6">
        <v>2</v>
      </c>
      <c r="AY26" s="6">
        <f>IF(Table3[[#This Row],[ShankDiameter]]=0.225,2,IF(Table3[[#This Row],[ShankDiameter]]=0.25,2,IF(Table3[[#This Row],[ShankDiameter]]=0.2875,2,0)))</f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f>IF(Table3[[#This Row],[Type]]="EM",IF((Table3[[#This Row],[Diameter]]/2)-Table3[[#This Row],[CornerRadius]]-0.012&gt;0,(Table3[[#This Row],[Diameter]]/2)-Table3[[#This Row],[CornerRadius]]-0.012,0),)</f>
        <v>0</v>
      </c>
      <c r="BK26" s="6" t="str">
        <f>IF(Table3[[#This Row],[ShoulderLength]]="","",IF(Table3[[#This Row],[ShoulderLength]]&lt;Table3[[#This Row],[LOC]],"FIX",""))</f>
        <v/>
      </c>
    </row>
    <row r="27" spans="1:63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>IF(Z27 &lt; 1, "", (M27/2)/TAN(RADIANS(Z27/2)))</f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1</v>
      </c>
      <c r="AK27" s="6">
        <v>0</v>
      </c>
      <c r="AL27" s="6">
        <v>0</v>
      </c>
      <c r="AM27" s="6">
        <v>0</v>
      </c>
      <c r="AN27" s="6">
        <v>0</v>
      </c>
      <c r="AO27" s="6">
        <v>1</v>
      </c>
      <c r="AQ27" s="6">
        <v>0</v>
      </c>
      <c r="AR27" s="6">
        <v>0</v>
      </c>
      <c r="AS27" s="6">
        <v>0</v>
      </c>
      <c r="AT27" s="6">
        <v>0</v>
      </c>
      <c r="AU27" s="6">
        <f>IF(Table3[[#This Row],[ShankDiameter]]&gt;0.5,0,2)</f>
        <v>2</v>
      </c>
      <c r="AV27" s="6">
        <v>0</v>
      </c>
      <c r="AW27" s="6">
        <v>0</v>
      </c>
      <c r="AX27" s="6">
        <v>2</v>
      </c>
      <c r="AY27" s="6">
        <f>IF(Table3[[#This Row],[ShankDiameter]]=0.225,2,IF(Table3[[#This Row],[ShankDiameter]]=0.25,2,IF(Table3[[#This Row],[ShankDiameter]]=0.2875,2,0)))</f>
        <v>2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f>IF(Table3[[#This Row],[Type]]="EM",IF((Table3[[#This Row],[Diameter]]/2)-Table3[[#This Row],[CornerRadius]]-0.012&gt;0,(Table3[[#This Row],[Diameter]]/2)-Table3[[#This Row],[CornerRadius]]-0.012,0),)</f>
        <v>0</v>
      </c>
      <c r="BK27" s="6" t="str">
        <f>IF(Table3[[#This Row],[ShoulderLength]]="","",IF(Table3[[#This Row],[ShoulderLength]]&lt;Table3[[#This Row],[LOC]],"FIX",""))</f>
        <v/>
      </c>
    </row>
    <row r="28" spans="1:63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>IF(Z28 &lt; 1, "", (M28/2)/TAN(RADIANS(Z28/2)))</f>
        <v/>
      </c>
      <c r="AE28" s="6" t="s">
        <v>44</v>
      </c>
      <c r="AF28" s="6" t="s">
        <v>62</v>
      </c>
      <c r="AG28" s="6" t="s">
        <v>90</v>
      </c>
      <c r="AI28" s="6">
        <v>1</v>
      </c>
      <c r="AJ28" s="6">
        <v>0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Q28" s="6">
        <v>0</v>
      </c>
      <c r="AR28" s="6">
        <v>0</v>
      </c>
      <c r="AS28" s="6">
        <v>0</v>
      </c>
      <c r="AT28" s="6">
        <v>0</v>
      </c>
      <c r="AU28" s="6">
        <f>IF(Table3[[#This Row],[ShankDiameter]]&gt;0.5,0,2)</f>
        <v>2</v>
      </c>
      <c r="AV28" s="6">
        <v>0</v>
      </c>
      <c r="AW28" s="6">
        <v>0</v>
      </c>
      <c r="AX28" s="6">
        <v>2</v>
      </c>
      <c r="AY28" s="6">
        <f>IF(Table3[[#This Row],[ShankDiameter]]=0.225,2,IF(Table3[[#This Row],[ShankDiameter]]=0.25,2,IF(Table3[[#This Row],[ShankDiameter]]=0.2875,2,0)))</f>
        <v>2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f>IF(Table3[[#This Row],[Type]]="EM",IF((Table3[[#This Row],[Diameter]]/2)-Table3[[#This Row],[CornerRadius]]-0.012&gt;0,(Table3[[#This Row],[Diameter]]/2)-Table3[[#This Row],[CornerRadius]]-0.012,0),)</f>
        <v>0</v>
      </c>
      <c r="BK28" s="6" t="str">
        <f>IF(Table3[[#This Row],[ShoulderLength]]="","",IF(Table3[[#This Row],[ShoulderLength]]&lt;Table3[[#This Row],[LOC]],"FIX",""))</f>
        <v/>
      </c>
    </row>
    <row r="29" spans="1:63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>IF(Z29 &lt; 1, "", (M29/2)/TAN(RADIANS(Z29/2)))</f>
        <v/>
      </c>
      <c r="AE29" s="6" t="s">
        <v>44</v>
      </c>
      <c r="AF29" s="6" t="s">
        <v>62</v>
      </c>
      <c r="AG29" s="6" t="s">
        <v>109</v>
      </c>
      <c r="AI29" s="6">
        <v>1</v>
      </c>
      <c r="AJ29" s="6">
        <v>0</v>
      </c>
      <c r="AK29" s="6">
        <v>1</v>
      </c>
      <c r="AL29" s="6">
        <v>1</v>
      </c>
      <c r="AM29" s="6">
        <v>0</v>
      </c>
      <c r="AN29" s="6">
        <v>1</v>
      </c>
      <c r="AO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f>IF(Table3[[#This Row],[ShankDiameter]]&gt;0.5,0,2)</f>
        <v>2</v>
      </c>
      <c r="AV29" s="6">
        <v>0</v>
      </c>
      <c r="AW29" s="6">
        <v>0</v>
      </c>
      <c r="AX29" s="6">
        <v>2</v>
      </c>
      <c r="AY29" s="6">
        <f>IF(Table3[[#This Row],[ShankDiameter]]=0.225,2,IF(Table3[[#This Row],[ShankDiameter]]=0.25,2,IF(Table3[[#This Row],[ShankDiameter]]=0.2875,2,0)))</f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f>IF(Table3[[#This Row],[Type]]="EM",IF((Table3[[#This Row],[Diameter]]/2)-Table3[[#This Row],[CornerRadius]]-0.012&gt;0,(Table3[[#This Row],[Diameter]]/2)-Table3[[#This Row],[CornerRadius]]-0.012,0),)</f>
        <v>0</v>
      </c>
      <c r="BK29" s="6" t="str">
        <f>IF(Table3[[#This Row],[ShoulderLength]]="","",IF(Table3[[#This Row],[ShoulderLength]]&lt;Table3[[#This Row],[LOC]],"FIX",""))</f>
        <v>FIX</v>
      </c>
    </row>
    <row r="30" spans="1:63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>IF(Z30 &lt; 1, "", (M30/2)/TAN(RADIANS(Z30/2)))</f>
        <v/>
      </c>
      <c r="AE30" s="6" t="s">
        <v>44</v>
      </c>
      <c r="AF30" s="6" t="s">
        <v>62</v>
      </c>
      <c r="AG30" s="6" t="s">
        <v>90</v>
      </c>
      <c r="AI30" s="6">
        <v>1</v>
      </c>
      <c r="AJ30" s="6">
        <v>0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Q30" s="6">
        <v>0</v>
      </c>
      <c r="AR30" s="6">
        <v>0</v>
      </c>
      <c r="AS30" s="6">
        <v>0</v>
      </c>
      <c r="AT30" s="6">
        <v>0</v>
      </c>
      <c r="AU30" s="6">
        <f>IF(Table3[[#This Row],[ShankDiameter]]&gt;0.5,0,2)</f>
        <v>2</v>
      </c>
      <c r="AV30" s="6">
        <v>0</v>
      </c>
      <c r="AW30" s="6">
        <v>0</v>
      </c>
      <c r="AX30" s="6">
        <v>2</v>
      </c>
      <c r="AY30" s="6">
        <f>IF(Table3[[#This Row],[ShankDiameter]]=0.225,2,IF(Table3[[#This Row],[ShankDiameter]]=0.25,2,IF(Table3[[#This Row],[ShankDiameter]]=0.2875,2,0)))</f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f>IF(Table3[[#This Row],[Type]]="EM",IF((Table3[[#This Row],[Diameter]]/2)-Table3[[#This Row],[CornerRadius]]-0.012&gt;0,(Table3[[#This Row],[Diameter]]/2)-Table3[[#This Row],[CornerRadius]]-0.012,0),)</f>
        <v>0</v>
      </c>
      <c r="BK30" s="6" t="str">
        <f>IF(Table3[[#This Row],[ShoulderLength]]="","",IF(Table3[[#This Row],[ShoulderLength]]&lt;Table3[[#This Row],[LOC]],"FIX",""))</f>
        <v/>
      </c>
    </row>
    <row r="31" spans="1:63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>IF(Z31 &lt; 1, "", (M31/2)/TAN(RADIANS(Z31/2)))</f>
        <v/>
      </c>
      <c r="AE31" s="6" t="s">
        <v>44</v>
      </c>
      <c r="AF31" s="6" t="s">
        <v>62</v>
      </c>
      <c r="AG31" s="6" t="s">
        <v>109</v>
      </c>
      <c r="AI31" s="6">
        <v>1</v>
      </c>
      <c r="AJ31" s="6">
        <v>0</v>
      </c>
      <c r="AK31" s="6">
        <v>1</v>
      </c>
      <c r="AL31" s="6">
        <v>1</v>
      </c>
      <c r="AM31" s="6">
        <v>0</v>
      </c>
      <c r="AN31" s="6">
        <v>1</v>
      </c>
      <c r="AO31" s="6">
        <v>1</v>
      </c>
      <c r="AQ31" s="6">
        <v>0</v>
      </c>
      <c r="AR31" s="6">
        <v>0</v>
      </c>
      <c r="AS31" s="6">
        <v>0</v>
      </c>
      <c r="AT31" s="6">
        <v>0</v>
      </c>
      <c r="AU31" s="6">
        <f>IF(Table3[[#This Row],[ShankDiameter]]&gt;0.5,0,2)</f>
        <v>0</v>
      </c>
      <c r="AV31" s="6">
        <v>0</v>
      </c>
      <c r="AW31" s="6">
        <v>0</v>
      </c>
      <c r="AX31" s="6">
        <v>2</v>
      </c>
      <c r="AY31" s="6">
        <f>IF(Table3[[#This Row],[ShankDiameter]]=0.225,2,IF(Table3[[#This Row],[ShankDiameter]]=0.25,2,IF(Table3[[#This Row],[ShankDiameter]]=0.2875,2,0)))</f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f>IF(Table3[[#This Row],[Type]]="EM",IF((Table3[[#This Row],[Diameter]]/2)-Table3[[#This Row],[CornerRadius]]-0.012&gt;0,(Table3[[#This Row],[Diameter]]/2)-Table3[[#This Row],[CornerRadius]]-0.012,0),)</f>
        <v>0</v>
      </c>
      <c r="BK31" s="6" t="str">
        <f>IF(Table3[[#This Row],[ShoulderLength]]="","",IF(Table3[[#This Row],[ShoulderLength]]&lt;Table3[[#This Row],[LOC]],"FIX",""))</f>
        <v/>
      </c>
    </row>
    <row r="32" spans="1:63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>IF(Z32 &lt; 1, "", (M32/2)/TAN(RADIANS(Z32/2)))</f>
        <v/>
      </c>
      <c r="AE32" s="6" t="s">
        <v>44</v>
      </c>
      <c r="AF32" s="6" t="s">
        <v>62</v>
      </c>
      <c r="AG32" s="6" t="s">
        <v>109</v>
      </c>
      <c r="AI32" s="6">
        <v>1</v>
      </c>
      <c r="AJ32" s="6">
        <v>0</v>
      </c>
      <c r="AK32" s="6">
        <v>1</v>
      </c>
      <c r="AL32" s="6">
        <v>1</v>
      </c>
      <c r="AM32" s="6">
        <v>0</v>
      </c>
      <c r="AN32" s="6">
        <v>1</v>
      </c>
      <c r="AO32" s="6">
        <v>1</v>
      </c>
      <c r="AQ32" s="6">
        <v>0</v>
      </c>
      <c r="AR32" s="6">
        <v>0</v>
      </c>
      <c r="AS32" s="6">
        <v>0</v>
      </c>
      <c r="AT32" s="6">
        <v>0</v>
      </c>
      <c r="AU32" s="6">
        <f>IF(Table3[[#This Row],[ShankDiameter]]&gt;0.5,0,2)</f>
        <v>0</v>
      </c>
      <c r="AV32" s="6">
        <v>0</v>
      </c>
      <c r="AW32" s="6">
        <v>0</v>
      </c>
      <c r="AX32" s="6">
        <v>2</v>
      </c>
      <c r="AY32" s="6">
        <f>IF(Table3[[#This Row],[ShankDiameter]]=0.225,2,IF(Table3[[#This Row],[ShankDiameter]]=0.25,2,IF(Table3[[#This Row],[ShankDiameter]]=0.2875,2,0)))</f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f>IF(Table3[[#This Row],[Type]]="EM",IF((Table3[[#This Row],[Diameter]]/2)-Table3[[#This Row],[CornerRadius]]-0.012&gt;0,(Table3[[#This Row],[Diameter]]/2)-Table3[[#This Row],[CornerRadius]]-0.012,0),)</f>
        <v>0</v>
      </c>
      <c r="BK32" s="6" t="str">
        <f>IF(Table3[[#This Row],[ShoulderLength]]="","",IF(Table3[[#This Row],[ShoulderLength]]&lt;Table3[[#This Row],[LOC]],"FIX",""))</f>
        <v/>
      </c>
    </row>
    <row r="33" spans="1:63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>IF(Z33 &lt; 1, "", (M33/2)/TAN(RADIANS(Z33/2)))</f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1</v>
      </c>
      <c r="AJ33" s="6">
        <v>0</v>
      </c>
      <c r="AK33" s="6">
        <v>1</v>
      </c>
      <c r="AL33" s="6">
        <v>1</v>
      </c>
      <c r="AM33" s="6">
        <v>0</v>
      </c>
      <c r="AN33" s="6">
        <v>0</v>
      </c>
      <c r="AO33" s="6">
        <v>1</v>
      </c>
      <c r="AQ33" s="6">
        <v>0</v>
      </c>
      <c r="AR33" s="6">
        <v>0</v>
      </c>
      <c r="AS33" s="6">
        <v>0</v>
      </c>
      <c r="AT33" s="6">
        <v>0</v>
      </c>
      <c r="AU33" s="6">
        <f>IF(Table3[[#This Row],[ShankDiameter]]&gt;0.5,0,2)</f>
        <v>0</v>
      </c>
      <c r="AV33" s="6">
        <v>0</v>
      </c>
      <c r="AW33" s="6">
        <v>0</v>
      </c>
      <c r="AX33" s="6">
        <v>2</v>
      </c>
      <c r="AY33" s="6">
        <f>IF(Table3[[#This Row],[ShankDiameter]]=0.225,2,IF(Table3[[#This Row],[ShankDiameter]]=0.25,2,IF(Table3[[#This Row],[ShankDiameter]]=0.2875,2,0)))</f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f>IF(Table3[[#This Row],[Type]]="EM",IF((Table3[[#This Row],[Diameter]]/2)-Table3[[#This Row],[CornerRadius]]-0.012&gt;0,(Table3[[#This Row],[Diameter]]/2)-Table3[[#This Row],[CornerRadius]]-0.012,0),)</f>
        <v>0</v>
      </c>
      <c r="BK33" s="6" t="str">
        <f>IF(Table3[[#This Row],[ShoulderLength]]="","",IF(Table3[[#This Row],[ShoulderLength]]&lt;Table3[[#This Row],[LOC]],"FIX",""))</f>
        <v/>
      </c>
    </row>
    <row r="34" spans="1:63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>IF(Z34 &lt; 1, "", (M34/2)/TAN(RADIANS(Z34/2)))</f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1</v>
      </c>
      <c r="AK34" s="6">
        <v>0</v>
      </c>
      <c r="AL34" s="6">
        <v>0</v>
      </c>
      <c r="AM34" s="6">
        <v>0</v>
      </c>
      <c r="AN34" s="6">
        <v>1</v>
      </c>
      <c r="AO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f>IF(Table3[[#This Row],[ShankDiameter]]&gt;0.5,0,2)</f>
        <v>2</v>
      </c>
      <c r="AV34" s="6">
        <v>0</v>
      </c>
      <c r="AW34" s="6">
        <v>0</v>
      </c>
      <c r="AX34" s="6">
        <v>2</v>
      </c>
      <c r="AY34" s="6">
        <f>IF(Table3[[#This Row],[ShankDiameter]]=0.225,2,IF(Table3[[#This Row],[ShankDiameter]]=0.25,2,IF(Table3[[#This Row],[ShankDiameter]]=0.2875,2,0)))</f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f>IF(Table3[[#This Row],[Type]]="EM",IF((Table3[[#This Row],[Diameter]]/2)-Table3[[#This Row],[CornerRadius]]-0.012&gt;0,(Table3[[#This Row],[Diameter]]/2)-Table3[[#This Row],[CornerRadius]]-0.012,0),)</f>
        <v>0</v>
      </c>
      <c r="BK34" s="6" t="str">
        <f>IF(Table3[[#This Row],[ShoulderLength]]="","",IF(Table3[[#This Row],[ShoulderLength]]&lt;Table3[[#This Row],[LOC]],"FIX",""))</f>
        <v/>
      </c>
    </row>
    <row r="35" spans="1:63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>IF(Z35 &lt; 1, "", (M35/2)/TAN(RADIANS(Z35/2)))</f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1</v>
      </c>
      <c r="AK35" s="6">
        <v>0</v>
      </c>
      <c r="AL35" s="6">
        <v>0</v>
      </c>
      <c r="AM35" s="6">
        <v>0</v>
      </c>
      <c r="AN35" s="6">
        <v>1</v>
      </c>
      <c r="AO35" s="6">
        <v>1</v>
      </c>
      <c r="AQ35" s="6">
        <v>0</v>
      </c>
      <c r="AR35" s="6">
        <v>0</v>
      </c>
      <c r="AS35" s="6">
        <v>0</v>
      </c>
      <c r="AT35" s="6">
        <v>0</v>
      </c>
      <c r="AU35" s="6">
        <f>IF(Table3[[#This Row],[ShankDiameter]]&gt;0.5,0,2)</f>
        <v>2</v>
      </c>
      <c r="AV35" s="6">
        <v>0</v>
      </c>
      <c r="AW35" s="6">
        <v>0</v>
      </c>
      <c r="AX35" s="6">
        <v>2</v>
      </c>
      <c r="AY35" s="6">
        <f>IF(Table3[[#This Row],[ShankDiameter]]=0.225,2,IF(Table3[[#This Row],[ShankDiameter]]=0.25,2,IF(Table3[[#This Row],[ShankDiameter]]=0.2875,2,0)))</f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f>IF(Table3[[#This Row],[Type]]="EM",IF((Table3[[#This Row],[Diameter]]/2)-Table3[[#This Row],[CornerRadius]]-0.012&gt;0,(Table3[[#This Row],[Diameter]]/2)-Table3[[#This Row],[CornerRadius]]-0.012,0),)</f>
        <v>0</v>
      </c>
      <c r="BK35" s="6" t="str">
        <f>IF(Table3[[#This Row],[ShoulderLength]]="","",IF(Table3[[#This Row],[ShoulderLength]]&lt;Table3[[#This Row],[LOC]],"FIX",""))</f>
        <v/>
      </c>
    </row>
    <row r="36" spans="1:63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>IF(Z36 &lt; 1, "", (M36/2)/TAN(RADIANS(Z36/2)))</f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1</v>
      </c>
      <c r="AK36" s="6">
        <v>0</v>
      </c>
      <c r="AL36" s="6">
        <v>0</v>
      </c>
      <c r="AM36" s="6">
        <v>0</v>
      </c>
      <c r="AN36" s="6">
        <v>1</v>
      </c>
      <c r="AO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f>IF(Table3[[#This Row],[ShankDiameter]]&gt;0.5,0,2)</f>
        <v>2</v>
      </c>
      <c r="AV36" s="6">
        <v>0</v>
      </c>
      <c r="AW36" s="6">
        <v>0</v>
      </c>
      <c r="AX36" s="6">
        <v>2</v>
      </c>
      <c r="AY36" s="6">
        <f>IF(Table3[[#This Row],[ShankDiameter]]=0.225,2,IF(Table3[[#This Row],[ShankDiameter]]=0.25,2,IF(Table3[[#This Row],[ShankDiameter]]=0.2875,2,0)))</f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f>IF(Table3[[#This Row],[Type]]="EM",IF((Table3[[#This Row],[Diameter]]/2)-Table3[[#This Row],[CornerRadius]]-0.012&gt;0,(Table3[[#This Row],[Diameter]]/2)-Table3[[#This Row],[CornerRadius]]-0.012,0),)</f>
        <v>0</v>
      </c>
      <c r="BK36" s="6" t="str">
        <f>IF(Table3[[#This Row],[ShoulderLength]]="","",IF(Table3[[#This Row],[ShoulderLength]]&lt;Table3[[#This Row],[LOC]],"FIX",""))</f>
        <v/>
      </c>
    </row>
    <row r="37" spans="1:63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>IF(Z37 &lt; 1, "", (M37/2)/TAN(RADIANS(Z37/2)))</f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1</v>
      </c>
      <c r="AK37" s="6">
        <v>0</v>
      </c>
      <c r="AL37" s="6">
        <v>0</v>
      </c>
      <c r="AM37" s="6">
        <v>0</v>
      </c>
      <c r="AN37" s="6">
        <v>1</v>
      </c>
      <c r="AO37" s="6">
        <v>1</v>
      </c>
      <c r="AQ37" s="6">
        <v>0</v>
      </c>
      <c r="AR37" s="6">
        <v>0</v>
      </c>
      <c r="AS37" s="6">
        <v>0</v>
      </c>
      <c r="AT37" s="6">
        <v>0</v>
      </c>
      <c r="AU37" s="6">
        <f>IF(Table3[[#This Row],[ShankDiameter]]&gt;0.5,0,2)</f>
        <v>2</v>
      </c>
      <c r="AV37" s="6">
        <v>0</v>
      </c>
      <c r="AW37" s="6">
        <v>0</v>
      </c>
      <c r="AX37" s="6">
        <v>2</v>
      </c>
      <c r="AY37" s="6">
        <f>IF(Table3[[#This Row],[ShankDiameter]]=0.225,2,IF(Table3[[#This Row],[ShankDiameter]]=0.25,2,IF(Table3[[#This Row],[ShankDiameter]]=0.2875,2,0)))</f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f>IF(Table3[[#This Row],[Type]]="EM",IF((Table3[[#This Row],[Diameter]]/2)-Table3[[#This Row],[CornerRadius]]-0.012&gt;0,(Table3[[#This Row],[Diameter]]/2)-Table3[[#This Row],[CornerRadius]]-0.012,0),)</f>
        <v>0</v>
      </c>
      <c r="BK37" s="6" t="str">
        <f>IF(Table3[[#This Row],[ShoulderLength]]="","",IF(Table3[[#This Row],[ShoulderLength]]&lt;Table3[[#This Row],[LOC]],"FIX",""))</f>
        <v/>
      </c>
    </row>
    <row r="38" spans="1:63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>IF(Z38 &lt; 1, "", (M38/2)/TAN(RADIANS(Z38/2)))</f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1</v>
      </c>
      <c r="AK38" s="6">
        <v>0</v>
      </c>
      <c r="AL38" s="6">
        <v>0</v>
      </c>
      <c r="AM38" s="6">
        <v>0</v>
      </c>
      <c r="AN38" s="6">
        <v>1</v>
      </c>
      <c r="AO38" s="6">
        <v>1</v>
      </c>
      <c r="AQ38" s="6">
        <v>0</v>
      </c>
      <c r="AR38" s="6">
        <v>0</v>
      </c>
      <c r="AS38" s="6">
        <v>0</v>
      </c>
      <c r="AT38" s="6">
        <v>0</v>
      </c>
      <c r="AU38" s="6">
        <f>IF(Table3[[#This Row],[ShankDiameter]]&gt;0.5,0,2)</f>
        <v>2</v>
      </c>
      <c r="AV38" s="6">
        <v>0</v>
      </c>
      <c r="AW38" s="6">
        <v>0</v>
      </c>
      <c r="AX38" s="6">
        <v>2</v>
      </c>
      <c r="AY38" s="6">
        <f>IF(Table3[[#This Row],[ShankDiameter]]=0.225,2,IF(Table3[[#This Row],[ShankDiameter]]=0.25,2,IF(Table3[[#This Row],[ShankDiameter]]=0.2875,2,0)))</f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f>IF(Table3[[#This Row],[Type]]="EM",IF((Table3[[#This Row],[Diameter]]/2)-Table3[[#This Row],[CornerRadius]]-0.012&gt;0,(Table3[[#This Row],[Diameter]]/2)-Table3[[#This Row],[CornerRadius]]-0.012,0),)</f>
        <v>0</v>
      </c>
      <c r="BK38" s="6" t="str">
        <f>IF(Table3[[#This Row],[ShoulderLength]]="","",IF(Table3[[#This Row],[ShoulderLength]]&lt;Table3[[#This Row],[LOC]],"FIX",""))</f>
        <v/>
      </c>
    </row>
    <row r="39" spans="1:63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>IF(Z39 &lt; 1, "", (M39/2)/TAN(RADIANS(Z39/2)))</f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1</v>
      </c>
      <c r="AK39" s="6">
        <v>0</v>
      </c>
      <c r="AL39" s="6">
        <v>0</v>
      </c>
      <c r="AM39" s="6">
        <v>0</v>
      </c>
      <c r="AN39" s="6">
        <v>1</v>
      </c>
      <c r="AO39" s="6">
        <v>1</v>
      </c>
      <c r="AQ39" s="6">
        <v>0</v>
      </c>
      <c r="AR39" s="6">
        <v>0</v>
      </c>
      <c r="AS39" s="6">
        <v>0</v>
      </c>
      <c r="AT39" s="6">
        <v>0</v>
      </c>
      <c r="AU39" s="6">
        <f>IF(Table3[[#This Row],[ShankDiameter]]&gt;0.5,0,2)</f>
        <v>2</v>
      </c>
      <c r="AV39" s="6">
        <v>0</v>
      </c>
      <c r="AW39" s="6">
        <v>0</v>
      </c>
      <c r="AX39" s="6">
        <v>2</v>
      </c>
      <c r="AY39" s="6">
        <f>IF(Table3[[#This Row],[ShankDiameter]]=0.225,2,IF(Table3[[#This Row],[ShankDiameter]]=0.25,2,IF(Table3[[#This Row],[ShankDiameter]]=0.2875,2,0)))</f>
        <v>2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f>IF(Table3[[#This Row],[Type]]="EM",IF((Table3[[#This Row],[Diameter]]/2)-Table3[[#This Row],[CornerRadius]]-0.012&gt;0,(Table3[[#This Row],[Diameter]]/2)-Table3[[#This Row],[CornerRadius]]-0.012,0),)</f>
        <v>0</v>
      </c>
      <c r="BK39" s="6" t="str">
        <f>IF(Table3[[#This Row],[ShoulderLength]]="","",IF(Table3[[#This Row],[ShoulderLength]]&lt;Table3[[#This Row],[LOC]],"FIX",""))</f>
        <v/>
      </c>
    </row>
    <row r="40" spans="1:63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>IF(Z40 &lt; 1, "", (M40/2)/TAN(RADIANS(Z40/2)))</f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1</v>
      </c>
      <c r="AK40" s="6">
        <v>0</v>
      </c>
      <c r="AL40" s="6">
        <v>0</v>
      </c>
      <c r="AM40" s="6">
        <v>0</v>
      </c>
      <c r="AN40" s="6">
        <v>1</v>
      </c>
      <c r="AO40" s="6">
        <v>1</v>
      </c>
      <c r="AQ40" s="6">
        <v>0</v>
      </c>
      <c r="AR40" s="6">
        <v>0</v>
      </c>
      <c r="AS40" s="6">
        <v>0</v>
      </c>
      <c r="AT40" s="6">
        <v>0</v>
      </c>
      <c r="AU40" s="6">
        <f>IF(Table3[[#This Row],[ShankDiameter]]&gt;0.5,0,2)</f>
        <v>2</v>
      </c>
      <c r="AV40" s="6">
        <v>0</v>
      </c>
      <c r="AW40" s="6">
        <v>0</v>
      </c>
      <c r="AX40" s="6">
        <v>2</v>
      </c>
      <c r="AY40" s="6">
        <f>IF(Table3[[#This Row],[ShankDiameter]]=0.225,2,IF(Table3[[#This Row],[ShankDiameter]]=0.25,2,IF(Table3[[#This Row],[ShankDiameter]]=0.2875,2,0)))</f>
        <v>2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f>IF(Table3[[#This Row],[Type]]="EM",IF((Table3[[#This Row],[Diameter]]/2)-Table3[[#This Row],[CornerRadius]]-0.012&gt;0,(Table3[[#This Row],[Diameter]]/2)-Table3[[#This Row],[CornerRadius]]-0.012,0),)</f>
        <v>0</v>
      </c>
      <c r="BK40" s="6" t="str">
        <f>IF(Table3[[#This Row],[ShoulderLength]]="","",IF(Table3[[#This Row],[ShoulderLength]]&lt;Table3[[#This Row],[LOC]],"FIX",""))</f>
        <v/>
      </c>
    </row>
    <row r="41" spans="1:63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>IF(Z41 &lt; 1, "", (M41/2)/TAN(RADIANS(Z41/2)))</f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1</v>
      </c>
      <c r="AK41" s="6">
        <v>0</v>
      </c>
      <c r="AL41" s="6">
        <v>0</v>
      </c>
      <c r="AM41" s="6">
        <v>0</v>
      </c>
      <c r="AN41" s="6">
        <v>1</v>
      </c>
      <c r="AO41" s="6">
        <v>1</v>
      </c>
      <c r="AQ41" s="6">
        <v>0</v>
      </c>
      <c r="AR41" s="6">
        <v>0</v>
      </c>
      <c r="AS41" s="6">
        <v>0</v>
      </c>
      <c r="AT41" s="6">
        <v>0</v>
      </c>
      <c r="AU41" s="6">
        <f>IF(Table3[[#This Row],[ShankDiameter]]&gt;0.5,0,2)</f>
        <v>2</v>
      </c>
      <c r="AV41" s="6">
        <v>0</v>
      </c>
      <c r="AW41" s="6">
        <v>0</v>
      </c>
      <c r="AX41" s="6">
        <v>2</v>
      </c>
      <c r="AY41" s="6">
        <f>IF(Table3[[#This Row],[ShankDiameter]]=0.225,2,IF(Table3[[#This Row],[ShankDiameter]]=0.25,2,IF(Table3[[#This Row],[ShankDiameter]]=0.2875,2,0)))</f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f>IF(Table3[[#This Row],[Type]]="EM",IF((Table3[[#This Row],[Diameter]]/2)-Table3[[#This Row],[CornerRadius]]-0.012&gt;0,(Table3[[#This Row],[Diameter]]/2)-Table3[[#This Row],[CornerRadius]]-0.012,0),)</f>
        <v>0</v>
      </c>
      <c r="BK41" s="6" t="str">
        <f>IF(Table3[[#This Row],[ShoulderLength]]="","",IF(Table3[[#This Row],[ShoulderLength]]&lt;Table3[[#This Row],[LOC]],"FIX",""))</f>
        <v/>
      </c>
    </row>
    <row r="42" spans="1:63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>IF(Z42 &lt; 1, "", (M42/2)/TAN(RADIANS(Z42/2)))</f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1</v>
      </c>
      <c r="AK42" s="6">
        <v>0</v>
      </c>
      <c r="AL42" s="6">
        <v>0</v>
      </c>
      <c r="AM42" s="6">
        <v>0</v>
      </c>
      <c r="AN42" s="6">
        <v>1</v>
      </c>
      <c r="AO42" s="6">
        <v>1</v>
      </c>
      <c r="AQ42" s="6">
        <v>0</v>
      </c>
      <c r="AR42" s="6">
        <v>0</v>
      </c>
      <c r="AS42" s="6">
        <v>0</v>
      </c>
      <c r="AT42" s="6">
        <v>0</v>
      </c>
      <c r="AU42" s="6">
        <f>IF(Table3[[#This Row],[ShankDiameter]]&gt;0.5,0,2)</f>
        <v>2</v>
      </c>
      <c r="AV42" s="6">
        <v>0</v>
      </c>
      <c r="AW42" s="6">
        <v>0</v>
      </c>
      <c r="AX42" s="6">
        <v>2</v>
      </c>
      <c r="AY42" s="6">
        <f>IF(Table3[[#This Row],[ShankDiameter]]=0.225,2,IF(Table3[[#This Row],[ShankDiameter]]=0.25,2,IF(Table3[[#This Row],[ShankDiameter]]=0.2875,2,0)))</f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f>IF(Table3[[#This Row],[Type]]="EM",IF((Table3[[#This Row],[Diameter]]/2)-Table3[[#This Row],[CornerRadius]]-0.012&gt;0,(Table3[[#This Row],[Diameter]]/2)-Table3[[#This Row],[CornerRadius]]-0.012,0),)</f>
        <v>0</v>
      </c>
      <c r="BK42" s="6" t="str">
        <f>IF(Table3[[#This Row],[ShoulderLength]]="","",IF(Table3[[#This Row],[ShoulderLength]]&lt;Table3[[#This Row],[LOC]],"FIX",""))</f>
        <v/>
      </c>
    </row>
    <row r="43" spans="1:63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>IF(Z43 &lt; 1, "", (M43/2)/TAN(RADIANS(Z43/2)))</f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1</v>
      </c>
      <c r="AK43" s="6">
        <v>0</v>
      </c>
      <c r="AL43" s="6">
        <v>0</v>
      </c>
      <c r="AM43" s="6">
        <v>0</v>
      </c>
      <c r="AN43" s="6">
        <v>1</v>
      </c>
      <c r="AO43" s="6">
        <v>1</v>
      </c>
      <c r="AQ43" s="6">
        <v>0</v>
      </c>
      <c r="AR43" s="6">
        <v>0</v>
      </c>
      <c r="AS43" s="6">
        <v>0</v>
      </c>
      <c r="AT43" s="6">
        <v>0</v>
      </c>
      <c r="AU43" s="6">
        <f>IF(Table3[[#This Row],[ShankDiameter]]&gt;0.5,0,2)</f>
        <v>2</v>
      </c>
      <c r="AV43" s="6">
        <v>0</v>
      </c>
      <c r="AW43" s="6">
        <v>0</v>
      </c>
      <c r="AX43" s="6">
        <v>2</v>
      </c>
      <c r="AY43" s="6">
        <f>IF(Table3[[#This Row],[ShankDiameter]]=0.225,2,IF(Table3[[#This Row],[ShankDiameter]]=0.25,2,IF(Table3[[#This Row],[ShankDiameter]]=0.2875,2,0)))</f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f>IF(Table3[[#This Row],[Type]]="EM",IF((Table3[[#This Row],[Diameter]]/2)-Table3[[#This Row],[CornerRadius]]-0.012&gt;0,(Table3[[#This Row],[Diameter]]/2)-Table3[[#This Row],[CornerRadius]]-0.012,0),)</f>
        <v>0</v>
      </c>
      <c r="BK43" s="6" t="str">
        <f>IF(Table3[[#This Row],[ShoulderLength]]="","",IF(Table3[[#This Row],[ShoulderLength]]&lt;Table3[[#This Row],[LOC]],"FIX",""))</f>
        <v/>
      </c>
    </row>
    <row r="44" spans="1:63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>IF(Z44 &lt; 1, "", (M44/2)/TAN(RADIANS(Z44/2)))</f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1</v>
      </c>
      <c r="AK44" s="6">
        <v>0</v>
      </c>
      <c r="AL44" s="6">
        <v>0</v>
      </c>
      <c r="AM44" s="6">
        <v>0</v>
      </c>
      <c r="AN44" s="6">
        <v>1</v>
      </c>
      <c r="AO44" s="6">
        <v>1</v>
      </c>
      <c r="AQ44" s="6">
        <v>0</v>
      </c>
      <c r="AR44" s="6">
        <v>0</v>
      </c>
      <c r="AS44" s="6">
        <v>0</v>
      </c>
      <c r="AT44" s="6">
        <v>0</v>
      </c>
      <c r="AU44" s="6">
        <f>IF(Table3[[#This Row],[ShankDiameter]]&gt;0.5,0,2)</f>
        <v>2</v>
      </c>
      <c r="AV44" s="6">
        <v>0</v>
      </c>
      <c r="AW44" s="6">
        <v>0</v>
      </c>
      <c r="AX44" s="6">
        <v>2</v>
      </c>
      <c r="AY44" s="6">
        <f>IF(Table3[[#This Row],[ShankDiameter]]=0.225,2,IF(Table3[[#This Row],[ShankDiameter]]=0.25,2,IF(Table3[[#This Row],[ShankDiameter]]=0.2875,2,0)))</f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f>IF(Table3[[#This Row],[Type]]="EM",IF((Table3[[#This Row],[Diameter]]/2)-Table3[[#This Row],[CornerRadius]]-0.012&gt;0,(Table3[[#This Row],[Diameter]]/2)-Table3[[#This Row],[CornerRadius]]-0.012,0),)</f>
        <v>0</v>
      </c>
      <c r="BK44" s="6" t="str">
        <f>IF(Table3[[#This Row],[ShoulderLength]]="","",IF(Table3[[#This Row],[ShoulderLength]]&lt;Table3[[#This Row],[LOC]],"FIX",""))</f>
        <v/>
      </c>
    </row>
    <row r="45" spans="1:63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>IF(Z45 &lt; 1, "", (M45/2)/TAN(RADIANS(Z45/2)))</f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1</v>
      </c>
      <c r="AK45" s="6">
        <v>0</v>
      </c>
      <c r="AL45" s="6">
        <v>0</v>
      </c>
      <c r="AM45" s="6">
        <v>0</v>
      </c>
      <c r="AN45" s="6">
        <v>1</v>
      </c>
      <c r="AO45" s="6">
        <v>1</v>
      </c>
      <c r="AQ45" s="6">
        <v>0</v>
      </c>
      <c r="AR45" s="6">
        <v>0</v>
      </c>
      <c r="AS45" s="6">
        <v>0</v>
      </c>
      <c r="AT45" s="6">
        <v>0</v>
      </c>
      <c r="AU45" s="6">
        <f>IF(Table3[[#This Row],[ShankDiameter]]&gt;0.5,0,2)</f>
        <v>2</v>
      </c>
      <c r="AV45" s="6">
        <v>0</v>
      </c>
      <c r="AW45" s="6">
        <v>0</v>
      </c>
      <c r="AX45" s="6">
        <v>2</v>
      </c>
      <c r="AY45" s="6">
        <f>IF(Table3[[#This Row],[ShankDiameter]]=0.225,2,IF(Table3[[#This Row],[ShankDiameter]]=0.25,2,IF(Table3[[#This Row],[ShankDiameter]]=0.2875,2,0)))</f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f>IF(Table3[[#This Row],[Type]]="EM",IF((Table3[[#This Row],[Diameter]]/2)-Table3[[#This Row],[CornerRadius]]-0.012&gt;0,(Table3[[#This Row],[Diameter]]/2)-Table3[[#This Row],[CornerRadius]]-0.012,0),)</f>
        <v>0</v>
      </c>
      <c r="BK45" s="6" t="str">
        <f>IF(Table3[[#This Row],[ShoulderLength]]="","",IF(Table3[[#This Row],[ShoulderLength]]&lt;Table3[[#This Row],[LOC]],"FIX",""))</f>
        <v/>
      </c>
    </row>
    <row r="46" spans="1:63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>IF(Z46 &lt; 1, "", (M46/2)/TAN(RADIANS(Z46/2)))</f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1</v>
      </c>
      <c r="AK46" s="6">
        <v>0</v>
      </c>
      <c r="AL46" s="6">
        <v>0</v>
      </c>
      <c r="AM46" s="6">
        <v>0</v>
      </c>
      <c r="AN46" s="6">
        <v>1</v>
      </c>
      <c r="AO46" s="6">
        <v>1</v>
      </c>
      <c r="AQ46" s="6">
        <v>0</v>
      </c>
      <c r="AR46" s="6">
        <v>0</v>
      </c>
      <c r="AS46" s="6">
        <v>0</v>
      </c>
      <c r="AT46" s="6">
        <v>0</v>
      </c>
      <c r="AU46" s="6">
        <f>IF(Table3[[#This Row],[ShankDiameter]]&gt;0.5,0,2)</f>
        <v>2</v>
      </c>
      <c r="AV46" s="6">
        <v>0</v>
      </c>
      <c r="AW46" s="6">
        <v>0</v>
      </c>
      <c r="AX46" s="6">
        <v>2</v>
      </c>
      <c r="AY46" s="6">
        <f>IF(Table3[[#This Row],[ShankDiameter]]=0.225,2,IF(Table3[[#This Row],[ShankDiameter]]=0.25,2,IF(Table3[[#This Row],[ShankDiameter]]=0.2875,2,0)))</f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f>IF(Table3[[#This Row],[Type]]="EM",IF((Table3[[#This Row],[Diameter]]/2)-Table3[[#This Row],[CornerRadius]]-0.012&gt;0,(Table3[[#This Row],[Diameter]]/2)-Table3[[#This Row],[CornerRadius]]-0.012,0),)</f>
        <v>0</v>
      </c>
      <c r="BK46" s="6" t="str">
        <f>IF(Table3[[#This Row],[ShoulderLength]]="","",IF(Table3[[#This Row],[ShoulderLength]]&lt;Table3[[#This Row],[LOC]],"FIX",""))</f>
        <v/>
      </c>
    </row>
    <row r="47" spans="1:63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>IF(Z47 &lt; 1, "", (M47/2)/TAN(RADIANS(Z47/2)))</f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1</v>
      </c>
      <c r="AK47" s="6">
        <v>0</v>
      </c>
      <c r="AL47" s="6">
        <v>0</v>
      </c>
      <c r="AM47" s="6">
        <v>0</v>
      </c>
      <c r="AN47" s="6">
        <v>1</v>
      </c>
      <c r="AO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f>IF(Table3[[#This Row],[ShankDiameter]]&gt;0.5,0,2)</f>
        <v>0</v>
      </c>
      <c r="AV47" s="6">
        <v>0</v>
      </c>
      <c r="AW47" s="6">
        <v>0</v>
      </c>
      <c r="AX47" s="6">
        <v>2</v>
      </c>
      <c r="AY47" s="6">
        <f>IF(Table3[[#This Row],[ShankDiameter]]=0.225,2,IF(Table3[[#This Row],[ShankDiameter]]=0.25,2,IF(Table3[[#This Row],[ShankDiameter]]=0.2875,2,0)))</f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f>IF(Table3[[#This Row],[Type]]="EM",IF((Table3[[#This Row],[Diameter]]/2)-Table3[[#This Row],[CornerRadius]]-0.012&gt;0,(Table3[[#This Row],[Diameter]]/2)-Table3[[#This Row],[CornerRadius]]-0.012,0),)</f>
        <v>0</v>
      </c>
      <c r="BK47" s="6" t="str">
        <f>IF(Table3[[#This Row],[ShoulderLength]]="","",IF(Table3[[#This Row],[ShoulderLength]]&lt;Table3[[#This Row],[LOC]],"FIX",""))</f>
        <v/>
      </c>
    </row>
    <row r="48" spans="1:63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>IF(Z48 &lt; 1, "", (M48/2)/TAN(RADIANS(Z48/2)))</f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1</v>
      </c>
      <c r="AJ48" s="6">
        <v>0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 t="s">
        <v>154</v>
      </c>
      <c r="AQ48" s="6">
        <v>0</v>
      </c>
      <c r="AR48" s="6">
        <v>0</v>
      </c>
      <c r="AS48" s="6">
        <v>0</v>
      </c>
      <c r="AT48" s="6">
        <v>0</v>
      </c>
      <c r="AU48" s="6">
        <f>IF(Table3[[#This Row],[ShankDiameter]]&gt;0.5,0,IF(Table3[[#This Row],[Type]]="CD",0,1))</f>
        <v>0</v>
      </c>
      <c r="AV48" s="6">
        <v>0</v>
      </c>
      <c r="AW48" s="6">
        <v>0</v>
      </c>
      <c r="AX48" s="6">
        <v>0</v>
      </c>
      <c r="AY48" s="6">
        <v>2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f>IF(Table3[[#This Row],[Type]]="EM",IF((Table3[[#This Row],[Diameter]]/2)-Table3[[#This Row],[CornerRadius]]-0.012&gt;0,(Table3[[#This Row],[Diameter]]/2)-Table3[[#This Row],[CornerRadius]]-0.012,0),)</f>
        <v>0</v>
      </c>
      <c r="BK48" s="6" t="str">
        <f>IF(Table3[[#This Row],[ShoulderLength]]="","",IF(Table3[[#This Row],[ShoulderLength]]&lt;Table3[[#This Row],[LOC]],"FIX",""))</f>
        <v/>
      </c>
    </row>
    <row r="49" spans="1:63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>IF(Z49 &lt; 1, "", (M49/2)/TAN(RADIANS(Z49/2)))</f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1</v>
      </c>
      <c r="AJ49" s="6">
        <v>0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 t="s">
        <v>157</v>
      </c>
      <c r="AQ49" s="6">
        <v>0</v>
      </c>
      <c r="AR49" s="6">
        <v>0</v>
      </c>
      <c r="AS49" s="6">
        <v>0</v>
      </c>
      <c r="AT49" s="6">
        <v>0</v>
      </c>
      <c r="AU49" s="6">
        <f>IF(Table3[[#This Row],[ShankDiameter]]&gt;0.5,0,IF(Table3[[#This Row],[Type]]="CD",0,1))</f>
        <v>0</v>
      </c>
      <c r="AV49" s="6">
        <v>0</v>
      </c>
      <c r="AW49" s="6">
        <v>0</v>
      </c>
      <c r="AX49" s="6">
        <v>0</v>
      </c>
      <c r="AY49" s="6">
        <v>2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f>IF(Table3[[#This Row],[Type]]="EM",IF((Table3[[#This Row],[Diameter]]/2)-Table3[[#This Row],[CornerRadius]]-0.012&gt;0,(Table3[[#This Row],[Diameter]]/2)-Table3[[#This Row],[CornerRadius]]-0.012,0),)</f>
        <v>0</v>
      </c>
      <c r="BK49" s="6" t="str">
        <f>IF(Table3[[#This Row],[ShoulderLength]]="","",IF(Table3[[#This Row],[ShoulderLength]]&lt;Table3[[#This Row],[LOC]],"FIX",""))</f>
        <v/>
      </c>
    </row>
    <row r="50" spans="1:63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>IF(Z50 &lt; 1, "", (M50/2)/TAN(RADIANS(Z50/2)))</f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1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 t="s">
        <v>160</v>
      </c>
      <c r="AQ50" s="6">
        <v>0</v>
      </c>
      <c r="AR50" s="6">
        <v>0</v>
      </c>
      <c r="AS50" s="6">
        <v>0</v>
      </c>
      <c r="AT50" s="6">
        <v>0</v>
      </c>
      <c r="AU50" s="6">
        <f>IF(Table3[[#This Row],[ShankDiameter]]&gt;0.5,0,IF(Table3[[#This Row],[Type]]="CD",0,1))</f>
        <v>0</v>
      </c>
      <c r="AV50" s="6">
        <v>0</v>
      </c>
      <c r="AW50" s="6">
        <v>0</v>
      </c>
      <c r="AX50" s="6">
        <v>0</v>
      </c>
      <c r="AY50" s="6">
        <v>2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f>IF(Table3[[#This Row],[Type]]="EM",IF((Table3[[#This Row],[Diameter]]/2)-Table3[[#This Row],[CornerRadius]]-0.012&gt;0,(Table3[[#This Row],[Diameter]]/2)-Table3[[#This Row],[CornerRadius]]-0.012,0),)</f>
        <v>0</v>
      </c>
      <c r="BK50" s="6" t="str">
        <f>IF(Table3[[#This Row],[ShoulderLength]]="","",IF(Table3[[#This Row],[ShoulderLength]]&lt;Table3[[#This Row],[LOC]],"FIX",""))</f>
        <v/>
      </c>
    </row>
    <row r="51" spans="1:63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>IF(Z51 &lt; 1, "", (M51/2)/TAN(RADIANS(Z51/2)))</f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1</v>
      </c>
      <c r="AJ51" s="6">
        <v>0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 t="s">
        <v>162</v>
      </c>
      <c r="AQ51" s="6">
        <v>0</v>
      </c>
      <c r="AR51" s="6">
        <v>0</v>
      </c>
      <c r="AS51" s="6">
        <v>0</v>
      </c>
      <c r="AT51" s="6">
        <v>0</v>
      </c>
      <c r="AU51" s="6">
        <f>IF(Table3[[#This Row],[ShankDiameter]]&gt;0.5,0,IF(Table3[[#This Row],[Type]]="CD",0,1))</f>
        <v>0</v>
      </c>
      <c r="AV51" s="6">
        <v>0</v>
      </c>
      <c r="AW51" s="6">
        <v>0</v>
      </c>
      <c r="AX51" s="6">
        <v>0</v>
      </c>
      <c r="AY51" s="6">
        <v>2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f>IF(Table3[[#This Row],[Type]]="EM",IF((Table3[[#This Row],[Diameter]]/2)-Table3[[#This Row],[CornerRadius]]-0.012&gt;0,(Table3[[#This Row],[Diameter]]/2)-Table3[[#This Row],[CornerRadius]]-0.012,0),)</f>
        <v>0</v>
      </c>
      <c r="BK51" s="6" t="str">
        <f>IF(Table3[[#This Row],[ShoulderLength]]="","",IF(Table3[[#This Row],[ShoulderLength]]&lt;Table3[[#This Row],[LOC]],"FIX",""))</f>
        <v/>
      </c>
    </row>
    <row r="52" spans="1:63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>IF(Z52 &lt; 1, "", (M52/2)/TAN(RADIANS(Z52/2)))</f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1</v>
      </c>
      <c r="AJ52" s="6">
        <v>0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 t="s">
        <v>165</v>
      </c>
      <c r="AQ52" s="6">
        <v>0</v>
      </c>
      <c r="AR52" s="6">
        <v>0</v>
      </c>
      <c r="AS52" s="6">
        <v>0</v>
      </c>
      <c r="AT52" s="6">
        <v>0</v>
      </c>
      <c r="AU52" s="6">
        <f>IF(Table3[[#This Row],[ShankDiameter]]&gt;0.5,0,IF(Table3[[#This Row],[Type]]="CD",0,1))</f>
        <v>0</v>
      </c>
      <c r="AV52" s="6">
        <v>0</v>
      </c>
      <c r="AW52" s="6">
        <v>0</v>
      </c>
      <c r="AX52" s="6">
        <v>0</v>
      </c>
      <c r="AY52" s="6">
        <v>2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f>IF(Table3[[#This Row],[Type]]="EM",IF((Table3[[#This Row],[Diameter]]/2)-Table3[[#This Row],[CornerRadius]]-0.012&gt;0,(Table3[[#This Row],[Diameter]]/2)-Table3[[#This Row],[CornerRadius]]-0.012,0),)</f>
        <v>0</v>
      </c>
      <c r="BK52" s="6" t="str">
        <f>IF(Table3[[#This Row],[ShoulderLength]]="","",IF(Table3[[#This Row],[ShoulderLength]]&lt;Table3[[#This Row],[LOC]],"FIX",""))</f>
        <v/>
      </c>
    </row>
    <row r="53" spans="1:63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>IF(Z53 &lt; 1, "", (M53/2)/TAN(RADIANS(Z53/2)))</f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1</v>
      </c>
      <c r="AJ53" s="6">
        <v>0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 t="s">
        <v>168</v>
      </c>
      <c r="AQ53" s="6">
        <v>0</v>
      </c>
      <c r="AR53" s="6">
        <v>0</v>
      </c>
      <c r="AS53" s="6">
        <v>0</v>
      </c>
      <c r="AT53" s="6">
        <v>0</v>
      </c>
      <c r="AU53" s="6">
        <f>IF(Table3[[#This Row],[ShankDiameter]]&gt;0.5,0,IF(Table3[[#This Row],[Type]]="CD",0,1))</f>
        <v>0</v>
      </c>
      <c r="AV53" s="6">
        <v>0</v>
      </c>
      <c r="AW53" s="6">
        <v>0</v>
      </c>
      <c r="AX53" s="6">
        <v>0</v>
      </c>
      <c r="AY53" s="6">
        <v>2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f>IF(Table3[[#This Row],[Type]]="EM",IF((Table3[[#This Row],[Diameter]]/2)-Table3[[#This Row],[CornerRadius]]-0.012&gt;0,(Table3[[#This Row],[Diameter]]/2)-Table3[[#This Row],[CornerRadius]]-0.012,0),)</f>
        <v>0</v>
      </c>
      <c r="BK53" s="6" t="str">
        <f>IF(Table3[[#This Row],[ShoulderLength]]="","",IF(Table3[[#This Row],[ShoulderLength]]&lt;Table3[[#This Row],[LOC]],"FIX",""))</f>
        <v/>
      </c>
    </row>
    <row r="54" spans="1:63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>IF(Z54 &lt; 1, "", (M54/2)/TAN(RADIANS(Z54/2)))</f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1</v>
      </c>
      <c r="AJ54" s="6">
        <v>0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 t="s">
        <v>171</v>
      </c>
      <c r="AQ54" s="6">
        <v>0</v>
      </c>
      <c r="AR54" s="6">
        <v>0</v>
      </c>
      <c r="AS54" s="6">
        <v>0</v>
      </c>
      <c r="AT54" s="6">
        <v>0</v>
      </c>
      <c r="AU54" s="6">
        <f>IF(Table3[[#This Row],[ShankDiameter]]&gt;0.5,0,IF(Table3[[#This Row],[Type]]="CD",0,1))</f>
        <v>0</v>
      </c>
      <c r="AV54" s="6">
        <v>0</v>
      </c>
      <c r="AW54" s="6">
        <v>0</v>
      </c>
      <c r="AX54" s="6">
        <v>0</v>
      </c>
      <c r="AY54" s="6">
        <v>2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f>IF(Table3[[#This Row],[Type]]="EM",IF((Table3[[#This Row],[Diameter]]/2)-Table3[[#This Row],[CornerRadius]]-0.012&gt;0,(Table3[[#This Row],[Diameter]]/2)-Table3[[#This Row],[CornerRadius]]-0.012,0),)</f>
        <v>0</v>
      </c>
      <c r="BK54" s="6" t="str">
        <f>IF(Table3[[#This Row],[ShoulderLength]]="","",IF(Table3[[#This Row],[ShoulderLength]]&lt;Table3[[#This Row],[LOC]],"FIX",""))</f>
        <v/>
      </c>
    </row>
    <row r="55" spans="1:63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>IF(Z55 &lt; 1, "", (M55/2)/TAN(RADIANS(Z55/2)))</f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1</v>
      </c>
      <c r="AJ55" s="6">
        <v>0</v>
      </c>
      <c r="AK55" s="6">
        <v>1</v>
      </c>
      <c r="AL55" s="6">
        <v>1</v>
      </c>
      <c r="AM55" s="6">
        <v>1</v>
      </c>
      <c r="AN55" s="6">
        <v>1</v>
      </c>
      <c r="AO55" s="6">
        <v>1</v>
      </c>
      <c r="AP55" s="6" t="s">
        <v>174</v>
      </c>
      <c r="AQ55" s="6">
        <v>0</v>
      </c>
      <c r="AR55" s="6">
        <v>0</v>
      </c>
      <c r="AS55" s="6">
        <v>0</v>
      </c>
      <c r="AT55" s="6">
        <v>0</v>
      </c>
      <c r="AU55" s="6">
        <f>IF(Table3[[#This Row],[ShankDiameter]]&gt;0.5,0,IF(Table3[[#This Row],[Type]]="CD",0,1))</f>
        <v>0</v>
      </c>
      <c r="AV55" s="6">
        <v>0</v>
      </c>
      <c r="AW55" s="6">
        <v>0</v>
      </c>
      <c r="AX55" s="6">
        <v>0</v>
      </c>
      <c r="AY55" s="6">
        <v>2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f>IF(Table3[[#This Row],[Type]]="EM",IF((Table3[[#This Row],[Diameter]]/2)-Table3[[#This Row],[CornerRadius]]-0.012&gt;0,(Table3[[#This Row],[Diameter]]/2)-Table3[[#This Row],[CornerRadius]]-0.012,0),)</f>
        <v>0</v>
      </c>
      <c r="BK55" s="6" t="str">
        <f>IF(Table3[[#This Row],[ShoulderLength]]="","",IF(Table3[[#This Row],[ShoulderLength]]&lt;Table3[[#This Row],[LOC]],"FIX",""))</f>
        <v/>
      </c>
    </row>
    <row r="56" spans="1:63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>IF(Z56 &lt; 1, "", (M56/2)/TAN(RADIANS(Z56/2)))</f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1</v>
      </c>
      <c r="AJ56" s="6">
        <v>0</v>
      </c>
      <c r="AK56" s="6">
        <v>1</v>
      </c>
      <c r="AL56" s="6">
        <v>1</v>
      </c>
      <c r="AM56" s="6">
        <v>1</v>
      </c>
      <c r="AN56" s="6">
        <v>1</v>
      </c>
      <c r="AO56" s="6">
        <v>1</v>
      </c>
      <c r="AP56" s="6" t="s">
        <v>176</v>
      </c>
      <c r="AQ56" s="6">
        <v>0</v>
      </c>
      <c r="AR56" s="6">
        <v>0</v>
      </c>
      <c r="AS56" s="6">
        <v>0</v>
      </c>
      <c r="AT56" s="6">
        <v>0</v>
      </c>
      <c r="AU56" s="6">
        <f>IF(Table3[[#This Row],[ShankDiameter]]&gt;0.5,0,IF(Table3[[#This Row],[Type]]="CD",0,1))</f>
        <v>0</v>
      </c>
      <c r="AV56" s="6">
        <v>0</v>
      </c>
      <c r="AW56" s="6">
        <v>0</v>
      </c>
      <c r="AX56" s="6">
        <v>0</v>
      </c>
      <c r="AY56" s="6">
        <v>2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f>IF(Table3[[#This Row],[Type]]="EM",IF((Table3[[#This Row],[Diameter]]/2)-Table3[[#This Row],[CornerRadius]]-0.012&gt;0,(Table3[[#This Row],[Diameter]]/2)-Table3[[#This Row],[CornerRadius]]-0.012,0),)</f>
        <v>0</v>
      </c>
      <c r="BK56" s="6" t="str">
        <f>IF(Table3[[#This Row],[ShoulderLength]]="","",IF(Table3[[#This Row],[ShoulderLength]]&lt;Table3[[#This Row],[LOC]],"FIX",""))</f>
        <v/>
      </c>
    </row>
    <row r="57" spans="1:63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>IF(Z57 &lt; 1, "", (M57/2)/TAN(RADIANS(Z57/2)))</f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1</v>
      </c>
      <c r="AJ57" s="6">
        <v>0</v>
      </c>
      <c r="AK57" s="6">
        <v>1</v>
      </c>
      <c r="AL57" s="6">
        <v>1</v>
      </c>
      <c r="AM57" s="6">
        <v>1</v>
      </c>
      <c r="AN57" s="6">
        <v>1</v>
      </c>
      <c r="AO57" s="6">
        <v>1</v>
      </c>
      <c r="AP57" s="6" t="s">
        <v>179</v>
      </c>
      <c r="AQ57" s="6">
        <v>0</v>
      </c>
      <c r="AR57" s="6">
        <v>0</v>
      </c>
      <c r="AS57" s="6">
        <v>0</v>
      </c>
      <c r="AT57" s="6">
        <v>0</v>
      </c>
      <c r="AU57" s="6">
        <f>IF(Table3[[#This Row],[ShankDiameter]]&gt;0.5,0,IF(Table3[[#This Row],[Type]]="CD",0,1))</f>
        <v>0</v>
      </c>
      <c r="AV57" s="6">
        <v>0</v>
      </c>
      <c r="AW57" s="6">
        <v>0</v>
      </c>
      <c r="AX57" s="6">
        <v>0</v>
      </c>
      <c r="AY57" s="6">
        <v>2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f>IF(Table3[[#This Row],[Type]]="EM",IF((Table3[[#This Row],[Diameter]]/2)-Table3[[#This Row],[CornerRadius]]-0.012&gt;0,(Table3[[#This Row],[Diameter]]/2)-Table3[[#This Row],[CornerRadius]]-0.012,0),)</f>
        <v>0</v>
      </c>
      <c r="BK57" s="6" t="str">
        <f>IF(Table3[[#This Row],[ShoulderLength]]="","",IF(Table3[[#This Row],[ShoulderLength]]&lt;Table3[[#This Row],[LOC]],"FIX",""))</f>
        <v/>
      </c>
    </row>
    <row r="58" spans="1:63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1</v>
      </c>
      <c r="AJ58" s="6">
        <v>0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 t="s">
        <v>182</v>
      </c>
      <c r="AQ58" s="6">
        <v>0</v>
      </c>
      <c r="AR58" s="6">
        <v>0</v>
      </c>
      <c r="AS58" s="6">
        <v>0</v>
      </c>
      <c r="AT58" s="6">
        <v>0</v>
      </c>
      <c r="AU58" s="6">
        <f>IF(Table3[[#This Row],[ShankDiameter]]&gt;0.5,0,IF(Table3[[#This Row],[Type]]="CD",0,1))</f>
        <v>0</v>
      </c>
      <c r="AV58" s="6">
        <v>0</v>
      </c>
      <c r="AW58" s="6">
        <v>0</v>
      </c>
      <c r="AX58" s="6">
        <v>0</v>
      </c>
      <c r="AY58" s="6">
        <v>2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f>IF(Table3[[#This Row],[Type]]="EM",IF((Table3[[#This Row],[Diameter]]/2)-Table3[[#This Row],[CornerRadius]]-0.012&gt;0,(Table3[[#This Row],[Diameter]]/2)-Table3[[#This Row],[CornerRadius]]-0.012,0),)</f>
        <v>0</v>
      </c>
      <c r="BK58" s="6" t="str">
        <f>IF(Table3[[#This Row],[ShoulderLength]]="","",IF(Table3[[#This Row],[ShoulderLength]]&lt;Table3[[#This Row],[LOC]],"FIX",""))</f>
        <v/>
      </c>
    </row>
    <row r="59" spans="1:63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>IF(Z59 &lt; 1, "", (M59/2)/TAN(RADIANS(Z59/2)))</f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1</v>
      </c>
      <c r="AJ59" s="6">
        <v>0</v>
      </c>
      <c r="AK59" s="6">
        <v>1</v>
      </c>
      <c r="AL59" s="6">
        <v>1</v>
      </c>
      <c r="AM59" s="6">
        <v>1</v>
      </c>
      <c r="AN59" s="6">
        <v>1</v>
      </c>
      <c r="AO59" s="6">
        <v>1</v>
      </c>
      <c r="AP59" s="6" t="s">
        <v>184</v>
      </c>
      <c r="AQ59" s="6">
        <v>0</v>
      </c>
      <c r="AR59" s="6">
        <v>0</v>
      </c>
      <c r="AS59" s="6">
        <v>0</v>
      </c>
      <c r="AT59" s="6">
        <v>0</v>
      </c>
      <c r="AU59" s="6">
        <f>IF(Table3[[#This Row],[ShankDiameter]]&gt;0.5,0,IF(Table3[[#This Row],[Type]]="CD",0,1))</f>
        <v>0</v>
      </c>
      <c r="AV59" s="6">
        <v>0</v>
      </c>
      <c r="AW59" s="6">
        <v>0</v>
      </c>
      <c r="AX59" s="6">
        <v>0</v>
      </c>
      <c r="AY59" s="6">
        <v>2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f>IF(Table3[[#This Row],[Type]]="EM",IF((Table3[[#This Row],[Diameter]]/2)-Table3[[#This Row],[CornerRadius]]-0.012&gt;0,(Table3[[#This Row],[Diameter]]/2)-Table3[[#This Row],[CornerRadius]]-0.012,0),)</f>
        <v>0</v>
      </c>
      <c r="BK59" s="6" t="str">
        <f>IF(Table3[[#This Row],[ShoulderLength]]="","",IF(Table3[[#This Row],[ShoulderLength]]&lt;Table3[[#This Row],[LOC]],"FIX",""))</f>
        <v/>
      </c>
    </row>
    <row r="60" spans="1:63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>IF(Z60 &lt; 1, "", (M60/2)/TAN(RADIANS(Z60/2)))</f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1</v>
      </c>
      <c r="AJ60" s="6">
        <v>0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 t="s">
        <v>186</v>
      </c>
      <c r="AQ60" s="6">
        <v>0</v>
      </c>
      <c r="AR60" s="6">
        <v>0</v>
      </c>
      <c r="AS60" s="6">
        <v>0</v>
      </c>
      <c r="AT60" s="6">
        <v>0</v>
      </c>
      <c r="AU60" s="6">
        <f>IF(Table3[[#This Row],[ShankDiameter]]&gt;0.5,0,IF(Table3[[#This Row],[Type]]="CD",0,1))</f>
        <v>0</v>
      </c>
      <c r="AV60" s="6">
        <v>0</v>
      </c>
      <c r="AW60" s="6">
        <v>0</v>
      </c>
      <c r="AX60" s="6">
        <v>0</v>
      </c>
      <c r="AY60" s="6">
        <v>2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f>IF(Table3[[#This Row],[Type]]="EM",IF((Table3[[#This Row],[Diameter]]/2)-Table3[[#This Row],[CornerRadius]]-0.012&gt;0,(Table3[[#This Row],[Diameter]]/2)-Table3[[#This Row],[CornerRadius]]-0.012,0),)</f>
        <v>0</v>
      </c>
      <c r="BK60" s="6" t="str">
        <f>IF(Table3[[#This Row],[ShoulderLength]]="","",IF(Table3[[#This Row],[ShoulderLength]]&lt;Table3[[#This Row],[LOC]],"FIX",""))</f>
        <v/>
      </c>
    </row>
    <row r="61" spans="1:63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>IF(Z61 &lt; 1, "", (M61/2)/TAN(RADIANS(Z61/2)))</f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1</v>
      </c>
      <c r="AJ61" s="6">
        <v>0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 t="s">
        <v>189</v>
      </c>
      <c r="AQ61" s="6">
        <v>0</v>
      </c>
      <c r="AR61" s="6">
        <v>0</v>
      </c>
      <c r="AS61" s="6">
        <v>0</v>
      </c>
      <c r="AT61" s="6">
        <v>0</v>
      </c>
      <c r="AU61" s="6">
        <f>IF(Table3[[#This Row],[ShankDiameter]]&gt;0.5,0,IF(Table3[[#This Row],[Type]]="CD",0,1))</f>
        <v>0</v>
      </c>
      <c r="AV61" s="6">
        <v>0</v>
      </c>
      <c r="AW61" s="6">
        <v>0</v>
      </c>
      <c r="AX61" s="6">
        <v>0</v>
      </c>
      <c r="AY61" s="6">
        <v>2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f>IF(Table3[[#This Row],[Type]]="EM",IF((Table3[[#This Row],[Diameter]]/2)-Table3[[#This Row],[CornerRadius]]-0.012&gt;0,(Table3[[#This Row],[Diameter]]/2)-Table3[[#This Row],[CornerRadius]]-0.012,0),)</f>
        <v>0</v>
      </c>
      <c r="BK61" s="6" t="str">
        <f>IF(Table3[[#This Row],[ShoulderLength]]="","",IF(Table3[[#This Row],[ShoulderLength]]&lt;Table3[[#This Row],[LOC]],"FIX",""))</f>
        <v/>
      </c>
    </row>
    <row r="62" spans="1:63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>IF(Z62 &lt; 1, "", (M62/2)/TAN(RADIANS(Z62/2)))</f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1</v>
      </c>
      <c r="AJ62" s="6">
        <v>0</v>
      </c>
      <c r="AK62" s="6">
        <v>1</v>
      </c>
      <c r="AL62" s="6">
        <v>1</v>
      </c>
      <c r="AM62" s="6">
        <v>1</v>
      </c>
      <c r="AN62" s="6">
        <v>1</v>
      </c>
      <c r="AO62" s="6">
        <v>1</v>
      </c>
      <c r="AP62" s="6" t="s">
        <v>192</v>
      </c>
      <c r="AQ62" s="6">
        <v>0</v>
      </c>
      <c r="AR62" s="6">
        <v>0</v>
      </c>
      <c r="AS62" s="6">
        <v>0</v>
      </c>
      <c r="AT62" s="6">
        <v>0</v>
      </c>
      <c r="AU62" s="6">
        <f>IF(Table3[[#This Row],[ShankDiameter]]&gt;0.5,0,IF(Table3[[#This Row],[Type]]="CD",0,1))</f>
        <v>0</v>
      </c>
      <c r="AV62" s="6">
        <v>0</v>
      </c>
      <c r="AW62" s="6">
        <v>0</v>
      </c>
      <c r="AX62" s="6">
        <v>0</v>
      </c>
      <c r="AY62" s="6">
        <v>2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f>IF(Table3[[#This Row],[Type]]="EM",IF((Table3[[#This Row],[Diameter]]/2)-Table3[[#This Row],[CornerRadius]]-0.012&gt;0,(Table3[[#This Row],[Diameter]]/2)-Table3[[#This Row],[CornerRadius]]-0.012,0),)</f>
        <v>0</v>
      </c>
      <c r="BK62" s="6" t="str">
        <f>IF(Table3[[#This Row],[ShoulderLength]]="","",IF(Table3[[#This Row],[ShoulderLength]]&lt;Table3[[#This Row],[LOC]],"FIX",""))</f>
        <v/>
      </c>
    </row>
    <row r="63" spans="1:63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>IF(Z63 &lt; 1, "", (M63/2)/TAN(RADIANS(Z63/2)))</f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1</v>
      </c>
      <c r="AJ63" s="6">
        <v>0</v>
      </c>
      <c r="AK63" s="6">
        <v>1</v>
      </c>
      <c r="AL63" s="6">
        <v>1</v>
      </c>
      <c r="AM63" s="6">
        <v>1</v>
      </c>
      <c r="AN63" s="6">
        <v>1</v>
      </c>
      <c r="AO63" s="6">
        <v>1</v>
      </c>
      <c r="AP63" s="6" t="s">
        <v>194</v>
      </c>
      <c r="AQ63" s="6">
        <v>0</v>
      </c>
      <c r="AR63" s="6">
        <v>0</v>
      </c>
      <c r="AS63" s="6">
        <v>0</v>
      </c>
      <c r="AT63" s="6">
        <v>0</v>
      </c>
      <c r="AU63" s="6">
        <f>IF(Table3[[#This Row],[ShankDiameter]]&gt;0.5,0,IF(Table3[[#This Row],[Type]]="CD",0,1))</f>
        <v>0</v>
      </c>
      <c r="AV63" s="6">
        <v>0</v>
      </c>
      <c r="AW63" s="6">
        <v>0</v>
      </c>
      <c r="AX63" s="6">
        <v>0</v>
      </c>
      <c r="AY63" s="6">
        <v>2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f>IF(Table3[[#This Row],[Type]]="EM",IF((Table3[[#This Row],[Diameter]]/2)-Table3[[#This Row],[CornerRadius]]-0.012&gt;0,(Table3[[#This Row],[Diameter]]/2)-Table3[[#This Row],[CornerRadius]]-0.012,0),)</f>
        <v>0</v>
      </c>
      <c r="BK63" s="6" t="str">
        <f>IF(Table3[[#This Row],[ShoulderLength]]="","",IF(Table3[[#This Row],[ShoulderLength]]&lt;Table3[[#This Row],[LOC]],"FIX",""))</f>
        <v/>
      </c>
    </row>
    <row r="64" spans="1:63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>IF(Z64 &lt; 1, "", (M64/2)/TAN(RADIANS(Z64/2)))</f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1</v>
      </c>
      <c r="AJ64" s="6">
        <v>0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 t="s">
        <v>197</v>
      </c>
      <c r="AQ64" s="6">
        <v>0</v>
      </c>
      <c r="AR64" s="6">
        <v>0</v>
      </c>
      <c r="AS64" s="6">
        <v>0</v>
      </c>
      <c r="AT64" s="6">
        <v>0</v>
      </c>
      <c r="AU64" s="6">
        <f>IF(Table3[[#This Row],[ShankDiameter]]&gt;0.5,0,IF(Table3[[#This Row],[Type]]="CD",0,1))</f>
        <v>0</v>
      </c>
      <c r="AV64" s="6">
        <v>0</v>
      </c>
      <c r="AW64" s="6">
        <v>0</v>
      </c>
      <c r="AX64" s="6">
        <v>0</v>
      </c>
      <c r="AY64" s="6">
        <v>2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f>IF(Table3[[#This Row],[Type]]="EM",IF((Table3[[#This Row],[Diameter]]/2)-Table3[[#This Row],[CornerRadius]]-0.012&gt;0,(Table3[[#This Row],[Diameter]]/2)-Table3[[#This Row],[CornerRadius]]-0.012,0),)</f>
        <v>0</v>
      </c>
      <c r="BK64" s="6" t="str">
        <f>IF(Table3[[#This Row],[ShoulderLength]]="","",IF(Table3[[#This Row],[ShoulderLength]]&lt;Table3[[#This Row],[LOC]],"FIX",""))</f>
        <v/>
      </c>
    </row>
    <row r="65" spans="1:63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>IF(Z65 &lt; 1, "", (M65/2)/TAN(RADIANS(Z65/2)))</f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1</v>
      </c>
      <c r="AJ65" s="6">
        <v>0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6" t="s">
        <v>197</v>
      </c>
      <c r="AQ65" s="6">
        <v>0</v>
      </c>
      <c r="AR65" s="6">
        <v>0</v>
      </c>
      <c r="AS65" s="6">
        <v>0</v>
      </c>
      <c r="AT65" s="6">
        <v>0</v>
      </c>
      <c r="AU65" s="6">
        <f>IF(Table3[[#This Row],[ShankDiameter]]&gt;0.5,0,IF(Table3[[#This Row],[Type]]="CD",0,1))</f>
        <v>0</v>
      </c>
      <c r="AV65" s="6">
        <v>0</v>
      </c>
      <c r="AW65" s="6">
        <v>0</v>
      </c>
      <c r="AX65" s="6">
        <v>0</v>
      </c>
      <c r="AY65" s="6">
        <v>2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f>IF(Table3[[#This Row],[Type]]="EM",IF((Table3[[#This Row],[Diameter]]/2)-Table3[[#This Row],[CornerRadius]]-0.012&gt;0,(Table3[[#This Row],[Diameter]]/2)-Table3[[#This Row],[CornerRadius]]-0.012,0),)</f>
        <v>0</v>
      </c>
      <c r="BK65" s="6" t="str">
        <f>IF(Table3[[#This Row],[ShoulderLength]]="","",IF(Table3[[#This Row],[ShoulderLength]]&lt;Table3[[#This Row],[LOC]],"FIX",""))</f>
        <v/>
      </c>
    </row>
    <row r="66" spans="1:63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1</v>
      </c>
      <c r="AJ66" s="6">
        <v>0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 t="s">
        <v>202</v>
      </c>
      <c r="AQ66" s="6">
        <v>0</v>
      </c>
      <c r="AR66" s="6">
        <v>0</v>
      </c>
      <c r="AS66" s="6">
        <v>0</v>
      </c>
      <c r="AT66" s="6">
        <v>0</v>
      </c>
      <c r="AU66" s="6">
        <f>IF(Table3[[#This Row],[ShankDiameter]]&gt;0.5,0,IF(Table3[[#This Row],[Type]]="CD",0,1))</f>
        <v>0</v>
      </c>
      <c r="AV66" s="6">
        <v>0</v>
      </c>
      <c r="AW66" s="6">
        <v>0</v>
      </c>
      <c r="AX66" s="6">
        <v>0</v>
      </c>
      <c r="AY66" s="6">
        <v>2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f>IF(Table3[[#This Row],[Type]]="EM",IF((Table3[[#This Row],[Diameter]]/2)-Table3[[#This Row],[CornerRadius]]-0.012&gt;0,(Table3[[#This Row],[Diameter]]/2)-Table3[[#This Row],[CornerRadius]]-0.012,0),)</f>
        <v>0</v>
      </c>
      <c r="BK66" s="6" t="str">
        <f>IF(Table3[[#This Row],[ShoulderLength]]="","",IF(Table3[[#This Row],[ShoulderLength]]&lt;Table3[[#This Row],[LOC]],"FIX",""))</f>
        <v/>
      </c>
    </row>
    <row r="67" spans="1:63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>IF(Z67 &lt; 1, "", (M67/2)/TAN(RADIANS(Z67/2)))</f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1</v>
      </c>
      <c r="AJ67" s="6">
        <v>0</v>
      </c>
      <c r="AK67" s="6">
        <v>1</v>
      </c>
      <c r="AL67" s="6">
        <v>1</v>
      </c>
      <c r="AM67" s="6">
        <v>1</v>
      </c>
      <c r="AN67" s="6">
        <v>1</v>
      </c>
      <c r="AO67" s="6">
        <v>1</v>
      </c>
      <c r="AP67" s="6" t="s">
        <v>205</v>
      </c>
      <c r="AQ67" s="6">
        <v>0</v>
      </c>
      <c r="AR67" s="6">
        <v>0</v>
      </c>
      <c r="AS67" s="6">
        <v>0</v>
      </c>
      <c r="AT67" s="6">
        <v>0</v>
      </c>
      <c r="AU67" s="6">
        <f>IF(Table3[[#This Row],[ShankDiameter]]&gt;0.5,0,IF(Table3[[#This Row],[Type]]="CD",0,1))</f>
        <v>0</v>
      </c>
      <c r="AV67" s="6">
        <v>0</v>
      </c>
      <c r="AW67" s="6">
        <v>0</v>
      </c>
      <c r="AX67" s="6">
        <v>0</v>
      </c>
      <c r="AY67" s="6">
        <v>2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f>IF(Table3[[#This Row],[Type]]="EM",IF((Table3[[#This Row],[Diameter]]/2)-Table3[[#This Row],[CornerRadius]]-0.012&gt;0,(Table3[[#This Row],[Diameter]]/2)-Table3[[#This Row],[CornerRadius]]-0.012,0),)</f>
        <v>0</v>
      </c>
      <c r="BK67" s="6" t="str">
        <f>IF(Table3[[#This Row],[ShoulderLength]]="","",IF(Table3[[#This Row],[ShoulderLength]]&lt;Table3[[#This Row],[LOC]],"FIX",""))</f>
        <v/>
      </c>
    </row>
    <row r="68" spans="1:63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>IF(Z68 &lt; 1, "", (M68/2)/TAN(RADIANS(Z68/2)))</f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1</v>
      </c>
      <c r="AJ68" s="6">
        <v>0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 t="s">
        <v>207</v>
      </c>
      <c r="AQ68" s="6">
        <v>0</v>
      </c>
      <c r="AR68" s="6">
        <v>0</v>
      </c>
      <c r="AS68" s="6">
        <v>0</v>
      </c>
      <c r="AT68" s="6">
        <v>0</v>
      </c>
      <c r="AU68" s="6">
        <f>IF(Table3[[#This Row],[ShankDiameter]]&gt;0.5,0,IF(Table3[[#This Row],[Type]]="CD",0,1))</f>
        <v>0</v>
      </c>
      <c r="AV68" s="6">
        <v>0</v>
      </c>
      <c r="AW68" s="6">
        <v>0</v>
      </c>
      <c r="AX68" s="6">
        <v>0</v>
      </c>
      <c r="AY68" s="6">
        <v>2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f>IF(Table3[[#This Row],[Type]]="EM",IF((Table3[[#This Row],[Diameter]]/2)-Table3[[#This Row],[CornerRadius]]-0.012&gt;0,(Table3[[#This Row],[Diameter]]/2)-Table3[[#This Row],[CornerRadius]]-0.012,0),)</f>
        <v>0</v>
      </c>
      <c r="BK68" s="6" t="str">
        <f>IF(Table3[[#This Row],[ShoulderLength]]="","",IF(Table3[[#This Row],[ShoulderLength]]&lt;Table3[[#This Row],[LOC]],"FIX",""))</f>
        <v/>
      </c>
    </row>
    <row r="69" spans="1:63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>IF(Z69 &lt; 1, "", (M69/2)/TAN(RADIANS(Z69/2)))</f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1</v>
      </c>
      <c r="AJ69" s="6">
        <v>0</v>
      </c>
      <c r="AK69" s="6">
        <v>1</v>
      </c>
      <c r="AL69" s="6">
        <v>1</v>
      </c>
      <c r="AM69" s="6">
        <v>1</v>
      </c>
      <c r="AN69" s="6">
        <v>1</v>
      </c>
      <c r="AO69" s="6">
        <v>1</v>
      </c>
      <c r="AP69" s="6" t="s">
        <v>210</v>
      </c>
      <c r="AQ69" s="6">
        <v>0</v>
      </c>
      <c r="AR69" s="6">
        <v>0</v>
      </c>
      <c r="AS69" s="6">
        <v>0</v>
      </c>
      <c r="AT69" s="6">
        <v>0</v>
      </c>
      <c r="AU69" s="6">
        <f>IF(Table3[[#This Row],[ShankDiameter]]&gt;0.5,0,IF(Table3[[#This Row],[Type]]="CD",0,1))</f>
        <v>0</v>
      </c>
      <c r="AV69" s="6">
        <v>0</v>
      </c>
      <c r="AW69" s="6">
        <v>0</v>
      </c>
      <c r="AX69" s="6">
        <v>0</v>
      </c>
      <c r="AY69" s="6">
        <v>2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f>IF(Table3[[#This Row],[Type]]="EM",IF((Table3[[#This Row],[Diameter]]/2)-Table3[[#This Row],[CornerRadius]]-0.012&gt;0,(Table3[[#This Row],[Diameter]]/2)-Table3[[#This Row],[CornerRadius]]-0.012,0),)</f>
        <v>0</v>
      </c>
      <c r="BK69" s="6" t="str">
        <f>IF(Table3[[#This Row],[ShoulderLength]]="","",IF(Table3[[#This Row],[ShoulderLength]]&lt;Table3[[#This Row],[LOC]],"FIX",""))</f>
        <v/>
      </c>
    </row>
    <row r="70" spans="1:63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>IF(Z70 &lt; 1, "", (M70/2)/TAN(RADIANS(Z70/2)))</f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1</v>
      </c>
      <c r="AJ70" s="6">
        <v>0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 t="s">
        <v>212</v>
      </c>
      <c r="AQ70" s="6">
        <v>0</v>
      </c>
      <c r="AR70" s="6">
        <v>0</v>
      </c>
      <c r="AS70" s="6">
        <v>0</v>
      </c>
      <c r="AT70" s="6">
        <v>0</v>
      </c>
      <c r="AU70" s="6">
        <f>IF(Table3[[#This Row],[ShankDiameter]]&gt;0.5,0,IF(Table3[[#This Row],[Type]]="CD",0,1))</f>
        <v>0</v>
      </c>
      <c r="AV70" s="6">
        <v>0</v>
      </c>
      <c r="AW70" s="6">
        <v>0</v>
      </c>
      <c r="AX70" s="6">
        <v>0</v>
      </c>
      <c r="AY70" s="6">
        <v>2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f>IF(Table3[[#This Row],[Type]]="EM",IF((Table3[[#This Row],[Diameter]]/2)-Table3[[#This Row],[CornerRadius]]-0.012&gt;0,(Table3[[#This Row],[Diameter]]/2)-Table3[[#This Row],[CornerRadius]]-0.012,0),)</f>
        <v>0</v>
      </c>
      <c r="BK70" s="6" t="str">
        <f>IF(Table3[[#This Row],[ShoulderLength]]="","",IF(Table3[[#This Row],[ShoulderLength]]&lt;Table3[[#This Row],[LOC]],"FIX",""))</f>
        <v/>
      </c>
    </row>
    <row r="71" spans="1:63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>IF(Z71 &lt; 1, "", (M71/2)/TAN(RADIANS(Z71/2)))</f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1</v>
      </c>
      <c r="AJ71" s="6">
        <v>0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 t="s">
        <v>214</v>
      </c>
      <c r="AQ71" s="6">
        <v>0</v>
      </c>
      <c r="AR71" s="6">
        <v>0</v>
      </c>
      <c r="AS71" s="6">
        <v>0</v>
      </c>
      <c r="AT71" s="6">
        <v>0</v>
      </c>
      <c r="AU71" s="6">
        <f>IF(Table3[[#This Row],[ShankDiameter]]&gt;0.5,0,IF(Table3[[#This Row],[Type]]="CD",0,1))</f>
        <v>0</v>
      </c>
      <c r="AV71" s="6">
        <v>0</v>
      </c>
      <c r="AW71" s="6">
        <v>0</v>
      </c>
      <c r="AX71" s="6">
        <v>0</v>
      </c>
      <c r="AY71" s="6">
        <v>2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f>IF(Table3[[#This Row],[Type]]="EM",IF((Table3[[#This Row],[Diameter]]/2)-Table3[[#This Row],[CornerRadius]]-0.012&gt;0,(Table3[[#This Row],[Diameter]]/2)-Table3[[#This Row],[CornerRadius]]-0.012,0),)</f>
        <v>0</v>
      </c>
      <c r="BK71" s="6" t="str">
        <f>IF(Table3[[#This Row],[ShoulderLength]]="","",IF(Table3[[#This Row],[ShoulderLength]]&lt;Table3[[#This Row],[LOC]],"FIX",""))</f>
        <v/>
      </c>
    </row>
    <row r="72" spans="1:63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>IF(Z72 &lt; 1, "", (M72/2)/TAN(RADIANS(Z72/2)))</f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1</v>
      </c>
      <c r="AJ72" s="6">
        <v>0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 t="s">
        <v>217</v>
      </c>
      <c r="AQ72" s="6">
        <v>0</v>
      </c>
      <c r="AR72" s="6">
        <v>0</v>
      </c>
      <c r="AS72" s="6">
        <v>0</v>
      </c>
      <c r="AT72" s="6">
        <v>0</v>
      </c>
      <c r="AU72" s="6">
        <f>IF(Table3[[#This Row],[ShankDiameter]]&gt;0.5,0,IF(Table3[[#This Row],[Type]]="CD",0,1))</f>
        <v>0</v>
      </c>
      <c r="AV72" s="6">
        <v>0</v>
      </c>
      <c r="AW72" s="6">
        <v>0</v>
      </c>
      <c r="AX72" s="6">
        <v>0</v>
      </c>
      <c r="AY72" s="6">
        <v>2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f>IF(Table3[[#This Row],[Type]]="EM",IF((Table3[[#This Row],[Diameter]]/2)-Table3[[#This Row],[CornerRadius]]-0.012&gt;0,(Table3[[#This Row],[Diameter]]/2)-Table3[[#This Row],[CornerRadius]]-0.012,0),)</f>
        <v>0</v>
      </c>
      <c r="BK72" s="6" t="str">
        <f>IF(Table3[[#This Row],[ShoulderLength]]="","",IF(Table3[[#This Row],[ShoulderLength]]&lt;Table3[[#This Row],[LOC]],"FIX",""))</f>
        <v/>
      </c>
    </row>
    <row r="73" spans="1:63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>IF(Z73 &lt; 1, "", (M73/2)/TAN(RADIANS(Z73/2)))</f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1</v>
      </c>
      <c r="AJ73" s="6">
        <v>0</v>
      </c>
      <c r="AK73" s="6">
        <v>1</v>
      </c>
      <c r="AL73" s="6">
        <v>1</v>
      </c>
      <c r="AM73" s="6">
        <v>1</v>
      </c>
      <c r="AN73" s="6">
        <v>1</v>
      </c>
      <c r="AO73" s="6">
        <v>1</v>
      </c>
      <c r="AP73" s="6" t="s">
        <v>220</v>
      </c>
      <c r="AQ73" s="6">
        <v>0</v>
      </c>
      <c r="AR73" s="6">
        <v>0</v>
      </c>
      <c r="AS73" s="6">
        <v>0</v>
      </c>
      <c r="AT73" s="6">
        <v>0</v>
      </c>
      <c r="AU73" s="6">
        <f>IF(Table3[[#This Row],[ShankDiameter]]&gt;0.5,0,IF(Table3[[#This Row],[Type]]="CD",0,1))</f>
        <v>0</v>
      </c>
      <c r="AV73" s="6">
        <v>0</v>
      </c>
      <c r="AW73" s="6">
        <v>0</v>
      </c>
      <c r="AX73" s="6">
        <v>0</v>
      </c>
      <c r="AY73" s="6">
        <v>2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f>IF(Table3[[#This Row],[Type]]="EM",IF((Table3[[#This Row],[Diameter]]/2)-Table3[[#This Row],[CornerRadius]]-0.012&gt;0,(Table3[[#This Row],[Diameter]]/2)-Table3[[#This Row],[CornerRadius]]-0.012,0),)</f>
        <v>0</v>
      </c>
      <c r="BK73" s="6" t="str">
        <f>IF(Table3[[#This Row],[ShoulderLength]]="","",IF(Table3[[#This Row],[ShoulderLength]]&lt;Table3[[#This Row],[LOC]],"FIX",""))</f>
        <v/>
      </c>
    </row>
    <row r="74" spans="1:63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>IF(Z74 &lt; 1, "", (M74/2)/TAN(RADIANS(Z74/2)))</f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1</v>
      </c>
      <c r="AJ74" s="6">
        <v>0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 t="s">
        <v>223</v>
      </c>
      <c r="AQ74" s="6">
        <v>0</v>
      </c>
      <c r="AR74" s="6">
        <v>0</v>
      </c>
      <c r="AS74" s="6">
        <v>0</v>
      </c>
      <c r="AT74" s="6">
        <v>0</v>
      </c>
      <c r="AU74" s="6">
        <f>IF(Table3[[#This Row],[ShankDiameter]]&gt;0.5,0,IF(Table3[[#This Row],[Type]]="CD",0,1))</f>
        <v>0</v>
      </c>
      <c r="AV74" s="6">
        <v>0</v>
      </c>
      <c r="AW74" s="6">
        <v>0</v>
      </c>
      <c r="AX74" s="6">
        <v>0</v>
      </c>
      <c r="AY74" s="6">
        <v>2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f>IF(Table3[[#This Row],[Type]]="EM",IF((Table3[[#This Row],[Diameter]]/2)-Table3[[#This Row],[CornerRadius]]-0.012&gt;0,(Table3[[#This Row],[Diameter]]/2)-Table3[[#This Row],[CornerRadius]]-0.012,0),)</f>
        <v>0</v>
      </c>
      <c r="BK74" s="6" t="str">
        <f>IF(Table3[[#This Row],[ShoulderLength]]="","",IF(Table3[[#This Row],[ShoulderLength]]&lt;Table3[[#This Row],[LOC]],"FIX",""))</f>
        <v/>
      </c>
    </row>
    <row r="75" spans="1:63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>IF(Z75 &lt; 1, "", (M75/2)/TAN(RADIANS(Z75/2)))</f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1</v>
      </c>
      <c r="AJ75" s="6">
        <v>0</v>
      </c>
      <c r="AK75" s="6">
        <v>1</v>
      </c>
      <c r="AL75" s="6">
        <v>1</v>
      </c>
      <c r="AM75" s="6">
        <v>1</v>
      </c>
      <c r="AN75" s="6">
        <v>1</v>
      </c>
      <c r="AO75" s="6">
        <v>1</v>
      </c>
      <c r="AP75" s="6" t="s">
        <v>225</v>
      </c>
      <c r="AQ75" s="6">
        <v>0</v>
      </c>
      <c r="AR75" s="6">
        <v>0</v>
      </c>
      <c r="AS75" s="6">
        <v>0</v>
      </c>
      <c r="AT75" s="6">
        <v>0</v>
      </c>
      <c r="AU75" s="6">
        <f>IF(Table3[[#This Row],[ShankDiameter]]&gt;0.5,0,IF(Table3[[#This Row],[Type]]="CD",0,1))</f>
        <v>0</v>
      </c>
      <c r="AV75" s="6">
        <v>0</v>
      </c>
      <c r="AW75" s="6">
        <v>0</v>
      </c>
      <c r="AX75" s="6">
        <v>0</v>
      </c>
      <c r="AY75" s="6">
        <v>2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f>IF(Table3[[#This Row],[Type]]="EM",IF((Table3[[#This Row],[Diameter]]/2)-Table3[[#This Row],[CornerRadius]]-0.012&gt;0,(Table3[[#This Row],[Diameter]]/2)-Table3[[#This Row],[CornerRadius]]-0.012,0),)</f>
        <v>0</v>
      </c>
      <c r="BK75" s="6" t="str">
        <f>IF(Table3[[#This Row],[ShoulderLength]]="","",IF(Table3[[#This Row],[ShoulderLength]]&lt;Table3[[#This Row],[LOC]],"FIX",""))</f>
        <v/>
      </c>
    </row>
    <row r="76" spans="1:63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>IF(Z76 &lt; 1, "", (M76/2)/TAN(RADIANS(Z76/2)))</f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1</v>
      </c>
      <c r="AJ76" s="6">
        <v>0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6" t="s">
        <v>227</v>
      </c>
      <c r="AQ76" s="6">
        <v>0</v>
      </c>
      <c r="AR76" s="6">
        <v>0</v>
      </c>
      <c r="AS76" s="6">
        <v>0</v>
      </c>
      <c r="AT76" s="6">
        <v>0</v>
      </c>
      <c r="AU76" s="6">
        <f>IF(Table3[[#This Row],[ShankDiameter]]&gt;0.5,0,2)</f>
        <v>2</v>
      </c>
      <c r="AV76" s="6">
        <v>0</v>
      </c>
      <c r="AW76" s="6">
        <v>0</v>
      </c>
      <c r="AX76" s="6">
        <v>0</v>
      </c>
      <c r="AY76" s="6">
        <v>2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f>IF(Table3[[#This Row],[Type]]="EM",IF((Table3[[#This Row],[Diameter]]/2)-Table3[[#This Row],[CornerRadius]]-0.012&gt;0,(Table3[[#This Row],[Diameter]]/2)-Table3[[#This Row],[CornerRadius]]-0.012,0),)</f>
        <v>0</v>
      </c>
      <c r="BK76" s="6" t="str">
        <f>IF(Table3[[#This Row],[ShoulderLength]]="","",IF(Table3[[#This Row],[ShoulderLength]]&lt;Table3[[#This Row],[LOC]],"FIX",""))</f>
        <v/>
      </c>
    </row>
    <row r="77" spans="1:63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>IF(Z77 &lt; 1, "", (M77/2)/TAN(RADIANS(Z77/2)))</f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1</v>
      </c>
      <c r="AJ77" s="6">
        <v>0</v>
      </c>
      <c r="AK77" s="6">
        <v>1</v>
      </c>
      <c r="AL77" s="6">
        <v>1</v>
      </c>
      <c r="AM77" s="6">
        <v>1</v>
      </c>
      <c r="AN77" s="6">
        <v>1</v>
      </c>
      <c r="AO77" s="6">
        <v>1</v>
      </c>
      <c r="AP77" s="6" t="s">
        <v>229</v>
      </c>
      <c r="AQ77" s="6">
        <v>0</v>
      </c>
      <c r="AR77" s="6">
        <v>0</v>
      </c>
      <c r="AS77" s="6">
        <v>0</v>
      </c>
      <c r="AT77" s="6">
        <v>0</v>
      </c>
      <c r="AU77" s="6">
        <f>IF(Table3[[#This Row],[ShankDiameter]]&gt;0.5,0,IF(Table3[[#This Row],[Type]]="CD",0,1))</f>
        <v>0</v>
      </c>
      <c r="AV77" s="6">
        <v>0</v>
      </c>
      <c r="AW77" s="6">
        <v>0</v>
      </c>
      <c r="AX77" s="6">
        <v>0</v>
      </c>
      <c r="AY77" s="6">
        <v>2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f>IF(Table3[[#This Row],[Type]]="EM",IF((Table3[[#This Row],[Diameter]]/2)-Table3[[#This Row],[CornerRadius]]-0.012&gt;0,(Table3[[#This Row],[Diameter]]/2)-Table3[[#This Row],[CornerRadius]]-0.012,0),)</f>
        <v>0</v>
      </c>
      <c r="BK77" s="6" t="str">
        <f>IF(Table3[[#This Row],[ShoulderLength]]="","",IF(Table3[[#This Row],[ShoulderLength]]&lt;Table3[[#This Row],[LOC]],"FIX",""))</f>
        <v/>
      </c>
    </row>
    <row r="78" spans="1:63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>IF(Z78 &lt; 1, "", (M78/2)/TAN(RADIANS(Z78/2)))</f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1</v>
      </c>
      <c r="AJ78" s="6">
        <v>0</v>
      </c>
      <c r="AK78" s="6">
        <v>1</v>
      </c>
      <c r="AL78" s="6">
        <v>1</v>
      </c>
      <c r="AM78" s="6">
        <v>1</v>
      </c>
      <c r="AN78" s="6">
        <v>1</v>
      </c>
      <c r="AO78" s="6">
        <v>1</v>
      </c>
      <c r="AP78" s="6" t="s">
        <v>231</v>
      </c>
      <c r="AQ78" s="6">
        <v>0</v>
      </c>
      <c r="AR78" s="6">
        <v>0</v>
      </c>
      <c r="AS78" s="6">
        <v>0</v>
      </c>
      <c r="AT78" s="6">
        <v>0</v>
      </c>
      <c r="AU78" s="6">
        <f>IF(Table3[[#This Row],[ShankDiameter]]&gt;0.5,0,IF(Table3[[#This Row],[Type]]="CD",0,1))</f>
        <v>0</v>
      </c>
      <c r="AV78" s="6">
        <v>0</v>
      </c>
      <c r="AW78" s="6">
        <v>0</v>
      </c>
      <c r="AX78" s="6">
        <v>0</v>
      </c>
      <c r="AY78" s="6">
        <v>2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f>IF(Table3[[#This Row],[Type]]="EM",IF((Table3[[#This Row],[Diameter]]/2)-Table3[[#This Row],[CornerRadius]]-0.012&gt;0,(Table3[[#This Row],[Diameter]]/2)-Table3[[#This Row],[CornerRadius]]-0.012,0),)</f>
        <v>0</v>
      </c>
      <c r="BK78" s="6" t="str">
        <f>IF(Table3[[#This Row],[ShoulderLength]]="","",IF(Table3[[#This Row],[ShoulderLength]]&lt;Table3[[#This Row],[LOC]],"FIX",""))</f>
        <v/>
      </c>
    </row>
    <row r="79" spans="1:63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>IF(Z79 &lt; 1, "", (M79/2)/TAN(RADIANS(Z79/2)))</f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1</v>
      </c>
      <c r="AJ79" s="6">
        <v>0</v>
      </c>
      <c r="AK79" s="6">
        <v>1</v>
      </c>
      <c r="AL79" s="6">
        <v>1</v>
      </c>
      <c r="AM79" s="6">
        <v>1</v>
      </c>
      <c r="AN79" s="6">
        <v>1</v>
      </c>
      <c r="AO79" s="6">
        <v>1</v>
      </c>
      <c r="AP79" s="6" t="s">
        <v>234</v>
      </c>
      <c r="AQ79" s="6">
        <v>0</v>
      </c>
      <c r="AR79" s="6">
        <v>0</v>
      </c>
      <c r="AS79" s="6">
        <v>0</v>
      </c>
      <c r="AT79" s="6">
        <v>0</v>
      </c>
      <c r="AU79" s="6">
        <f>IF(Table3[[#This Row],[ShankDiameter]]&gt;0.5,0,IF(Table3[[#This Row],[Type]]="CD",0,1))</f>
        <v>0</v>
      </c>
      <c r="AV79" s="6">
        <v>0</v>
      </c>
      <c r="AW79" s="6">
        <v>0</v>
      </c>
      <c r="AX79" s="6">
        <v>0</v>
      </c>
      <c r="AY79" s="6">
        <v>2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f>IF(Table3[[#This Row],[Type]]="EM",IF((Table3[[#This Row],[Diameter]]/2)-Table3[[#This Row],[CornerRadius]]-0.012&gt;0,(Table3[[#This Row],[Diameter]]/2)-Table3[[#This Row],[CornerRadius]]-0.012,0),)</f>
        <v>0</v>
      </c>
      <c r="BK79" s="6" t="str">
        <f>IF(Table3[[#This Row],[ShoulderLength]]="","",IF(Table3[[#This Row],[ShoulderLength]]&lt;Table3[[#This Row],[LOC]],"FIX",""))</f>
        <v/>
      </c>
    </row>
    <row r="80" spans="1:63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>IF(Z80 &lt; 1, "", (M80/2)/TAN(RADIANS(Z80/2)))</f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1</v>
      </c>
      <c r="AJ80" s="6">
        <v>0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 t="s">
        <v>237</v>
      </c>
      <c r="AQ80" s="6">
        <v>0</v>
      </c>
      <c r="AR80" s="6">
        <v>0</v>
      </c>
      <c r="AS80" s="6">
        <v>0</v>
      </c>
      <c r="AT80" s="6">
        <v>0</v>
      </c>
      <c r="AU80" s="6">
        <f>IF(Table3[[#This Row],[ShankDiameter]]&gt;0.5,0,IF(Table3[[#This Row],[Type]]="CD",0,1))</f>
        <v>0</v>
      </c>
      <c r="AV80" s="6">
        <v>0</v>
      </c>
      <c r="AW80" s="6">
        <v>0</v>
      </c>
      <c r="AX80" s="6">
        <v>0</v>
      </c>
      <c r="AY80" s="6">
        <v>2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f>IF(Table3[[#This Row],[Type]]="EM",IF((Table3[[#This Row],[Diameter]]/2)-Table3[[#This Row],[CornerRadius]]-0.012&gt;0,(Table3[[#This Row],[Diameter]]/2)-Table3[[#This Row],[CornerRadius]]-0.012,0),)</f>
        <v>0</v>
      </c>
      <c r="BK80" s="6" t="str">
        <f>IF(Table3[[#This Row],[ShoulderLength]]="","",IF(Table3[[#This Row],[ShoulderLength]]&lt;Table3[[#This Row],[LOC]],"FIX",""))</f>
        <v/>
      </c>
    </row>
    <row r="81" spans="1:63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>IF(Z81 &lt; 1, "", (M81/2)/TAN(RADIANS(Z81/2)))</f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1</v>
      </c>
      <c r="AJ81" s="6">
        <v>0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 t="s">
        <v>240</v>
      </c>
      <c r="AQ81" s="6">
        <v>0</v>
      </c>
      <c r="AR81" s="6">
        <v>0</v>
      </c>
      <c r="AS81" s="6">
        <v>0</v>
      </c>
      <c r="AT81" s="6">
        <v>0</v>
      </c>
      <c r="AU81" s="6">
        <f>IF(Table3[[#This Row],[ShankDiameter]]&gt;0.5,0,IF(Table3[[#This Row],[Type]]="CD",0,1))</f>
        <v>0</v>
      </c>
      <c r="AV81" s="6">
        <v>0</v>
      </c>
      <c r="AW81" s="6">
        <v>0</v>
      </c>
      <c r="AX81" s="6">
        <v>0</v>
      </c>
      <c r="AY81" s="6">
        <v>2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f>IF(Table3[[#This Row],[Type]]="EM",IF((Table3[[#This Row],[Diameter]]/2)-Table3[[#This Row],[CornerRadius]]-0.012&gt;0,(Table3[[#This Row],[Diameter]]/2)-Table3[[#This Row],[CornerRadius]]-0.012,0),)</f>
        <v>0</v>
      </c>
      <c r="BK81" s="6" t="str">
        <f>IF(Table3[[#This Row],[ShoulderLength]]="","",IF(Table3[[#This Row],[ShoulderLength]]&lt;Table3[[#This Row],[LOC]],"FIX",""))</f>
        <v/>
      </c>
    </row>
    <row r="82" spans="1:63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>IF(Z82 &lt; 1, "", (M82/2)/TAN(RADIANS(Z82/2)))</f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1</v>
      </c>
      <c r="AJ82" s="6">
        <v>0</v>
      </c>
      <c r="AK82" s="6">
        <v>1</v>
      </c>
      <c r="AL82" s="6">
        <v>1</v>
      </c>
      <c r="AM82" s="6">
        <v>1</v>
      </c>
      <c r="AN82" s="6">
        <v>1</v>
      </c>
      <c r="AO82" s="6">
        <v>1</v>
      </c>
      <c r="AP82" s="6" t="s">
        <v>243</v>
      </c>
      <c r="AQ82" s="6">
        <v>0</v>
      </c>
      <c r="AR82" s="6">
        <v>0</v>
      </c>
      <c r="AS82" s="6">
        <v>0</v>
      </c>
      <c r="AT82" s="6">
        <v>0</v>
      </c>
      <c r="AU82" s="6">
        <f>IF(Table3[[#This Row],[ShankDiameter]]&gt;0.5,0,IF(Table3[[#This Row],[Type]]="CD",0,1))</f>
        <v>0</v>
      </c>
      <c r="AV82" s="6">
        <v>0</v>
      </c>
      <c r="AW82" s="6">
        <v>0</v>
      </c>
      <c r="AX82" s="6">
        <v>0</v>
      </c>
      <c r="AY82" s="6">
        <v>2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f>IF(Table3[[#This Row],[Type]]="EM",IF((Table3[[#This Row],[Diameter]]/2)-Table3[[#This Row],[CornerRadius]]-0.012&gt;0,(Table3[[#This Row],[Diameter]]/2)-Table3[[#This Row],[CornerRadius]]-0.012,0),)</f>
        <v>0</v>
      </c>
      <c r="BK82" s="6" t="str">
        <f>IF(Table3[[#This Row],[ShoulderLength]]="","",IF(Table3[[#This Row],[ShoulderLength]]&lt;Table3[[#This Row],[LOC]],"FIX",""))</f>
        <v/>
      </c>
    </row>
    <row r="83" spans="1:63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>IF(Z83 &lt; 1, "", (M83/2)/TAN(RADIANS(Z83/2)))</f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1</v>
      </c>
      <c r="AJ83" s="6">
        <v>0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 t="s">
        <v>245</v>
      </c>
      <c r="AQ83" s="6">
        <v>0</v>
      </c>
      <c r="AR83" s="6">
        <v>0</v>
      </c>
      <c r="AS83" s="6">
        <v>0</v>
      </c>
      <c r="AT83" s="6">
        <v>0</v>
      </c>
      <c r="AU83" s="6">
        <f>IF(Table3[[#This Row],[ShankDiameter]]&gt;0.5,0,IF(Table3[[#This Row],[Type]]="CD",0,1))</f>
        <v>0</v>
      </c>
      <c r="AV83" s="6">
        <v>0</v>
      </c>
      <c r="AW83" s="6">
        <v>0</v>
      </c>
      <c r="AX83" s="6">
        <v>0</v>
      </c>
      <c r="AY83" s="6">
        <v>2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f>IF(Table3[[#This Row],[Type]]="EM",IF((Table3[[#This Row],[Diameter]]/2)-Table3[[#This Row],[CornerRadius]]-0.012&gt;0,(Table3[[#This Row],[Diameter]]/2)-Table3[[#This Row],[CornerRadius]]-0.012,0),)</f>
        <v>0</v>
      </c>
      <c r="BK83" s="6" t="str">
        <f>IF(Table3[[#This Row],[ShoulderLength]]="","",IF(Table3[[#This Row],[ShoulderLength]]&lt;Table3[[#This Row],[LOC]],"FIX",""))</f>
        <v/>
      </c>
    </row>
    <row r="84" spans="1:63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>IF(Z84 &lt; 1, "", (M84/2)/TAN(RADIANS(Z84/2)))</f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1</v>
      </c>
      <c r="AJ84" s="6">
        <v>0</v>
      </c>
      <c r="AK84" s="6">
        <v>1</v>
      </c>
      <c r="AL84" s="6">
        <v>1</v>
      </c>
      <c r="AM84" s="6">
        <v>1</v>
      </c>
      <c r="AN84" s="6">
        <v>1</v>
      </c>
      <c r="AO84" s="6">
        <v>1</v>
      </c>
      <c r="AP84" s="6" t="s">
        <v>247</v>
      </c>
      <c r="AQ84" s="6">
        <v>0</v>
      </c>
      <c r="AR84" s="6">
        <v>0</v>
      </c>
      <c r="AS84" s="6">
        <v>0</v>
      </c>
      <c r="AT84" s="6">
        <v>0</v>
      </c>
      <c r="AU84" s="6">
        <f>IF(Table3[[#This Row],[ShankDiameter]]&gt;0.5,0,IF(Table3[[#This Row],[Type]]="CD",0,1))</f>
        <v>0</v>
      </c>
      <c r="AV84" s="6">
        <v>0</v>
      </c>
      <c r="AW84" s="6">
        <v>0</v>
      </c>
      <c r="AX84" s="6">
        <v>0</v>
      </c>
      <c r="AY84" s="6">
        <v>2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f>IF(Table3[[#This Row],[Type]]="EM",IF((Table3[[#This Row],[Diameter]]/2)-Table3[[#This Row],[CornerRadius]]-0.012&gt;0,(Table3[[#This Row],[Diameter]]/2)-Table3[[#This Row],[CornerRadius]]-0.012,0),)</f>
        <v>0</v>
      </c>
      <c r="BK84" s="6" t="str">
        <f>IF(Table3[[#This Row],[ShoulderLength]]="","",IF(Table3[[#This Row],[ShoulderLength]]&lt;Table3[[#This Row],[LOC]],"FIX",""))</f>
        <v/>
      </c>
    </row>
    <row r="85" spans="1:63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>IF(Z85 &lt; 1, "", (M85/2)/TAN(RADIANS(Z85/2)))</f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1</v>
      </c>
      <c r="AJ85" s="6">
        <v>0</v>
      </c>
      <c r="AK85" s="6">
        <v>1</v>
      </c>
      <c r="AL85" s="6">
        <v>1</v>
      </c>
      <c r="AM85" s="6">
        <v>1</v>
      </c>
      <c r="AN85" s="6">
        <v>1</v>
      </c>
      <c r="AO85" s="6">
        <v>1</v>
      </c>
      <c r="AP85" s="6" t="s">
        <v>250</v>
      </c>
      <c r="AQ85" s="6">
        <v>0</v>
      </c>
      <c r="AR85" s="6">
        <v>0</v>
      </c>
      <c r="AS85" s="6">
        <v>0</v>
      </c>
      <c r="AT85" s="6">
        <v>0</v>
      </c>
      <c r="AU85" s="6">
        <f>IF(Table3[[#This Row],[ShankDiameter]]&gt;0.5,0,IF(Table3[[#This Row],[Type]]="CD",0,1))</f>
        <v>0</v>
      </c>
      <c r="AV85" s="6">
        <v>0</v>
      </c>
      <c r="AW85" s="6">
        <v>0</v>
      </c>
      <c r="AX85" s="6">
        <v>0</v>
      </c>
      <c r="AY85" s="6">
        <v>2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f>IF(Table3[[#This Row],[Type]]="EM",IF((Table3[[#This Row],[Diameter]]/2)-Table3[[#This Row],[CornerRadius]]-0.012&gt;0,(Table3[[#This Row],[Diameter]]/2)-Table3[[#This Row],[CornerRadius]]-0.012,0),)</f>
        <v>0</v>
      </c>
      <c r="BK85" s="6" t="str">
        <f>IF(Table3[[#This Row],[ShoulderLength]]="","",IF(Table3[[#This Row],[ShoulderLength]]&lt;Table3[[#This Row],[LOC]],"FIX",""))</f>
        <v/>
      </c>
    </row>
    <row r="86" spans="1:63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>IF(Z86 &lt; 1, "", (M86/2)/TAN(RADIANS(Z86/2)))</f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1</v>
      </c>
      <c r="AJ86" s="6">
        <v>0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 t="s">
        <v>252</v>
      </c>
      <c r="AQ86" s="6">
        <v>0</v>
      </c>
      <c r="AR86" s="6">
        <v>0</v>
      </c>
      <c r="AS86" s="6">
        <v>0</v>
      </c>
      <c r="AT86" s="6">
        <v>0</v>
      </c>
      <c r="AU86" s="6">
        <f>IF(Table3[[#This Row],[ShankDiameter]]&gt;0.5,0,IF(Table3[[#This Row],[Type]]="CD",0,1))</f>
        <v>0</v>
      </c>
      <c r="AV86" s="6">
        <v>0</v>
      </c>
      <c r="AW86" s="6">
        <v>0</v>
      </c>
      <c r="AX86" s="6">
        <v>0</v>
      </c>
      <c r="AY86" s="6">
        <v>2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f>IF(Table3[[#This Row],[Type]]="EM",IF((Table3[[#This Row],[Diameter]]/2)-Table3[[#This Row],[CornerRadius]]-0.012&gt;0,(Table3[[#This Row],[Diameter]]/2)-Table3[[#This Row],[CornerRadius]]-0.012,0),)</f>
        <v>0</v>
      </c>
      <c r="BK86" s="6" t="str">
        <f>IF(Table3[[#This Row],[ShoulderLength]]="","",IF(Table3[[#This Row],[ShoulderLength]]&lt;Table3[[#This Row],[LOC]],"FIX",""))</f>
        <v/>
      </c>
    </row>
    <row r="87" spans="1:63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>IF(Z87 &lt; 1, "", (M87/2)/TAN(RADIANS(Z87/2)))</f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1</v>
      </c>
      <c r="AJ87" s="6">
        <v>0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 t="s">
        <v>254</v>
      </c>
      <c r="AQ87" s="6">
        <v>0</v>
      </c>
      <c r="AR87" s="6">
        <v>0</v>
      </c>
      <c r="AS87" s="6">
        <v>0</v>
      </c>
      <c r="AT87" s="6">
        <v>0</v>
      </c>
      <c r="AU87" s="6">
        <f>IF(Table3[[#This Row],[ShankDiameter]]&gt;0.5,0,IF(Table3[[#This Row],[Type]]="CD",0,1))</f>
        <v>0</v>
      </c>
      <c r="AV87" s="6">
        <v>0</v>
      </c>
      <c r="AW87" s="6">
        <v>0</v>
      </c>
      <c r="AX87" s="6">
        <v>0</v>
      </c>
      <c r="AY87" s="6">
        <v>2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f>IF(Table3[[#This Row],[Type]]="EM",IF((Table3[[#This Row],[Diameter]]/2)-Table3[[#This Row],[CornerRadius]]-0.012&gt;0,(Table3[[#This Row],[Diameter]]/2)-Table3[[#This Row],[CornerRadius]]-0.012,0),)</f>
        <v>0</v>
      </c>
      <c r="BK87" s="6" t="str">
        <f>IF(Table3[[#This Row],[ShoulderLength]]="","",IF(Table3[[#This Row],[ShoulderLength]]&lt;Table3[[#This Row],[LOC]],"FIX",""))</f>
        <v/>
      </c>
    </row>
    <row r="88" spans="1:63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>IF(Z88 &lt; 1, "", (M88/2)/TAN(RADIANS(Z88/2)))</f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1</v>
      </c>
      <c r="AJ88" s="6">
        <v>0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 t="s">
        <v>256</v>
      </c>
      <c r="AQ88" s="6">
        <v>0</v>
      </c>
      <c r="AR88" s="6">
        <v>0</v>
      </c>
      <c r="AS88" s="6">
        <v>0</v>
      </c>
      <c r="AT88" s="6">
        <v>0</v>
      </c>
      <c r="AU88" s="6">
        <f>IF(Table3[[#This Row],[ShankDiameter]]&gt;0.5,0,IF(Table3[[#This Row],[Type]]="CD",0,1))</f>
        <v>0</v>
      </c>
      <c r="AV88" s="6">
        <v>0</v>
      </c>
      <c r="AW88" s="6">
        <v>0</v>
      </c>
      <c r="AX88" s="6">
        <v>0</v>
      </c>
      <c r="AY88" s="6">
        <v>2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f>IF(Table3[[#This Row],[Type]]="EM",IF((Table3[[#This Row],[Diameter]]/2)-Table3[[#This Row],[CornerRadius]]-0.012&gt;0,(Table3[[#This Row],[Diameter]]/2)-Table3[[#This Row],[CornerRadius]]-0.012,0),)</f>
        <v>0</v>
      </c>
      <c r="BK88" s="6" t="str">
        <f>IF(Table3[[#This Row],[ShoulderLength]]="","",IF(Table3[[#This Row],[ShoulderLength]]&lt;Table3[[#This Row],[LOC]],"FIX",""))</f>
        <v/>
      </c>
    </row>
    <row r="89" spans="1:63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>IF(Z89 &lt; 1, "", (M89/2)/TAN(RADIANS(Z89/2)))</f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1</v>
      </c>
      <c r="AJ89" s="6">
        <v>0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 t="s">
        <v>259</v>
      </c>
      <c r="AQ89" s="6">
        <v>0</v>
      </c>
      <c r="AR89" s="6">
        <v>0</v>
      </c>
      <c r="AS89" s="6">
        <v>0</v>
      </c>
      <c r="AT89" s="6">
        <v>0</v>
      </c>
      <c r="AU89" s="6">
        <f>IF(Table3[[#This Row],[ShankDiameter]]&gt;0.5,0,IF(Table3[[#This Row],[Type]]="CD",0,1))</f>
        <v>0</v>
      </c>
      <c r="AV89" s="6">
        <v>0</v>
      </c>
      <c r="AW89" s="6">
        <v>0</v>
      </c>
      <c r="AX89" s="6">
        <v>0</v>
      </c>
      <c r="AY89" s="6">
        <v>2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f>IF(Table3[[#This Row],[Type]]="EM",IF((Table3[[#This Row],[Diameter]]/2)-Table3[[#This Row],[CornerRadius]]-0.012&gt;0,(Table3[[#This Row],[Diameter]]/2)-Table3[[#This Row],[CornerRadius]]-0.012,0),)</f>
        <v>0</v>
      </c>
      <c r="BK89" s="6" t="str">
        <f>IF(Table3[[#This Row],[ShoulderLength]]="","",IF(Table3[[#This Row],[ShoulderLength]]&lt;Table3[[#This Row],[LOC]],"FIX",""))</f>
        <v/>
      </c>
    </row>
    <row r="90" spans="1:63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>IF(Z90 &lt; 1, "", (M90/2)/TAN(RADIANS(Z90/2)))</f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1</v>
      </c>
      <c r="AJ90" s="6">
        <v>0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 t="s">
        <v>261</v>
      </c>
      <c r="AQ90" s="6">
        <v>0</v>
      </c>
      <c r="AR90" s="6">
        <v>0</v>
      </c>
      <c r="AS90" s="6">
        <v>0</v>
      </c>
      <c r="AT90" s="6">
        <v>0</v>
      </c>
      <c r="AU90" s="6">
        <f>IF(Table3[[#This Row],[ShankDiameter]]&gt;0.5,0,IF(Table3[[#This Row],[Type]]="CD",0,1))</f>
        <v>0</v>
      </c>
      <c r="AV90" s="6">
        <v>0</v>
      </c>
      <c r="AW90" s="6">
        <v>0</v>
      </c>
      <c r="AX90" s="6">
        <v>0</v>
      </c>
      <c r="AY90" s="6">
        <v>2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f>IF(Table3[[#This Row],[Type]]="EM",IF((Table3[[#This Row],[Diameter]]/2)-Table3[[#This Row],[CornerRadius]]-0.012&gt;0,(Table3[[#This Row],[Diameter]]/2)-Table3[[#This Row],[CornerRadius]]-0.012,0),)</f>
        <v>0</v>
      </c>
      <c r="BK90" s="6" t="str">
        <f>IF(Table3[[#This Row],[ShoulderLength]]="","",IF(Table3[[#This Row],[ShoulderLength]]&lt;Table3[[#This Row],[LOC]],"FIX",""))</f>
        <v/>
      </c>
    </row>
    <row r="91" spans="1:63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>IF(Z91 &lt; 1, "", (M91/2)/TAN(RADIANS(Z91/2)))</f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1</v>
      </c>
      <c r="AJ91" s="6">
        <v>0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 t="s">
        <v>263</v>
      </c>
      <c r="AQ91" s="6">
        <v>0</v>
      </c>
      <c r="AR91" s="6">
        <v>0</v>
      </c>
      <c r="AS91" s="6">
        <v>0</v>
      </c>
      <c r="AT91" s="6">
        <v>0</v>
      </c>
      <c r="AU91" s="6">
        <f>IF(Table3[[#This Row],[ShankDiameter]]&gt;0.5,0,IF(Table3[[#This Row],[Type]]="CD",0,1))</f>
        <v>0</v>
      </c>
      <c r="AV91" s="6">
        <v>0</v>
      </c>
      <c r="AW91" s="6">
        <v>0</v>
      </c>
      <c r="AX91" s="6">
        <v>0</v>
      </c>
      <c r="AY91" s="6">
        <v>2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f>IF(Table3[[#This Row],[Type]]="EM",IF((Table3[[#This Row],[Diameter]]/2)-Table3[[#This Row],[CornerRadius]]-0.012&gt;0,(Table3[[#This Row],[Diameter]]/2)-Table3[[#This Row],[CornerRadius]]-0.012,0),)</f>
        <v>0</v>
      </c>
      <c r="BK91" s="6" t="str">
        <f>IF(Table3[[#This Row],[ShoulderLength]]="","",IF(Table3[[#This Row],[ShoulderLength]]&lt;Table3[[#This Row],[LOC]],"FIX",""))</f>
        <v/>
      </c>
    </row>
    <row r="92" spans="1:63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>IF(Z92 &lt; 1, "", (M92/2)/TAN(RADIANS(Z92/2)))</f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1</v>
      </c>
      <c r="AJ92" s="6">
        <v>0</v>
      </c>
      <c r="AK92" s="6">
        <v>1</v>
      </c>
      <c r="AL92" s="6">
        <v>1</v>
      </c>
      <c r="AM92" s="6">
        <v>1</v>
      </c>
      <c r="AN92" s="6">
        <v>1</v>
      </c>
      <c r="AO92" s="6">
        <v>1</v>
      </c>
      <c r="AP92" s="6" t="s">
        <v>265</v>
      </c>
      <c r="AQ92" s="6">
        <v>0</v>
      </c>
      <c r="AR92" s="6">
        <v>0</v>
      </c>
      <c r="AS92" s="6">
        <v>0</v>
      </c>
      <c r="AT92" s="6">
        <v>0</v>
      </c>
      <c r="AU92" s="6">
        <f>IF(Table3[[#This Row],[ShankDiameter]]&gt;0.5,0,IF(Table3[[#This Row],[Type]]="CD",0,1))</f>
        <v>0</v>
      </c>
      <c r="AV92" s="6">
        <v>0</v>
      </c>
      <c r="AW92" s="6">
        <v>0</v>
      </c>
      <c r="AX92" s="6">
        <v>0</v>
      </c>
      <c r="AY92" s="6">
        <v>2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f>IF(Table3[[#This Row],[Type]]="EM",IF((Table3[[#This Row],[Diameter]]/2)-Table3[[#This Row],[CornerRadius]]-0.012&gt;0,(Table3[[#This Row],[Diameter]]/2)-Table3[[#This Row],[CornerRadius]]-0.012,0),)</f>
        <v>0</v>
      </c>
      <c r="BK92" s="6" t="str">
        <f>IF(Table3[[#This Row],[ShoulderLength]]="","",IF(Table3[[#This Row],[ShoulderLength]]&lt;Table3[[#This Row],[LOC]],"FIX",""))</f>
        <v/>
      </c>
    </row>
    <row r="93" spans="1:63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>IF(Z93 &lt; 1, "", (M93/2)/TAN(RADIANS(Z93/2)))</f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1</v>
      </c>
      <c r="AJ93" s="6">
        <v>0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 t="s">
        <v>267</v>
      </c>
      <c r="AQ93" s="6">
        <v>0</v>
      </c>
      <c r="AR93" s="6">
        <v>0</v>
      </c>
      <c r="AS93" s="6">
        <v>0</v>
      </c>
      <c r="AT93" s="6">
        <v>0</v>
      </c>
      <c r="AU93" s="6">
        <f>IF(Table3[[#This Row],[ShankDiameter]]&gt;0.5,0,IF(Table3[[#This Row],[Type]]="CD",0,1))</f>
        <v>0</v>
      </c>
      <c r="AV93" s="6">
        <v>0</v>
      </c>
      <c r="AW93" s="6">
        <v>0</v>
      </c>
      <c r="AX93" s="6">
        <v>0</v>
      </c>
      <c r="AY93" s="6">
        <v>2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f>IF(Table3[[#This Row],[Type]]="EM",IF((Table3[[#This Row],[Diameter]]/2)-Table3[[#This Row],[CornerRadius]]-0.012&gt;0,(Table3[[#This Row],[Diameter]]/2)-Table3[[#This Row],[CornerRadius]]-0.012,0),)</f>
        <v>0</v>
      </c>
      <c r="BK93" s="6" t="str">
        <f>IF(Table3[[#This Row],[ShoulderLength]]="","",IF(Table3[[#This Row],[ShoulderLength]]&lt;Table3[[#This Row],[LOC]],"FIX",""))</f>
        <v/>
      </c>
    </row>
    <row r="94" spans="1:63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>IF(Z94 &lt; 1, "", (M94/2)/TAN(RADIANS(Z94/2)))</f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1</v>
      </c>
      <c r="AJ94" s="6">
        <v>0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 t="s">
        <v>269</v>
      </c>
      <c r="AQ94" s="6">
        <v>0</v>
      </c>
      <c r="AR94" s="6">
        <v>0</v>
      </c>
      <c r="AS94" s="6">
        <v>0</v>
      </c>
      <c r="AT94" s="6">
        <v>0</v>
      </c>
      <c r="AU94" s="6">
        <f>IF(Table3[[#This Row],[ShankDiameter]]&gt;0.5,0,IF(Table3[[#This Row],[Type]]="CD",0,1))</f>
        <v>0</v>
      </c>
      <c r="AV94" s="6">
        <v>0</v>
      </c>
      <c r="AW94" s="6">
        <v>0</v>
      </c>
      <c r="AX94" s="6">
        <v>0</v>
      </c>
      <c r="AY94" s="6">
        <v>2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f>IF(Table3[[#This Row],[Type]]="EM",IF((Table3[[#This Row],[Diameter]]/2)-Table3[[#This Row],[CornerRadius]]-0.012&gt;0,(Table3[[#This Row],[Diameter]]/2)-Table3[[#This Row],[CornerRadius]]-0.012,0),)</f>
        <v>0</v>
      </c>
      <c r="BK94" s="6" t="str">
        <f>IF(Table3[[#This Row],[ShoulderLength]]="","",IF(Table3[[#This Row],[ShoulderLength]]&lt;Table3[[#This Row],[LOC]],"FIX",""))</f>
        <v/>
      </c>
    </row>
    <row r="95" spans="1:63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>IF(Z95 &lt; 1, "", (M95/2)/TAN(RADIANS(Z95/2)))</f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1</v>
      </c>
      <c r="AJ95" s="6">
        <v>0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 t="s">
        <v>271</v>
      </c>
      <c r="AQ95" s="6">
        <v>0</v>
      </c>
      <c r="AR95" s="6">
        <v>0</v>
      </c>
      <c r="AS95" s="6">
        <v>0</v>
      </c>
      <c r="AT95" s="6">
        <v>0</v>
      </c>
      <c r="AU95" s="6">
        <f>IF(Table3[[#This Row],[ShankDiameter]]&gt;0.5,0,IF(Table3[[#This Row],[Type]]="CD",0,1))</f>
        <v>0</v>
      </c>
      <c r="AV95" s="6">
        <v>0</v>
      </c>
      <c r="AW95" s="6">
        <v>0</v>
      </c>
      <c r="AX95" s="6">
        <v>0</v>
      </c>
      <c r="AY95" s="6">
        <v>2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f>IF(Table3[[#This Row],[Type]]="EM",IF((Table3[[#This Row],[Diameter]]/2)-Table3[[#This Row],[CornerRadius]]-0.012&gt;0,(Table3[[#This Row],[Diameter]]/2)-Table3[[#This Row],[CornerRadius]]-0.012,0),)</f>
        <v>0</v>
      </c>
      <c r="BK95" s="6" t="str">
        <f>IF(Table3[[#This Row],[ShoulderLength]]="","",IF(Table3[[#This Row],[ShoulderLength]]&lt;Table3[[#This Row],[LOC]],"FIX",""))</f>
        <v/>
      </c>
    </row>
    <row r="96" spans="1:63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>IF(Z96 &lt; 1, "", (M96/2)/TAN(RADIANS(Z96/2)))</f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1</v>
      </c>
      <c r="AJ96" s="6">
        <v>0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 t="s">
        <v>273</v>
      </c>
      <c r="AQ96" s="6">
        <v>0</v>
      </c>
      <c r="AR96" s="6">
        <v>0</v>
      </c>
      <c r="AS96" s="6">
        <v>0</v>
      </c>
      <c r="AT96" s="6">
        <v>0</v>
      </c>
      <c r="AU96" s="6">
        <f>IF(Table3[[#This Row],[ShankDiameter]]&gt;0.5,0,IF(Table3[[#This Row],[Type]]="CD",0,1))</f>
        <v>0</v>
      </c>
      <c r="AV96" s="6">
        <v>0</v>
      </c>
      <c r="AW96" s="6">
        <v>0</v>
      </c>
      <c r="AX96" s="6">
        <v>0</v>
      </c>
      <c r="AY96" s="6">
        <v>2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f>IF(Table3[[#This Row],[Type]]="EM",IF((Table3[[#This Row],[Diameter]]/2)-Table3[[#This Row],[CornerRadius]]-0.012&gt;0,(Table3[[#This Row],[Diameter]]/2)-Table3[[#This Row],[CornerRadius]]-0.012,0),)</f>
        <v>0</v>
      </c>
      <c r="BK96" s="6" t="str">
        <f>IF(Table3[[#This Row],[ShoulderLength]]="","",IF(Table3[[#This Row],[ShoulderLength]]&lt;Table3[[#This Row],[LOC]],"FIX",""))</f>
        <v/>
      </c>
    </row>
    <row r="97" spans="1:63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>IF(Z97 &lt; 1, "", (M97/2)/TAN(RADIANS(Z97/2)))</f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1</v>
      </c>
      <c r="AJ97" s="6">
        <v>0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 t="s">
        <v>275</v>
      </c>
      <c r="AQ97" s="6">
        <v>0</v>
      </c>
      <c r="AR97" s="6">
        <v>0</v>
      </c>
      <c r="AS97" s="6">
        <v>0</v>
      </c>
      <c r="AT97" s="6">
        <v>0</v>
      </c>
      <c r="AU97" s="6">
        <f>IF(Table3[[#This Row],[ShankDiameter]]&gt;0.5,0,IF(Table3[[#This Row],[Type]]="CD",0,1))</f>
        <v>0</v>
      </c>
      <c r="AV97" s="6">
        <v>0</v>
      </c>
      <c r="AW97" s="6">
        <v>0</v>
      </c>
      <c r="AX97" s="6">
        <v>0</v>
      </c>
      <c r="AY97" s="6">
        <v>2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f>IF(Table3[[#This Row],[Type]]="EM",IF((Table3[[#This Row],[Diameter]]/2)-Table3[[#This Row],[CornerRadius]]-0.012&gt;0,(Table3[[#This Row],[Diameter]]/2)-Table3[[#This Row],[CornerRadius]]-0.012,0),)</f>
        <v>0</v>
      </c>
      <c r="BK97" s="6" t="str">
        <f>IF(Table3[[#This Row],[ShoulderLength]]="","",IF(Table3[[#This Row],[ShoulderLength]]&lt;Table3[[#This Row],[LOC]],"FIX",""))</f>
        <v/>
      </c>
    </row>
    <row r="98" spans="1:63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>IF(Z98 &lt; 1, "", (M98/2)/TAN(RADIANS(Z98/2)))</f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1</v>
      </c>
      <c r="AJ98" s="6">
        <v>0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 t="s">
        <v>277</v>
      </c>
      <c r="AQ98" s="6">
        <v>0</v>
      </c>
      <c r="AR98" s="6">
        <v>0</v>
      </c>
      <c r="AS98" s="6">
        <v>0</v>
      </c>
      <c r="AT98" s="6">
        <v>0</v>
      </c>
      <c r="AU98" s="6">
        <f>IF(Table3[[#This Row],[ShankDiameter]]&gt;0.5,0,IF(Table3[[#This Row],[Type]]="CD",0,1))</f>
        <v>0</v>
      </c>
      <c r="AV98" s="6">
        <v>0</v>
      </c>
      <c r="AW98" s="6">
        <v>0</v>
      </c>
      <c r="AX98" s="6">
        <v>0</v>
      </c>
      <c r="AY98" s="6">
        <v>2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f>IF(Table3[[#This Row],[Type]]="EM",IF((Table3[[#This Row],[Diameter]]/2)-Table3[[#This Row],[CornerRadius]]-0.012&gt;0,(Table3[[#This Row],[Diameter]]/2)-Table3[[#This Row],[CornerRadius]]-0.012,0),)</f>
        <v>0</v>
      </c>
      <c r="BK98" s="6" t="str">
        <f>IF(Table3[[#This Row],[ShoulderLength]]="","",IF(Table3[[#This Row],[ShoulderLength]]&lt;Table3[[#This Row],[LOC]],"FIX",""))</f>
        <v/>
      </c>
    </row>
    <row r="99" spans="1:63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>IF(Z99 &lt; 1, "", (M99/2)/TAN(RADIANS(Z99/2)))</f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1</v>
      </c>
      <c r="AJ99" s="6">
        <v>0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 t="s">
        <v>279</v>
      </c>
      <c r="AQ99" s="6">
        <v>0</v>
      </c>
      <c r="AR99" s="6">
        <v>0</v>
      </c>
      <c r="AS99" s="6">
        <v>0</v>
      </c>
      <c r="AT99" s="6">
        <v>0</v>
      </c>
      <c r="AU99" s="6">
        <f>IF(Table3[[#This Row],[ShankDiameter]]&gt;0.5,0,IF(Table3[[#This Row],[Type]]="CD",0,1))</f>
        <v>0</v>
      </c>
      <c r="AV99" s="6">
        <v>0</v>
      </c>
      <c r="AW99" s="6">
        <v>0</v>
      </c>
      <c r="AX99" s="6">
        <v>0</v>
      </c>
      <c r="AY99" s="6">
        <v>2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f>IF(Table3[[#This Row],[Type]]="EM",IF((Table3[[#This Row],[Diameter]]/2)-Table3[[#This Row],[CornerRadius]]-0.012&gt;0,(Table3[[#This Row],[Diameter]]/2)-Table3[[#This Row],[CornerRadius]]-0.012,0),)</f>
        <v>0</v>
      </c>
      <c r="BK99" s="6" t="str">
        <f>IF(Table3[[#This Row],[ShoulderLength]]="","",IF(Table3[[#This Row],[ShoulderLength]]&lt;Table3[[#This Row],[LOC]],"FIX",""))</f>
        <v/>
      </c>
    </row>
    <row r="100" spans="1:63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>IF(Z100 &lt; 1, "", (M100/2)/TAN(RADIANS(Z100/2)))</f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1</v>
      </c>
      <c r="AJ100" s="6">
        <v>0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 t="s">
        <v>281</v>
      </c>
      <c r="AQ100" s="6">
        <v>0</v>
      </c>
      <c r="AR100" s="6">
        <v>0</v>
      </c>
      <c r="AS100" s="6">
        <v>0</v>
      </c>
      <c r="AT100" s="6">
        <v>0</v>
      </c>
      <c r="AU100" s="6">
        <f>IF(Table3[[#This Row],[ShankDiameter]]&gt;0.5,0,IF(Table3[[#This Row],[Type]]="CD",0,1))</f>
        <v>0</v>
      </c>
      <c r="AV100" s="6">
        <v>0</v>
      </c>
      <c r="AW100" s="6">
        <v>0</v>
      </c>
      <c r="AX100" s="6">
        <v>0</v>
      </c>
      <c r="AY100" s="6">
        <v>2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f>IF(Table3[[#This Row],[Type]]="EM",IF((Table3[[#This Row],[Diameter]]/2)-Table3[[#This Row],[CornerRadius]]-0.012&gt;0,(Table3[[#This Row],[Diameter]]/2)-Table3[[#This Row],[CornerRadius]]-0.012,0),)</f>
        <v>0</v>
      </c>
      <c r="BK100" s="6" t="str">
        <f>IF(Table3[[#This Row],[ShoulderLength]]="","",IF(Table3[[#This Row],[ShoulderLength]]&lt;Table3[[#This Row],[LOC]],"FIX",""))</f>
        <v/>
      </c>
    </row>
    <row r="101" spans="1:63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>IF(Z101 &lt; 1, "", (M101/2)/TAN(RADIANS(Z101/2)))</f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1</v>
      </c>
      <c r="AJ101" s="6">
        <v>0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 t="s">
        <v>283</v>
      </c>
      <c r="AQ101" s="6">
        <v>0</v>
      </c>
      <c r="AR101" s="6">
        <v>0</v>
      </c>
      <c r="AS101" s="6">
        <v>0</v>
      </c>
      <c r="AT101" s="6">
        <v>0</v>
      </c>
      <c r="AU101" s="6">
        <f>IF(Table3[[#This Row],[ShankDiameter]]&gt;0.5,0,IF(Table3[[#This Row],[Type]]="CD",0,1))</f>
        <v>0</v>
      </c>
      <c r="AV101" s="6">
        <v>0</v>
      </c>
      <c r="AW101" s="6">
        <v>0</v>
      </c>
      <c r="AX101" s="6">
        <v>0</v>
      </c>
      <c r="AY101" s="6">
        <v>2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f>IF(Table3[[#This Row],[Type]]="EM",IF((Table3[[#This Row],[Diameter]]/2)-Table3[[#This Row],[CornerRadius]]-0.012&gt;0,(Table3[[#This Row],[Diameter]]/2)-Table3[[#This Row],[CornerRadius]]-0.012,0),)</f>
        <v>0</v>
      </c>
      <c r="BK101" s="6" t="str">
        <f>IF(Table3[[#This Row],[ShoulderLength]]="","",IF(Table3[[#This Row],[ShoulderLength]]&lt;Table3[[#This Row],[LOC]],"FIX",""))</f>
        <v/>
      </c>
    </row>
    <row r="102" spans="1:63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>IF(Z102 &lt; 1, "", (M102/2)/TAN(RADIANS(Z102/2)))</f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1</v>
      </c>
      <c r="AJ102" s="6">
        <v>0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 t="s">
        <v>285</v>
      </c>
      <c r="AQ102" s="6">
        <v>0</v>
      </c>
      <c r="AR102" s="6">
        <v>0</v>
      </c>
      <c r="AS102" s="6">
        <v>0</v>
      </c>
      <c r="AT102" s="6">
        <v>0</v>
      </c>
      <c r="AU102" s="6">
        <f>IF(Table3[[#This Row],[ShankDiameter]]&gt;0.5,0,IF(Table3[[#This Row],[Type]]="CD",0,1))</f>
        <v>0</v>
      </c>
      <c r="AV102" s="6">
        <v>0</v>
      </c>
      <c r="AW102" s="6">
        <v>0</v>
      </c>
      <c r="AX102" s="6">
        <v>0</v>
      </c>
      <c r="AY102" s="6">
        <v>2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f>IF(Table3[[#This Row],[Type]]="EM",IF((Table3[[#This Row],[Diameter]]/2)-Table3[[#This Row],[CornerRadius]]-0.012&gt;0,(Table3[[#This Row],[Diameter]]/2)-Table3[[#This Row],[CornerRadius]]-0.012,0),)</f>
        <v>0</v>
      </c>
      <c r="BK102" s="6" t="str">
        <f>IF(Table3[[#This Row],[ShoulderLength]]="","",IF(Table3[[#This Row],[ShoulderLength]]&lt;Table3[[#This Row],[LOC]],"FIX",""))</f>
        <v/>
      </c>
    </row>
    <row r="103" spans="1:63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>IF(Z103 &lt; 1, "", (M103/2)/TAN(RADIANS(Z103/2)))</f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1</v>
      </c>
      <c r="AJ103" s="6">
        <v>0</v>
      </c>
      <c r="AK103" s="6">
        <v>1</v>
      </c>
      <c r="AL103" s="6">
        <v>1</v>
      </c>
      <c r="AM103" s="6">
        <v>1</v>
      </c>
      <c r="AN103" s="6">
        <v>1</v>
      </c>
      <c r="AO103" s="6">
        <v>1</v>
      </c>
      <c r="AP103" s="6" t="s">
        <v>287</v>
      </c>
      <c r="AQ103" s="6">
        <v>0</v>
      </c>
      <c r="AR103" s="6">
        <v>0</v>
      </c>
      <c r="AS103" s="6">
        <v>0</v>
      </c>
      <c r="AT103" s="6">
        <v>0</v>
      </c>
      <c r="AU103" s="6">
        <f>IF(Table3[[#This Row],[ShankDiameter]]&gt;0.5,0,IF(Table3[[#This Row],[Type]]="CD",0,1))</f>
        <v>0</v>
      </c>
      <c r="AV103" s="6">
        <v>0</v>
      </c>
      <c r="AW103" s="6">
        <v>0</v>
      </c>
      <c r="AX103" s="6">
        <v>0</v>
      </c>
      <c r="AY103" s="6">
        <v>2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f>IF(Table3[[#This Row],[Type]]="EM",IF((Table3[[#This Row],[Diameter]]/2)-Table3[[#This Row],[CornerRadius]]-0.012&gt;0,(Table3[[#This Row],[Diameter]]/2)-Table3[[#This Row],[CornerRadius]]-0.012,0),)</f>
        <v>0</v>
      </c>
      <c r="BK103" s="6" t="str">
        <f>IF(Table3[[#This Row],[ShoulderLength]]="","",IF(Table3[[#This Row],[ShoulderLength]]&lt;Table3[[#This Row],[LOC]],"FIX",""))</f>
        <v/>
      </c>
    </row>
    <row r="104" spans="1:63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>IF(Z104 &lt; 1, "", (M104/2)/TAN(RADIANS(Z104/2)))</f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1</v>
      </c>
      <c r="AJ104" s="6">
        <v>0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 t="s">
        <v>289</v>
      </c>
      <c r="AQ104" s="6">
        <v>0</v>
      </c>
      <c r="AR104" s="6">
        <v>0</v>
      </c>
      <c r="AS104" s="6">
        <v>0</v>
      </c>
      <c r="AT104" s="6">
        <v>0</v>
      </c>
      <c r="AU104" s="6">
        <f>IF(Table3[[#This Row],[ShankDiameter]]&gt;0.5,0,IF(Table3[[#This Row],[Type]]="CD",0,1))</f>
        <v>0</v>
      </c>
      <c r="AV104" s="6">
        <v>0</v>
      </c>
      <c r="AW104" s="6">
        <v>0</v>
      </c>
      <c r="AX104" s="6">
        <v>0</v>
      </c>
      <c r="AY104" s="6">
        <v>2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f>IF(Table3[[#This Row],[Type]]="EM",IF((Table3[[#This Row],[Diameter]]/2)-Table3[[#This Row],[CornerRadius]]-0.012&gt;0,(Table3[[#This Row],[Diameter]]/2)-Table3[[#This Row],[CornerRadius]]-0.012,0),)</f>
        <v>0</v>
      </c>
      <c r="BK104" s="6" t="str">
        <f>IF(Table3[[#This Row],[ShoulderLength]]="","",IF(Table3[[#This Row],[ShoulderLength]]&lt;Table3[[#This Row],[LOC]],"FIX",""))</f>
        <v/>
      </c>
    </row>
    <row r="105" spans="1:63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>IF(Z105 &lt; 1, "", (M105/2)/TAN(RADIANS(Z105/2)))</f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1</v>
      </c>
      <c r="AJ105" s="6">
        <v>0</v>
      </c>
      <c r="AK105" s="6">
        <v>1</v>
      </c>
      <c r="AL105" s="6">
        <v>1</v>
      </c>
      <c r="AM105" s="6">
        <v>1</v>
      </c>
      <c r="AN105" s="6">
        <v>1</v>
      </c>
      <c r="AO105" s="6">
        <v>1</v>
      </c>
      <c r="AP105" s="6" t="s">
        <v>291</v>
      </c>
      <c r="AQ105" s="6">
        <v>0</v>
      </c>
      <c r="AR105" s="6">
        <v>0</v>
      </c>
      <c r="AS105" s="6">
        <v>0</v>
      </c>
      <c r="AT105" s="6">
        <v>0</v>
      </c>
      <c r="AU105" s="6">
        <f>IF(Table3[[#This Row],[ShankDiameter]]&gt;0.5,0,IF(Table3[[#This Row],[Type]]="CD",0,1))</f>
        <v>0</v>
      </c>
      <c r="AV105" s="6">
        <v>0</v>
      </c>
      <c r="AW105" s="6">
        <v>0</v>
      </c>
      <c r="AX105" s="6">
        <v>0</v>
      </c>
      <c r="AY105" s="6">
        <v>2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f>IF(Table3[[#This Row],[Type]]="EM",IF((Table3[[#This Row],[Diameter]]/2)-Table3[[#This Row],[CornerRadius]]-0.012&gt;0,(Table3[[#This Row],[Diameter]]/2)-Table3[[#This Row],[CornerRadius]]-0.012,0),)</f>
        <v>0</v>
      </c>
      <c r="BK105" s="6" t="str">
        <f>IF(Table3[[#This Row],[ShoulderLength]]="","",IF(Table3[[#This Row],[ShoulderLength]]&lt;Table3[[#This Row],[LOC]],"FIX",""))</f>
        <v/>
      </c>
    </row>
    <row r="106" spans="1:63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>IF(Z106 &lt; 1, "", (M106/2)/TAN(RADIANS(Z106/2)))</f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1</v>
      </c>
      <c r="AJ106" s="6">
        <v>0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 t="s">
        <v>293</v>
      </c>
      <c r="AQ106" s="6">
        <v>0</v>
      </c>
      <c r="AR106" s="6">
        <v>0</v>
      </c>
      <c r="AS106" s="6">
        <v>0</v>
      </c>
      <c r="AT106" s="6">
        <v>0</v>
      </c>
      <c r="AU106" s="6">
        <f>IF(Table3[[#This Row],[ShankDiameter]]&gt;0.5,0,IF(Table3[[#This Row],[Type]]="CD",0,1))</f>
        <v>0</v>
      </c>
      <c r="AV106" s="6">
        <v>0</v>
      </c>
      <c r="AW106" s="6">
        <v>0</v>
      </c>
      <c r="AX106" s="6">
        <v>0</v>
      </c>
      <c r="AY106" s="6">
        <v>2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f>IF(Table3[[#This Row],[Type]]="EM",IF((Table3[[#This Row],[Diameter]]/2)-Table3[[#This Row],[CornerRadius]]-0.012&gt;0,(Table3[[#This Row],[Diameter]]/2)-Table3[[#This Row],[CornerRadius]]-0.012,0),)</f>
        <v>0</v>
      </c>
      <c r="BK106" s="6" t="str">
        <f>IF(Table3[[#This Row],[ShoulderLength]]="","",IF(Table3[[#This Row],[ShoulderLength]]&lt;Table3[[#This Row],[LOC]],"FIX",""))</f>
        <v/>
      </c>
    </row>
    <row r="107" spans="1:63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>IF(Z107 &lt; 1, "", (M107/2)/TAN(RADIANS(Z107/2)))</f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1</v>
      </c>
      <c r="AJ107" s="6">
        <v>0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 t="s">
        <v>295</v>
      </c>
      <c r="AQ107" s="6">
        <v>0</v>
      </c>
      <c r="AR107" s="6">
        <v>0</v>
      </c>
      <c r="AS107" s="6">
        <v>0</v>
      </c>
      <c r="AT107" s="6">
        <v>0</v>
      </c>
      <c r="AU107" s="6">
        <f>IF(Table3[[#This Row],[ShankDiameter]]&gt;0.5,0,IF(Table3[[#This Row],[Type]]="CD",0,1))</f>
        <v>0</v>
      </c>
      <c r="AV107" s="6">
        <v>0</v>
      </c>
      <c r="AW107" s="6">
        <v>0</v>
      </c>
      <c r="AX107" s="6">
        <v>0</v>
      </c>
      <c r="AY107" s="6">
        <v>2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f>IF(Table3[[#This Row],[Type]]="EM",IF((Table3[[#This Row],[Diameter]]/2)-Table3[[#This Row],[CornerRadius]]-0.012&gt;0,(Table3[[#This Row],[Diameter]]/2)-Table3[[#This Row],[CornerRadius]]-0.012,0),)</f>
        <v>0</v>
      </c>
      <c r="BK107" s="6" t="str">
        <f>IF(Table3[[#This Row],[ShoulderLength]]="","",IF(Table3[[#This Row],[ShoulderLength]]&lt;Table3[[#This Row],[LOC]],"FIX",""))</f>
        <v/>
      </c>
    </row>
    <row r="108" spans="1:63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>IF(Z108 &lt; 1, "", (M108/2)/TAN(RADIANS(Z108/2)))</f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1</v>
      </c>
      <c r="AJ108" s="6">
        <v>0</v>
      </c>
      <c r="AK108" s="6">
        <v>1</v>
      </c>
      <c r="AL108" s="6">
        <v>1</v>
      </c>
      <c r="AM108" s="6">
        <v>1</v>
      </c>
      <c r="AN108" s="6">
        <v>1</v>
      </c>
      <c r="AO108" s="6">
        <v>1</v>
      </c>
      <c r="AP108" s="6" t="s">
        <v>297</v>
      </c>
      <c r="AQ108" s="6">
        <v>0</v>
      </c>
      <c r="AR108" s="6">
        <v>0</v>
      </c>
      <c r="AS108" s="6">
        <v>0</v>
      </c>
      <c r="AT108" s="6">
        <v>0</v>
      </c>
      <c r="AU108" s="6">
        <f>IF(Table3[[#This Row],[ShankDiameter]]&gt;0.5,0,IF(Table3[[#This Row],[Type]]="CD",0,1))</f>
        <v>0</v>
      </c>
      <c r="AV108" s="6">
        <v>0</v>
      </c>
      <c r="AW108" s="6">
        <v>0</v>
      </c>
      <c r="AX108" s="6">
        <v>0</v>
      </c>
      <c r="AY108" s="6">
        <v>2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f>IF(Table3[[#This Row],[Type]]="EM",IF((Table3[[#This Row],[Diameter]]/2)-Table3[[#This Row],[CornerRadius]]-0.012&gt;0,(Table3[[#This Row],[Diameter]]/2)-Table3[[#This Row],[CornerRadius]]-0.012,0),)</f>
        <v>0</v>
      </c>
      <c r="BK108" s="6" t="str">
        <f>IF(Table3[[#This Row],[ShoulderLength]]="","",IF(Table3[[#This Row],[ShoulderLength]]&lt;Table3[[#This Row],[LOC]],"FIX",""))</f>
        <v/>
      </c>
    </row>
    <row r="109" spans="1:63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>IF(Z109 &lt; 1, "", (M109/2)/TAN(RADIANS(Z109/2)))</f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1</v>
      </c>
      <c r="AJ109" s="6">
        <v>0</v>
      </c>
      <c r="AK109" s="6">
        <v>1</v>
      </c>
      <c r="AL109" s="6">
        <v>1</v>
      </c>
      <c r="AM109" s="6">
        <v>1</v>
      </c>
      <c r="AN109" s="6">
        <v>1</v>
      </c>
      <c r="AO109" s="6">
        <v>1</v>
      </c>
      <c r="AP109" s="6" t="s">
        <v>299</v>
      </c>
      <c r="AQ109" s="6">
        <v>0</v>
      </c>
      <c r="AR109" s="6">
        <v>0</v>
      </c>
      <c r="AS109" s="6">
        <v>0</v>
      </c>
      <c r="AT109" s="6">
        <v>0</v>
      </c>
      <c r="AU109" s="6">
        <f>IF(Table3[[#This Row],[ShankDiameter]]&gt;0.5,0,IF(Table3[[#This Row],[Type]]="CD",0,1))</f>
        <v>0</v>
      </c>
      <c r="AV109" s="6">
        <v>0</v>
      </c>
      <c r="AW109" s="6">
        <v>0</v>
      </c>
      <c r="AX109" s="6">
        <v>0</v>
      </c>
      <c r="AY109" s="6">
        <v>2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f>IF(Table3[[#This Row],[Type]]="EM",IF((Table3[[#This Row],[Diameter]]/2)-Table3[[#This Row],[CornerRadius]]-0.012&gt;0,(Table3[[#This Row],[Diameter]]/2)-Table3[[#This Row],[CornerRadius]]-0.012,0),)</f>
        <v>0</v>
      </c>
      <c r="BK109" s="6" t="str">
        <f>IF(Table3[[#This Row],[ShoulderLength]]="","",IF(Table3[[#This Row],[ShoulderLength]]&lt;Table3[[#This Row],[LOC]],"FIX",""))</f>
        <v/>
      </c>
    </row>
    <row r="110" spans="1:63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>IF(Z110 &lt; 1, "", (M110/2)/TAN(RADIANS(Z110/2)))</f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1</v>
      </c>
      <c r="AJ110" s="6">
        <v>0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 t="s">
        <v>301</v>
      </c>
      <c r="AQ110" s="6">
        <v>0</v>
      </c>
      <c r="AR110" s="6">
        <v>0</v>
      </c>
      <c r="AS110" s="6">
        <v>0</v>
      </c>
      <c r="AT110" s="6">
        <v>0</v>
      </c>
      <c r="AU110" s="6">
        <f>IF(Table3[[#This Row],[ShankDiameter]]&gt;0.5,0,IF(Table3[[#This Row],[Type]]="CD",0,1))</f>
        <v>0</v>
      </c>
      <c r="AV110" s="6">
        <v>0</v>
      </c>
      <c r="AW110" s="6">
        <v>0</v>
      </c>
      <c r="AX110" s="6">
        <v>0</v>
      </c>
      <c r="AY110" s="6">
        <v>2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f>IF(Table3[[#This Row],[Type]]="EM",IF((Table3[[#This Row],[Diameter]]/2)-Table3[[#This Row],[CornerRadius]]-0.012&gt;0,(Table3[[#This Row],[Diameter]]/2)-Table3[[#This Row],[CornerRadius]]-0.012,0),)</f>
        <v>0</v>
      </c>
      <c r="BK110" s="6" t="str">
        <f>IF(Table3[[#This Row],[ShoulderLength]]="","",IF(Table3[[#This Row],[ShoulderLength]]&lt;Table3[[#This Row],[LOC]],"FIX",""))</f>
        <v/>
      </c>
    </row>
    <row r="111" spans="1:63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>IF(Z111 &lt; 1, "", (M111/2)/TAN(RADIANS(Z111/2)))</f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1</v>
      </c>
      <c r="AJ111" s="6">
        <v>0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 t="s">
        <v>303</v>
      </c>
      <c r="AQ111" s="6">
        <v>0</v>
      </c>
      <c r="AR111" s="6">
        <v>0</v>
      </c>
      <c r="AS111" s="6">
        <v>0</v>
      </c>
      <c r="AT111" s="6">
        <v>0</v>
      </c>
      <c r="AU111" s="6">
        <f>IF(Table3[[#This Row],[ShankDiameter]]&gt;0.5,0,IF(Table3[[#This Row],[Type]]="CD",0,1))</f>
        <v>0</v>
      </c>
      <c r="AV111" s="6">
        <v>0</v>
      </c>
      <c r="AW111" s="6">
        <v>0</v>
      </c>
      <c r="AX111" s="6">
        <v>0</v>
      </c>
      <c r="AY111" s="6">
        <v>2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f>IF(Table3[[#This Row],[Type]]="EM",IF((Table3[[#This Row],[Diameter]]/2)-Table3[[#This Row],[CornerRadius]]-0.012&gt;0,(Table3[[#This Row],[Diameter]]/2)-Table3[[#This Row],[CornerRadius]]-0.012,0),)</f>
        <v>0</v>
      </c>
      <c r="BK111" s="6" t="str">
        <f>IF(Table3[[#This Row],[ShoulderLength]]="","",IF(Table3[[#This Row],[ShoulderLength]]&lt;Table3[[#This Row],[LOC]],"FIX",""))</f>
        <v/>
      </c>
    </row>
    <row r="112" spans="1:63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>IF(Z112 &lt; 1, "", (M112/2)/TAN(RADIANS(Z112/2)))</f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1</v>
      </c>
      <c r="AJ112" s="6">
        <v>0</v>
      </c>
      <c r="AK112" s="6">
        <v>1</v>
      </c>
      <c r="AL112" s="6">
        <v>1</v>
      </c>
      <c r="AM112" s="6">
        <v>1</v>
      </c>
      <c r="AN112" s="6">
        <v>1</v>
      </c>
      <c r="AO112" s="6">
        <v>1</v>
      </c>
      <c r="AP112" s="6" t="s">
        <v>305</v>
      </c>
      <c r="AQ112" s="6">
        <v>0</v>
      </c>
      <c r="AR112" s="6">
        <v>0</v>
      </c>
      <c r="AS112" s="6">
        <v>0</v>
      </c>
      <c r="AT112" s="6">
        <v>0</v>
      </c>
      <c r="AU112" s="6">
        <f>IF(Table3[[#This Row],[ShankDiameter]]&gt;0.5,0,IF(Table3[[#This Row],[Type]]="CD",0,1))</f>
        <v>0</v>
      </c>
      <c r="AV112" s="6">
        <v>0</v>
      </c>
      <c r="AW112" s="6">
        <v>0</v>
      </c>
      <c r="AX112" s="6">
        <v>0</v>
      </c>
      <c r="AY112" s="6">
        <v>2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f>IF(Table3[[#This Row],[Type]]="EM",IF((Table3[[#This Row],[Diameter]]/2)-Table3[[#This Row],[CornerRadius]]-0.012&gt;0,(Table3[[#This Row],[Diameter]]/2)-Table3[[#This Row],[CornerRadius]]-0.012,0),)</f>
        <v>0</v>
      </c>
      <c r="BK112" s="6" t="str">
        <f>IF(Table3[[#This Row],[ShoulderLength]]="","",IF(Table3[[#This Row],[ShoulderLength]]&lt;Table3[[#This Row],[LOC]],"FIX",""))</f>
        <v/>
      </c>
    </row>
    <row r="113" spans="1:63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>IF(Z113 &lt; 1, "", (M113/2)/TAN(RADIANS(Z113/2)))</f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1</v>
      </c>
      <c r="AJ113" s="6">
        <v>0</v>
      </c>
      <c r="AK113" s="6">
        <v>1</v>
      </c>
      <c r="AL113" s="6">
        <v>1</v>
      </c>
      <c r="AM113" s="6">
        <v>1</v>
      </c>
      <c r="AN113" s="6">
        <v>1</v>
      </c>
      <c r="AO113" s="6">
        <v>1</v>
      </c>
      <c r="AP113" s="6" t="s">
        <v>307</v>
      </c>
      <c r="AQ113" s="6">
        <v>0</v>
      </c>
      <c r="AR113" s="6">
        <v>0</v>
      </c>
      <c r="AS113" s="6">
        <v>0</v>
      </c>
      <c r="AT113" s="6">
        <v>0</v>
      </c>
      <c r="AU113" s="6">
        <f>IF(Table3[[#This Row],[ShankDiameter]]&gt;0.5,0,IF(Table3[[#This Row],[Type]]="CD",0,1))</f>
        <v>0</v>
      </c>
      <c r="AV113" s="6">
        <v>0</v>
      </c>
      <c r="AW113" s="6">
        <v>0</v>
      </c>
      <c r="AX113" s="6">
        <v>0</v>
      </c>
      <c r="AY113" s="6">
        <v>2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f>IF(Table3[[#This Row],[Type]]="EM",IF((Table3[[#This Row],[Diameter]]/2)-Table3[[#This Row],[CornerRadius]]-0.012&gt;0,(Table3[[#This Row],[Diameter]]/2)-Table3[[#This Row],[CornerRadius]]-0.012,0),)</f>
        <v>0</v>
      </c>
      <c r="BK113" s="6" t="str">
        <f>IF(Table3[[#This Row],[ShoulderLength]]="","",IF(Table3[[#This Row],[ShoulderLength]]&lt;Table3[[#This Row],[LOC]],"FIX",""))</f>
        <v/>
      </c>
    </row>
    <row r="114" spans="1:63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>IF(Z114 &lt; 1, "", (M114/2)/TAN(RADIANS(Z114/2)))</f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1</v>
      </c>
      <c r="AJ114" s="6">
        <v>0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 t="s">
        <v>309</v>
      </c>
      <c r="AQ114" s="6">
        <v>0</v>
      </c>
      <c r="AR114" s="6">
        <v>0</v>
      </c>
      <c r="AS114" s="6">
        <v>0</v>
      </c>
      <c r="AT114" s="6">
        <v>0</v>
      </c>
      <c r="AU114" s="6">
        <f>IF(Table3[[#This Row],[ShankDiameter]]&gt;0.5,0,IF(Table3[[#This Row],[Type]]="CD",0,1))</f>
        <v>0</v>
      </c>
      <c r="AV114" s="6">
        <v>0</v>
      </c>
      <c r="AW114" s="6">
        <v>0</v>
      </c>
      <c r="AX114" s="6">
        <v>0</v>
      </c>
      <c r="AY114" s="6">
        <v>2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f>IF(Table3[[#This Row],[Type]]="EM",IF((Table3[[#This Row],[Diameter]]/2)-Table3[[#This Row],[CornerRadius]]-0.012&gt;0,(Table3[[#This Row],[Diameter]]/2)-Table3[[#This Row],[CornerRadius]]-0.012,0),)</f>
        <v>0</v>
      </c>
      <c r="BK114" s="6" t="str">
        <f>IF(Table3[[#This Row],[ShoulderLength]]="","",IF(Table3[[#This Row],[ShoulderLength]]&lt;Table3[[#This Row],[LOC]],"FIX",""))</f>
        <v/>
      </c>
    </row>
    <row r="115" spans="1:63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>IF(Z115 &lt; 1, "", (M115/2)/TAN(RADIANS(Z115/2)))</f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1</v>
      </c>
      <c r="AJ115" s="6">
        <v>0</v>
      </c>
      <c r="AK115" s="6">
        <v>1</v>
      </c>
      <c r="AL115" s="6">
        <v>1</v>
      </c>
      <c r="AM115" s="6">
        <v>1</v>
      </c>
      <c r="AN115" s="6">
        <v>1</v>
      </c>
      <c r="AO115" s="6">
        <v>1</v>
      </c>
      <c r="AP115" s="6" t="s">
        <v>311</v>
      </c>
      <c r="AQ115" s="6">
        <v>0</v>
      </c>
      <c r="AR115" s="6">
        <v>0</v>
      </c>
      <c r="AS115" s="6">
        <v>0</v>
      </c>
      <c r="AT115" s="6">
        <v>0</v>
      </c>
      <c r="AU115" s="6">
        <f>IF(Table3[[#This Row],[ShankDiameter]]&gt;0.5,0,IF(Table3[[#This Row],[Type]]="CD",0,1))</f>
        <v>0</v>
      </c>
      <c r="AV115" s="6">
        <v>0</v>
      </c>
      <c r="AW115" s="6">
        <v>0</v>
      </c>
      <c r="AX115" s="6">
        <v>0</v>
      </c>
      <c r="AY115" s="6">
        <v>2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f>IF(Table3[[#This Row],[Type]]="EM",IF((Table3[[#This Row],[Diameter]]/2)-Table3[[#This Row],[CornerRadius]]-0.012&gt;0,(Table3[[#This Row],[Diameter]]/2)-Table3[[#This Row],[CornerRadius]]-0.012,0),)</f>
        <v>0</v>
      </c>
      <c r="BK115" s="6" t="str">
        <f>IF(Table3[[#This Row],[ShoulderLength]]="","",IF(Table3[[#This Row],[ShoulderLength]]&lt;Table3[[#This Row],[LOC]],"FIX",""))</f>
        <v/>
      </c>
    </row>
    <row r="116" spans="1:63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>IF(Z116 &lt; 1, "", (M116/2)/TAN(RADIANS(Z116/2)))</f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1</v>
      </c>
      <c r="AJ116" s="6">
        <v>0</v>
      </c>
      <c r="AK116" s="6">
        <v>1</v>
      </c>
      <c r="AL116" s="6">
        <v>1</v>
      </c>
      <c r="AM116" s="6">
        <v>1</v>
      </c>
      <c r="AN116" s="6">
        <v>1</v>
      </c>
      <c r="AO116" s="6">
        <v>1</v>
      </c>
      <c r="AP116" s="6" t="s">
        <v>313</v>
      </c>
      <c r="AQ116" s="6">
        <v>0</v>
      </c>
      <c r="AR116" s="6">
        <v>0</v>
      </c>
      <c r="AS116" s="6">
        <v>0</v>
      </c>
      <c r="AT116" s="6">
        <v>0</v>
      </c>
      <c r="AU116" s="6">
        <f>IF(Table3[[#This Row],[ShankDiameter]]&gt;0.5,0,IF(Table3[[#This Row],[Type]]="CD",0,1))</f>
        <v>0</v>
      </c>
      <c r="AV116" s="6">
        <v>0</v>
      </c>
      <c r="AW116" s="6">
        <v>0</v>
      </c>
      <c r="AX116" s="6">
        <v>0</v>
      </c>
      <c r="AY116" s="6">
        <v>2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f>IF(Table3[[#This Row],[Type]]="EM",IF((Table3[[#This Row],[Diameter]]/2)-Table3[[#This Row],[CornerRadius]]-0.012&gt;0,(Table3[[#This Row],[Diameter]]/2)-Table3[[#This Row],[CornerRadius]]-0.012,0),)</f>
        <v>0</v>
      </c>
      <c r="BK116" s="6" t="str">
        <f>IF(Table3[[#This Row],[ShoulderLength]]="","",IF(Table3[[#This Row],[ShoulderLength]]&lt;Table3[[#This Row],[LOC]],"FIX",""))</f>
        <v/>
      </c>
    </row>
    <row r="117" spans="1:63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>IF(Z117 &lt; 1, "", (M117/2)/TAN(RADIANS(Z117/2)))</f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1</v>
      </c>
      <c r="AJ117" s="6">
        <v>0</v>
      </c>
      <c r="AK117" s="6">
        <v>1</v>
      </c>
      <c r="AL117" s="6">
        <v>1</v>
      </c>
      <c r="AM117" s="6">
        <v>1</v>
      </c>
      <c r="AN117" s="6">
        <v>1</v>
      </c>
      <c r="AO117" s="6">
        <v>1</v>
      </c>
      <c r="AP117" s="6" t="s">
        <v>315</v>
      </c>
      <c r="AQ117" s="6">
        <v>0</v>
      </c>
      <c r="AR117" s="6">
        <v>0</v>
      </c>
      <c r="AS117" s="6">
        <v>0</v>
      </c>
      <c r="AT117" s="6">
        <v>0</v>
      </c>
      <c r="AU117" s="6">
        <f>IF(Table3[[#This Row],[ShankDiameter]]&gt;0.5,0,IF(Table3[[#This Row],[Type]]="CD",0,1))</f>
        <v>0</v>
      </c>
      <c r="AV117" s="6">
        <v>0</v>
      </c>
      <c r="AW117" s="6">
        <v>0</v>
      </c>
      <c r="AX117" s="6">
        <v>0</v>
      </c>
      <c r="AY117" s="6">
        <v>2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f>IF(Table3[[#This Row],[Type]]="EM",IF((Table3[[#This Row],[Diameter]]/2)-Table3[[#This Row],[CornerRadius]]-0.012&gt;0,(Table3[[#This Row],[Diameter]]/2)-Table3[[#This Row],[CornerRadius]]-0.012,0),)</f>
        <v>0</v>
      </c>
      <c r="BK117" s="6" t="str">
        <f>IF(Table3[[#This Row],[ShoulderLength]]="","",IF(Table3[[#This Row],[ShoulderLength]]&lt;Table3[[#This Row],[LOC]],"FIX",""))</f>
        <v/>
      </c>
    </row>
    <row r="118" spans="1:63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>IF(Z118 &lt; 1, "", (M118/2)/TAN(RADIANS(Z118/2)))</f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1</v>
      </c>
      <c r="AJ118" s="6">
        <v>0</v>
      </c>
      <c r="AK118" s="6">
        <v>1</v>
      </c>
      <c r="AL118" s="6">
        <v>1</v>
      </c>
      <c r="AM118" s="6">
        <v>1</v>
      </c>
      <c r="AN118" s="6">
        <v>1</v>
      </c>
      <c r="AO118" s="6">
        <v>1</v>
      </c>
      <c r="AP118" s="6" t="s">
        <v>317</v>
      </c>
      <c r="AQ118" s="6">
        <v>0</v>
      </c>
      <c r="AR118" s="6">
        <v>0</v>
      </c>
      <c r="AS118" s="6">
        <v>0</v>
      </c>
      <c r="AT118" s="6">
        <v>0</v>
      </c>
      <c r="AU118" s="6">
        <f>IF(Table3[[#This Row],[ShankDiameter]]&gt;0.5,0,IF(Table3[[#This Row],[Type]]="CD",0,1))</f>
        <v>0</v>
      </c>
      <c r="AV118" s="6">
        <v>0</v>
      </c>
      <c r="AW118" s="6">
        <v>0</v>
      </c>
      <c r="AX118" s="6">
        <v>0</v>
      </c>
      <c r="AY118" s="6">
        <v>2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f>IF(Table3[[#This Row],[Type]]="EM",IF((Table3[[#This Row],[Diameter]]/2)-Table3[[#This Row],[CornerRadius]]-0.012&gt;0,(Table3[[#This Row],[Diameter]]/2)-Table3[[#This Row],[CornerRadius]]-0.012,0),)</f>
        <v>0</v>
      </c>
      <c r="BK118" s="6" t="str">
        <f>IF(Table3[[#This Row],[ShoulderLength]]="","",IF(Table3[[#This Row],[ShoulderLength]]&lt;Table3[[#This Row],[LOC]],"FIX",""))</f>
        <v/>
      </c>
    </row>
    <row r="119" spans="1:63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>IF(Z119 &lt; 1, "", (M119/2)/TAN(RADIANS(Z119/2)))</f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1</v>
      </c>
      <c r="AJ119" s="6">
        <v>0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 t="s">
        <v>319</v>
      </c>
      <c r="AQ119" s="6">
        <v>0</v>
      </c>
      <c r="AR119" s="6">
        <v>0</v>
      </c>
      <c r="AS119" s="6">
        <v>0</v>
      </c>
      <c r="AT119" s="6">
        <v>0</v>
      </c>
      <c r="AU119" s="6">
        <f>IF(Table3[[#This Row],[ShankDiameter]]&gt;0.5,0,IF(Table3[[#This Row],[Type]]="CD",0,1))</f>
        <v>0</v>
      </c>
      <c r="AV119" s="6">
        <v>0</v>
      </c>
      <c r="AW119" s="6">
        <v>0</v>
      </c>
      <c r="AX119" s="6">
        <v>0</v>
      </c>
      <c r="AY119" s="6">
        <v>2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f>IF(Table3[[#This Row],[Type]]="EM",IF((Table3[[#This Row],[Diameter]]/2)-Table3[[#This Row],[CornerRadius]]-0.012&gt;0,(Table3[[#This Row],[Diameter]]/2)-Table3[[#This Row],[CornerRadius]]-0.012,0),)</f>
        <v>0</v>
      </c>
      <c r="BK119" s="6" t="str">
        <f>IF(Table3[[#This Row],[ShoulderLength]]="","",IF(Table3[[#This Row],[ShoulderLength]]&lt;Table3[[#This Row],[LOC]],"FIX",""))</f>
        <v/>
      </c>
    </row>
    <row r="120" spans="1:63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>IF(Z120 &lt; 1, "", (M120/2)/TAN(RADIANS(Z120/2)))</f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1</v>
      </c>
      <c r="AJ120" s="6">
        <v>0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 t="s">
        <v>321</v>
      </c>
      <c r="AQ120" s="6">
        <v>0</v>
      </c>
      <c r="AR120" s="6">
        <v>0</v>
      </c>
      <c r="AS120" s="6">
        <v>0</v>
      </c>
      <c r="AT120" s="6">
        <v>0</v>
      </c>
      <c r="AU120" s="6">
        <f>IF(Table3[[#This Row],[ShankDiameter]]&gt;0.5,0,IF(Table3[[#This Row],[Type]]="CD",0,1))</f>
        <v>0</v>
      </c>
      <c r="AV120" s="6">
        <v>0</v>
      </c>
      <c r="AW120" s="6">
        <v>0</v>
      </c>
      <c r="AX120" s="6">
        <v>0</v>
      </c>
      <c r="AY120" s="6">
        <v>2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f>IF(Table3[[#This Row],[Type]]="EM",IF((Table3[[#This Row],[Diameter]]/2)-Table3[[#This Row],[CornerRadius]]-0.012&gt;0,(Table3[[#This Row],[Diameter]]/2)-Table3[[#This Row],[CornerRadius]]-0.012,0),)</f>
        <v>0</v>
      </c>
      <c r="BK120" s="6" t="str">
        <f>IF(Table3[[#This Row],[ShoulderLength]]="","",IF(Table3[[#This Row],[ShoulderLength]]&lt;Table3[[#This Row],[LOC]],"FIX",""))</f>
        <v/>
      </c>
    </row>
    <row r="121" spans="1:63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>IF(Z121 &lt; 1, "", (M121/2)/TAN(RADIANS(Z121/2)))</f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1</v>
      </c>
      <c r="AJ121" s="6">
        <v>0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 t="s">
        <v>323</v>
      </c>
      <c r="AQ121" s="6">
        <v>0</v>
      </c>
      <c r="AR121" s="6">
        <v>0</v>
      </c>
      <c r="AS121" s="6">
        <v>0</v>
      </c>
      <c r="AT121" s="6">
        <v>0</v>
      </c>
      <c r="AU121" s="6">
        <f>IF(Table3[[#This Row],[ShankDiameter]]&gt;0.5,0,IF(Table3[[#This Row],[Type]]="CD",0,1))</f>
        <v>0</v>
      </c>
      <c r="AV121" s="6">
        <v>0</v>
      </c>
      <c r="AW121" s="6">
        <v>0</v>
      </c>
      <c r="AX121" s="6">
        <v>0</v>
      </c>
      <c r="AY121" s="6">
        <v>2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f>IF(Table3[[#This Row],[Type]]="EM",IF((Table3[[#This Row],[Diameter]]/2)-Table3[[#This Row],[CornerRadius]]-0.012&gt;0,(Table3[[#This Row],[Diameter]]/2)-Table3[[#This Row],[CornerRadius]]-0.012,0),)</f>
        <v>0</v>
      </c>
      <c r="BK121" s="6" t="str">
        <f>IF(Table3[[#This Row],[ShoulderLength]]="","",IF(Table3[[#This Row],[ShoulderLength]]&lt;Table3[[#This Row],[LOC]],"FIX",""))</f>
        <v/>
      </c>
    </row>
    <row r="122" spans="1:63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>IF(Z122 &lt; 1, "", (M122/2)/TAN(RADIANS(Z122/2)))</f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1</v>
      </c>
      <c r="AJ122" s="6">
        <v>0</v>
      </c>
      <c r="AK122" s="6">
        <v>1</v>
      </c>
      <c r="AL122" s="6">
        <v>1</v>
      </c>
      <c r="AM122" s="6">
        <v>1</v>
      </c>
      <c r="AN122" s="6">
        <v>1</v>
      </c>
      <c r="AO122" s="6">
        <v>1</v>
      </c>
      <c r="AP122" s="6" t="s">
        <v>325</v>
      </c>
      <c r="AQ122" s="6">
        <v>0</v>
      </c>
      <c r="AR122" s="6">
        <v>0</v>
      </c>
      <c r="AS122" s="6">
        <v>0</v>
      </c>
      <c r="AT122" s="6">
        <v>0</v>
      </c>
      <c r="AU122" s="6">
        <f>IF(Table3[[#This Row],[ShankDiameter]]&gt;0.5,0,IF(Table3[[#This Row],[Type]]="CD",0,1))</f>
        <v>0</v>
      </c>
      <c r="AV122" s="6">
        <v>0</v>
      </c>
      <c r="AW122" s="6">
        <v>0</v>
      </c>
      <c r="AX122" s="6">
        <v>0</v>
      </c>
      <c r="AY122" s="6">
        <v>2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f>IF(Table3[[#This Row],[Type]]="EM",IF((Table3[[#This Row],[Diameter]]/2)-Table3[[#This Row],[CornerRadius]]-0.012&gt;0,(Table3[[#This Row],[Diameter]]/2)-Table3[[#This Row],[CornerRadius]]-0.012,0),)</f>
        <v>0</v>
      </c>
      <c r="BK122" s="6" t="str">
        <f>IF(Table3[[#This Row],[ShoulderLength]]="","",IF(Table3[[#This Row],[ShoulderLength]]&lt;Table3[[#This Row],[LOC]],"FIX",""))</f>
        <v/>
      </c>
    </row>
    <row r="123" spans="1:63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>IF(Z123 &lt; 1, "", (M123/2)/TAN(RADIANS(Z123/2)))</f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1</v>
      </c>
      <c r="AJ123" s="6">
        <v>0</v>
      </c>
      <c r="AK123" s="6">
        <v>1</v>
      </c>
      <c r="AL123" s="6">
        <v>1</v>
      </c>
      <c r="AM123" s="6">
        <v>1</v>
      </c>
      <c r="AN123" s="6">
        <v>1</v>
      </c>
      <c r="AO123" s="6">
        <v>1</v>
      </c>
      <c r="AP123" s="6" t="s">
        <v>327</v>
      </c>
      <c r="AQ123" s="6">
        <v>0</v>
      </c>
      <c r="AR123" s="6">
        <v>0</v>
      </c>
      <c r="AS123" s="6">
        <v>0</v>
      </c>
      <c r="AT123" s="6">
        <v>0</v>
      </c>
      <c r="AU123" s="6">
        <f>IF(Table3[[#This Row],[ShankDiameter]]&gt;0.5,0,IF(Table3[[#This Row],[Type]]="CD",0,1))</f>
        <v>0</v>
      </c>
      <c r="AV123" s="6">
        <v>0</v>
      </c>
      <c r="AW123" s="6">
        <v>0</v>
      </c>
      <c r="AX123" s="6">
        <v>0</v>
      </c>
      <c r="AY123" s="6">
        <v>2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f>IF(Table3[[#This Row],[Type]]="EM",IF((Table3[[#This Row],[Diameter]]/2)-Table3[[#This Row],[CornerRadius]]-0.012&gt;0,(Table3[[#This Row],[Diameter]]/2)-Table3[[#This Row],[CornerRadius]]-0.012,0),)</f>
        <v>0</v>
      </c>
      <c r="BK123" s="6" t="str">
        <f>IF(Table3[[#This Row],[ShoulderLength]]="","",IF(Table3[[#This Row],[ShoulderLength]]&lt;Table3[[#This Row],[LOC]],"FIX",""))</f>
        <v/>
      </c>
    </row>
    <row r="124" spans="1:63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>IF(Z124 &lt; 1, "", (M124/2)/TAN(RADIANS(Z124/2)))</f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1</v>
      </c>
      <c r="AJ124" s="6">
        <v>0</v>
      </c>
      <c r="AK124" s="6">
        <v>1</v>
      </c>
      <c r="AL124" s="6">
        <v>1</v>
      </c>
      <c r="AM124" s="6">
        <v>1</v>
      </c>
      <c r="AN124" s="6">
        <v>1</v>
      </c>
      <c r="AO124" s="6">
        <v>1</v>
      </c>
      <c r="AP124" s="6" t="s">
        <v>329</v>
      </c>
      <c r="AQ124" s="6">
        <v>0</v>
      </c>
      <c r="AR124" s="6">
        <v>0</v>
      </c>
      <c r="AS124" s="6">
        <v>0</v>
      </c>
      <c r="AT124" s="6">
        <v>0</v>
      </c>
      <c r="AU124" s="6">
        <f>IF(Table3[[#This Row],[ShankDiameter]]&gt;0.5,0,IF(Table3[[#This Row],[Type]]="CD",0,1))</f>
        <v>0</v>
      </c>
      <c r="AV124" s="6">
        <v>0</v>
      </c>
      <c r="AW124" s="6">
        <v>0</v>
      </c>
      <c r="AX124" s="6">
        <v>0</v>
      </c>
      <c r="AY124" s="6">
        <v>2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f>IF(Table3[[#This Row],[Type]]="EM",IF((Table3[[#This Row],[Diameter]]/2)-Table3[[#This Row],[CornerRadius]]-0.012&gt;0,(Table3[[#This Row],[Diameter]]/2)-Table3[[#This Row],[CornerRadius]]-0.012,0),)</f>
        <v>0</v>
      </c>
      <c r="BK124" s="6" t="str">
        <f>IF(Table3[[#This Row],[ShoulderLength]]="","",IF(Table3[[#This Row],[ShoulderLength]]&lt;Table3[[#This Row],[LOC]],"FIX",""))</f>
        <v/>
      </c>
    </row>
    <row r="125" spans="1:63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>IF(Z125 &lt; 1, "", (M125/2)/TAN(RADIANS(Z125/2)))</f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1</v>
      </c>
      <c r="AJ125" s="6">
        <v>0</v>
      </c>
      <c r="AK125" s="6">
        <v>1</v>
      </c>
      <c r="AL125" s="6">
        <v>1</v>
      </c>
      <c r="AM125" s="6">
        <v>1</v>
      </c>
      <c r="AN125" s="6">
        <v>1</v>
      </c>
      <c r="AO125" s="6">
        <v>1</v>
      </c>
      <c r="AP125" s="6" t="s">
        <v>331</v>
      </c>
      <c r="AQ125" s="6">
        <v>0</v>
      </c>
      <c r="AR125" s="6">
        <v>0</v>
      </c>
      <c r="AS125" s="6">
        <v>0</v>
      </c>
      <c r="AT125" s="6">
        <v>0</v>
      </c>
      <c r="AU125" s="6">
        <f>IF(Table3[[#This Row],[ShankDiameter]]&gt;0.5,0,IF(Table3[[#This Row],[Type]]="CD",0,1))</f>
        <v>0</v>
      </c>
      <c r="AV125" s="6">
        <v>0</v>
      </c>
      <c r="AW125" s="6">
        <v>0</v>
      </c>
      <c r="AX125" s="6">
        <v>0</v>
      </c>
      <c r="AY125" s="6">
        <v>2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f>IF(Table3[[#This Row],[Type]]="EM",IF((Table3[[#This Row],[Diameter]]/2)-Table3[[#This Row],[CornerRadius]]-0.012&gt;0,(Table3[[#This Row],[Diameter]]/2)-Table3[[#This Row],[CornerRadius]]-0.012,0),)</f>
        <v>0</v>
      </c>
      <c r="BK125" s="6" t="str">
        <f>IF(Table3[[#This Row],[ShoulderLength]]="","",IF(Table3[[#This Row],[ShoulderLength]]&lt;Table3[[#This Row],[LOC]],"FIX",""))</f>
        <v/>
      </c>
    </row>
    <row r="126" spans="1:63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>IF(Z126 &lt; 1, "", (M126/2)/TAN(RADIANS(Z126/2)))</f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1</v>
      </c>
      <c r="AJ126" s="6">
        <v>0</v>
      </c>
      <c r="AK126" s="6">
        <v>1</v>
      </c>
      <c r="AL126" s="6">
        <v>1</v>
      </c>
      <c r="AM126" s="6">
        <v>1</v>
      </c>
      <c r="AN126" s="6">
        <v>1</v>
      </c>
      <c r="AO126" s="6">
        <v>1</v>
      </c>
      <c r="AP126" s="6" t="s">
        <v>333</v>
      </c>
      <c r="AQ126" s="6">
        <v>0</v>
      </c>
      <c r="AR126" s="6">
        <v>0</v>
      </c>
      <c r="AS126" s="6">
        <v>0</v>
      </c>
      <c r="AT126" s="6">
        <v>0</v>
      </c>
      <c r="AU126" s="6">
        <f>IF(Table3[[#This Row],[ShankDiameter]]&gt;0.5,0,IF(Table3[[#This Row],[Type]]="CD",0,1))</f>
        <v>0</v>
      </c>
      <c r="AV126" s="6">
        <v>0</v>
      </c>
      <c r="AW126" s="6">
        <v>0</v>
      </c>
      <c r="AX126" s="6">
        <v>0</v>
      </c>
      <c r="AY126" s="6">
        <v>2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f>IF(Table3[[#This Row],[Type]]="EM",IF((Table3[[#This Row],[Diameter]]/2)-Table3[[#This Row],[CornerRadius]]-0.012&gt;0,(Table3[[#This Row],[Diameter]]/2)-Table3[[#This Row],[CornerRadius]]-0.012,0),)</f>
        <v>0</v>
      </c>
      <c r="BK126" s="6" t="str">
        <f>IF(Table3[[#This Row],[ShoulderLength]]="","",IF(Table3[[#This Row],[ShoulderLength]]&lt;Table3[[#This Row],[LOC]],"FIX",""))</f>
        <v/>
      </c>
    </row>
    <row r="127" spans="1:63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>IF(Z127 &lt; 1, "", (M127/2)/TAN(RADIANS(Z127/2)))</f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1</v>
      </c>
      <c r="AJ127" s="6">
        <v>0</v>
      </c>
      <c r="AK127" s="6">
        <v>1</v>
      </c>
      <c r="AL127" s="6">
        <v>1</v>
      </c>
      <c r="AM127" s="6">
        <v>1</v>
      </c>
      <c r="AN127" s="6">
        <v>1</v>
      </c>
      <c r="AO127" s="6">
        <v>1</v>
      </c>
      <c r="AP127" s="6" t="s">
        <v>335</v>
      </c>
      <c r="AQ127" s="6">
        <v>0</v>
      </c>
      <c r="AR127" s="6">
        <v>0</v>
      </c>
      <c r="AS127" s="6">
        <v>0</v>
      </c>
      <c r="AT127" s="6">
        <v>0</v>
      </c>
      <c r="AU127" s="6">
        <f>IF(Table3[[#This Row],[ShankDiameter]]&gt;0.5,0,IF(Table3[[#This Row],[Type]]="CD",0,1))</f>
        <v>0</v>
      </c>
      <c r="AV127" s="6">
        <v>0</v>
      </c>
      <c r="AW127" s="6">
        <v>0</v>
      </c>
      <c r="AX127" s="6">
        <v>0</v>
      </c>
      <c r="AY127" s="6">
        <v>2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f>IF(Table3[[#This Row],[Type]]="EM",IF((Table3[[#This Row],[Diameter]]/2)-Table3[[#This Row],[CornerRadius]]-0.012&gt;0,(Table3[[#This Row],[Diameter]]/2)-Table3[[#This Row],[CornerRadius]]-0.012,0),)</f>
        <v>0</v>
      </c>
      <c r="BK127" s="6" t="str">
        <f>IF(Table3[[#This Row],[ShoulderLength]]="","",IF(Table3[[#This Row],[ShoulderLength]]&lt;Table3[[#This Row],[LOC]],"FIX",""))</f>
        <v/>
      </c>
    </row>
    <row r="128" spans="1:63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>IF(Z128 &lt; 1, "", (M128/2)/TAN(RADIANS(Z128/2)))</f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1</v>
      </c>
      <c r="AJ128" s="6">
        <v>0</v>
      </c>
      <c r="AK128" s="6">
        <v>1</v>
      </c>
      <c r="AL128" s="6">
        <v>1</v>
      </c>
      <c r="AM128" s="6">
        <v>1</v>
      </c>
      <c r="AN128" s="6">
        <v>1</v>
      </c>
      <c r="AO128" s="6">
        <v>1</v>
      </c>
      <c r="AP128" s="6" t="s">
        <v>337</v>
      </c>
      <c r="AQ128" s="6">
        <v>0</v>
      </c>
      <c r="AR128" s="6">
        <v>0</v>
      </c>
      <c r="AS128" s="6">
        <v>0</v>
      </c>
      <c r="AT128" s="6">
        <v>0</v>
      </c>
      <c r="AU128" s="6">
        <f>IF(Table3[[#This Row],[ShankDiameter]]&gt;0.5,0,IF(Table3[[#This Row],[Type]]="CD",0,1))</f>
        <v>0</v>
      </c>
      <c r="AV128" s="6">
        <v>0</v>
      </c>
      <c r="AW128" s="6">
        <v>0</v>
      </c>
      <c r="AX128" s="6">
        <v>0</v>
      </c>
      <c r="AY128" s="6">
        <v>2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f>IF(Table3[[#This Row],[Type]]="EM",IF((Table3[[#This Row],[Diameter]]/2)-Table3[[#This Row],[CornerRadius]]-0.012&gt;0,(Table3[[#This Row],[Diameter]]/2)-Table3[[#This Row],[CornerRadius]]-0.012,0),)</f>
        <v>0</v>
      </c>
      <c r="BK128" s="6" t="str">
        <f>IF(Table3[[#This Row],[ShoulderLength]]="","",IF(Table3[[#This Row],[ShoulderLength]]&lt;Table3[[#This Row],[LOC]],"FIX",""))</f>
        <v/>
      </c>
    </row>
    <row r="129" spans="1:63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>IF(Z129 &lt; 1, "", (M129/2)/TAN(RADIANS(Z129/2)))</f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1</v>
      </c>
      <c r="AJ129" s="6">
        <v>0</v>
      </c>
      <c r="AK129" s="6">
        <v>1</v>
      </c>
      <c r="AL129" s="6">
        <v>1</v>
      </c>
      <c r="AM129" s="6">
        <v>1</v>
      </c>
      <c r="AN129" s="6">
        <v>1</v>
      </c>
      <c r="AO129" s="6">
        <v>1</v>
      </c>
      <c r="AP129" s="6" t="s">
        <v>339</v>
      </c>
      <c r="AQ129" s="6">
        <v>0</v>
      </c>
      <c r="AR129" s="6">
        <v>0</v>
      </c>
      <c r="AS129" s="6">
        <v>0</v>
      </c>
      <c r="AT129" s="6">
        <v>0</v>
      </c>
      <c r="AU129" s="6">
        <f>IF(Table3[[#This Row],[ShankDiameter]]&gt;0.5,0,IF(Table3[[#This Row],[Type]]="CD",0,1))</f>
        <v>0</v>
      </c>
      <c r="AV129" s="6">
        <v>0</v>
      </c>
      <c r="AW129" s="6">
        <v>0</v>
      </c>
      <c r="AX129" s="6">
        <v>0</v>
      </c>
      <c r="AY129" s="6">
        <v>2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f>IF(Table3[[#This Row],[Type]]="EM",IF((Table3[[#This Row],[Diameter]]/2)-Table3[[#This Row],[CornerRadius]]-0.012&gt;0,(Table3[[#This Row],[Diameter]]/2)-Table3[[#This Row],[CornerRadius]]-0.012,0),)</f>
        <v>0</v>
      </c>
      <c r="BK129" s="6" t="str">
        <f>IF(Table3[[#This Row],[ShoulderLength]]="","",IF(Table3[[#This Row],[ShoulderLength]]&lt;Table3[[#This Row],[LOC]],"FIX",""))</f>
        <v/>
      </c>
    </row>
    <row r="130" spans="1:63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1</v>
      </c>
      <c r="AJ130" s="6">
        <v>0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 t="s">
        <v>341</v>
      </c>
      <c r="AQ130" s="6">
        <v>0</v>
      </c>
      <c r="AR130" s="6">
        <v>0</v>
      </c>
      <c r="AS130" s="6">
        <v>0</v>
      </c>
      <c r="AT130" s="6">
        <v>0</v>
      </c>
      <c r="AU130" s="6">
        <f>IF(Table3[[#This Row],[ShankDiameter]]&gt;0.5,0,IF(Table3[[#This Row],[Type]]="CD",0,1))</f>
        <v>0</v>
      </c>
      <c r="AV130" s="6">
        <v>0</v>
      </c>
      <c r="AW130" s="6">
        <v>0</v>
      </c>
      <c r="AX130" s="6">
        <v>0</v>
      </c>
      <c r="AY130" s="6">
        <v>2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f>IF(Table3[[#This Row],[Type]]="EM",IF((Table3[[#This Row],[Diameter]]/2)-Table3[[#This Row],[CornerRadius]]-0.012&gt;0,(Table3[[#This Row],[Diameter]]/2)-Table3[[#This Row],[CornerRadius]]-0.012,0),)</f>
        <v>0</v>
      </c>
      <c r="BK130" s="6" t="str">
        <f>IF(Table3[[#This Row],[ShoulderLength]]="","",IF(Table3[[#This Row],[ShoulderLength]]&lt;Table3[[#This Row],[LOC]],"FIX",""))</f>
        <v/>
      </c>
    </row>
    <row r="131" spans="1:63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>IF(Z131 &lt; 1, "", (M131/2)/TAN(RADIANS(Z131/2)))</f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1</v>
      </c>
      <c r="AJ131" s="6">
        <v>0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 t="s">
        <v>343</v>
      </c>
      <c r="AQ131" s="6">
        <v>0</v>
      </c>
      <c r="AR131" s="6">
        <v>0</v>
      </c>
      <c r="AS131" s="6">
        <v>0</v>
      </c>
      <c r="AT131" s="6">
        <v>0</v>
      </c>
      <c r="AU131" s="6">
        <f>IF(Table3[[#This Row],[ShankDiameter]]&gt;0.5,0,IF(Table3[[#This Row],[Type]]="CD",0,1))</f>
        <v>0</v>
      </c>
      <c r="AV131" s="6">
        <v>0</v>
      </c>
      <c r="AW131" s="6">
        <v>0</v>
      </c>
      <c r="AX131" s="6">
        <v>0</v>
      </c>
      <c r="AY131" s="6">
        <v>2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f>IF(Table3[[#This Row],[Type]]="EM",IF((Table3[[#This Row],[Diameter]]/2)-Table3[[#This Row],[CornerRadius]]-0.012&gt;0,(Table3[[#This Row],[Diameter]]/2)-Table3[[#This Row],[CornerRadius]]-0.012,0),)</f>
        <v>0</v>
      </c>
      <c r="BK131" s="6" t="str">
        <f>IF(Table3[[#This Row],[ShoulderLength]]="","",IF(Table3[[#This Row],[ShoulderLength]]&lt;Table3[[#This Row],[LOC]],"FIX",""))</f>
        <v/>
      </c>
    </row>
    <row r="132" spans="1:63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>IF(Z132 &lt; 1, "", (M132/2)/TAN(RADIANS(Z132/2)))</f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1</v>
      </c>
      <c r="AJ132" s="6">
        <v>0</v>
      </c>
      <c r="AK132" s="6">
        <v>1</v>
      </c>
      <c r="AL132" s="6">
        <v>1</v>
      </c>
      <c r="AM132" s="6">
        <v>1</v>
      </c>
      <c r="AN132" s="6">
        <v>1</v>
      </c>
      <c r="AO132" s="6">
        <v>1</v>
      </c>
      <c r="AP132" s="6" t="s">
        <v>345</v>
      </c>
      <c r="AQ132" s="6">
        <v>0</v>
      </c>
      <c r="AR132" s="6">
        <v>0</v>
      </c>
      <c r="AS132" s="6">
        <v>0</v>
      </c>
      <c r="AT132" s="6">
        <v>0</v>
      </c>
      <c r="AU132" s="6">
        <f>IF(Table3[[#This Row],[ShankDiameter]]&gt;0.5,0,IF(Table3[[#This Row],[Type]]="CD",0,1))</f>
        <v>0</v>
      </c>
      <c r="AV132" s="6">
        <v>0</v>
      </c>
      <c r="AW132" s="6">
        <v>0</v>
      </c>
      <c r="AX132" s="6">
        <v>0</v>
      </c>
      <c r="AY132" s="6">
        <v>2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f>IF(Table3[[#This Row],[Type]]="EM",IF((Table3[[#This Row],[Diameter]]/2)-Table3[[#This Row],[CornerRadius]]-0.012&gt;0,(Table3[[#This Row],[Diameter]]/2)-Table3[[#This Row],[CornerRadius]]-0.012,0),)</f>
        <v>0</v>
      </c>
      <c r="BK132" s="6" t="str">
        <f>IF(Table3[[#This Row],[ShoulderLength]]="","",IF(Table3[[#This Row],[ShoulderLength]]&lt;Table3[[#This Row],[LOC]],"FIX",""))</f>
        <v/>
      </c>
    </row>
    <row r="133" spans="1:63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>IF(Z133 &lt; 1, "", (M133/2)/TAN(RADIANS(Z133/2)))</f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1</v>
      </c>
      <c r="AJ133" s="6">
        <v>0</v>
      </c>
      <c r="AK133" s="6">
        <v>1</v>
      </c>
      <c r="AL133" s="6">
        <v>1</v>
      </c>
      <c r="AM133" s="6">
        <v>1</v>
      </c>
      <c r="AN133" s="6">
        <v>1</v>
      </c>
      <c r="AO133" s="6">
        <v>1</v>
      </c>
      <c r="AP133" s="6" t="s">
        <v>347</v>
      </c>
      <c r="AQ133" s="6">
        <v>0</v>
      </c>
      <c r="AR133" s="6">
        <v>0</v>
      </c>
      <c r="AS133" s="6">
        <v>0</v>
      </c>
      <c r="AT133" s="6">
        <v>0</v>
      </c>
      <c r="AU133" s="6">
        <f>IF(Table3[[#This Row],[ShankDiameter]]&gt;0.5,0,IF(Table3[[#This Row],[Type]]="CD",0,1))</f>
        <v>0</v>
      </c>
      <c r="AV133" s="6">
        <v>0</v>
      </c>
      <c r="AW133" s="6">
        <v>0</v>
      </c>
      <c r="AX133" s="6">
        <v>0</v>
      </c>
      <c r="AY133" s="6">
        <v>2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f>IF(Table3[[#This Row],[Type]]="EM",IF((Table3[[#This Row],[Diameter]]/2)-Table3[[#This Row],[CornerRadius]]-0.012&gt;0,(Table3[[#This Row],[Diameter]]/2)-Table3[[#This Row],[CornerRadius]]-0.012,0),)</f>
        <v>0</v>
      </c>
      <c r="BK133" s="6" t="str">
        <f>IF(Table3[[#This Row],[ShoulderLength]]="","",IF(Table3[[#This Row],[ShoulderLength]]&lt;Table3[[#This Row],[LOC]],"FIX",""))</f>
        <v/>
      </c>
    </row>
    <row r="134" spans="1:63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>IF(Z134 &lt; 1, "", (M134/2)/TAN(RADIANS(Z134/2)))</f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1</v>
      </c>
      <c r="AJ134" s="6">
        <v>0</v>
      </c>
      <c r="AK134" s="6">
        <v>1</v>
      </c>
      <c r="AL134" s="6">
        <v>1</v>
      </c>
      <c r="AM134" s="6">
        <v>1</v>
      </c>
      <c r="AN134" s="6">
        <v>1</v>
      </c>
      <c r="AO134" s="6">
        <v>1</v>
      </c>
      <c r="AP134" s="6" t="s">
        <v>349</v>
      </c>
      <c r="AQ134" s="6">
        <v>0</v>
      </c>
      <c r="AR134" s="6">
        <v>0</v>
      </c>
      <c r="AS134" s="6">
        <v>0</v>
      </c>
      <c r="AT134" s="6">
        <v>0</v>
      </c>
      <c r="AU134" s="6">
        <f>IF(Table3[[#This Row],[ShankDiameter]]&gt;0.5,0,IF(Table3[[#This Row],[Type]]="CD",0,1))</f>
        <v>0</v>
      </c>
      <c r="AV134" s="6">
        <v>0</v>
      </c>
      <c r="AW134" s="6">
        <v>0</v>
      </c>
      <c r="AX134" s="6">
        <v>0</v>
      </c>
      <c r="AY134" s="6">
        <v>2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f>IF(Table3[[#This Row],[Type]]="EM",IF((Table3[[#This Row],[Diameter]]/2)-Table3[[#This Row],[CornerRadius]]-0.012&gt;0,(Table3[[#This Row],[Diameter]]/2)-Table3[[#This Row],[CornerRadius]]-0.012,0),)</f>
        <v>0</v>
      </c>
      <c r="BK134" s="6" t="str">
        <f>IF(Table3[[#This Row],[ShoulderLength]]="","",IF(Table3[[#This Row],[ShoulderLength]]&lt;Table3[[#This Row],[LOC]],"FIX",""))</f>
        <v/>
      </c>
    </row>
    <row r="135" spans="1:63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>IF(Z135 &lt; 1, "", (M135/2)/TAN(RADIANS(Z135/2)))</f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1</v>
      </c>
      <c r="AJ135" s="6">
        <v>0</v>
      </c>
      <c r="AK135" s="6">
        <v>1</v>
      </c>
      <c r="AL135" s="6">
        <v>1</v>
      </c>
      <c r="AM135" s="6">
        <v>1</v>
      </c>
      <c r="AN135" s="6">
        <v>1</v>
      </c>
      <c r="AO135" s="6">
        <v>1</v>
      </c>
      <c r="AP135" s="6" t="s">
        <v>351</v>
      </c>
      <c r="AQ135" s="6">
        <v>0</v>
      </c>
      <c r="AR135" s="6">
        <v>0</v>
      </c>
      <c r="AS135" s="6">
        <v>0</v>
      </c>
      <c r="AT135" s="6">
        <v>0</v>
      </c>
      <c r="AU135" s="6">
        <f>IF(Table3[[#This Row],[ShankDiameter]]&gt;0.5,0,IF(Table3[[#This Row],[Type]]="CD",0,1))</f>
        <v>0</v>
      </c>
      <c r="AV135" s="6">
        <v>0</v>
      </c>
      <c r="AW135" s="6">
        <v>0</v>
      </c>
      <c r="AX135" s="6">
        <v>0</v>
      </c>
      <c r="AY135" s="6">
        <v>2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f>IF(Table3[[#This Row],[Type]]="EM",IF((Table3[[#This Row],[Diameter]]/2)-Table3[[#This Row],[CornerRadius]]-0.012&gt;0,(Table3[[#This Row],[Diameter]]/2)-Table3[[#This Row],[CornerRadius]]-0.012,0),)</f>
        <v>0</v>
      </c>
      <c r="BK135" s="6" t="str">
        <f>IF(Table3[[#This Row],[ShoulderLength]]="","",IF(Table3[[#This Row],[ShoulderLength]]&lt;Table3[[#This Row],[LOC]],"FIX",""))</f>
        <v/>
      </c>
    </row>
    <row r="136" spans="1:63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>IF(Z136 &lt; 1, "", (M136/2)/TAN(RADIANS(Z136/2)))</f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1</v>
      </c>
      <c r="AJ136" s="6">
        <v>0</v>
      </c>
      <c r="AK136" s="6">
        <v>1</v>
      </c>
      <c r="AL136" s="6">
        <v>1</v>
      </c>
      <c r="AM136" s="6">
        <v>1</v>
      </c>
      <c r="AN136" s="6">
        <v>1</v>
      </c>
      <c r="AO136" s="6">
        <v>1</v>
      </c>
      <c r="AP136" s="6" t="s">
        <v>353</v>
      </c>
      <c r="AQ136" s="6">
        <v>0</v>
      </c>
      <c r="AR136" s="6">
        <v>0</v>
      </c>
      <c r="AS136" s="6">
        <v>0</v>
      </c>
      <c r="AT136" s="6">
        <v>0</v>
      </c>
      <c r="AU136" s="6">
        <f>IF(Table3[[#This Row],[ShankDiameter]]&gt;0.5,0,IF(Table3[[#This Row],[Type]]="CD",0,1))</f>
        <v>0</v>
      </c>
      <c r="AV136" s="6">
        <v>0</v>
      </c>
      <c r="AW136" s="6">
        <v>0</v>
      </c>
      <c r="AX136" s="6">
        <v>0</v>
      </c>
      <c r="AY136" s="6">
        <v>2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f>IF(Table3[[#This Row],[Type]]="EM",IF((Table3[[#This Row],[Diameter]]/2)-Table3[[#This Row],[CornerRadius]]-0.012&gt;0,(Table3[[#This Row],[Diameter]]/2)-Table3[[#This Row],[CornerRadius]]-0.012,0),)</f>
        <v>0</v>
      </c>
      <c r="BK136" s="6" t="str">
        <f>IF(Table3[[#This Row],[ShoulderLength]]="","",IF(Table3[[#This Row],[ShoulderLength]]&lt;Table3[[#This Row],[LOC]],"FIX",""))</f>
        <v/>
      </c>
    </row>
    <row r="137" spans="1:63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>IF(Z137 &lt; 1, "", (M137/2)/TAN(RADIANS(Z137/2)))</f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1</v>
      </c>
      <c r="AJ137" s="6">
        <v>0</v>
      </c>
      <c r="AK137" s="6">
        <v>1</v>
      </c>
      <c r="AL137" s="6">
        <v>1</v>
      </c>
      <c r="AM137" s="6">
        <v>1</v>
      </c>
      <c r="AN137" s="6">
        <v>1</v>
      </c>
      <c r="AO137" s="6">
        <v>1</v>
      </c>
      <c r="AP137" s="6" t="s">
        <v>355</v>
      </c>
      <c r="AQ137" s="6">
        <v>0</v>
      </c>
      <c r="AR137" s="6">
        <v>0</v>
      </c>
      <c r="AS137" s="6">
        <v>0</v>
      </c>
      <c r="AT137" s="6">
        <v>0</v>
      </c>
      <c r="AU137" s="6">
        <f>IF(Table3[[#This Row],[ShankDiameter]]&gt;0.5,0,IF(Table3[[#This Row],[Type]]="CD",0,1))</f>
        <v>0</v>
      </c>
      <c r="AV137" s="6">
        <v>0</v>
      </c>
      <c r="AW137" s="6">
        <v>0</v>
      </c>
      <c r="AX137" s="6">
        <v>0</v>
      </c>
      <c r="AY137" s="6">
        <v>2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f>IF(Table3[[#This Row],[Type]]="EM",IF((Table3[[#This Row],[Diameter]]/2)-Table3[[#This Row],[CornerRadius]]-0.012&gt;0,(Table3[[#This Row],[Diameter]]/2)-Table3[[#This Row],[CornerRadius]]-0.012,0),)</f>
        <v>0</v>
      </c>
      <c r="BK137" s="6" t="str">
        <f>IF(Table3[[#This Row],[ShoulderLength]]="","",IF(Table3[[#This Row],[ShoulderLength]]&lt;Table3[[#This Row],[LOC]],"FIX",""))</f>
        <v/>
      </c>
    </row>
    <row r="138" spans="1:63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>IF(Z138 &lt; 1, "", (M138/2)/TAN(RADIANS(Z138/2)))</f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1</v>
      </c>
      <c r="AJ138" s="6">
        <v>0</v>
      </c>
      <c r="AK138" s="6">
        <v>1</v>
      </c>
      <c r="AL138" s="6">
        <v>1</v>
      </c>
      <c r="AM138" s="6">
        <v>1</v>
      </c>
      <c r="AN138" s="6">
        <v>1</v>
      </c>
      <c r="AO138" s="6">
        <v>1</v>
      </c>
      <c r="AP138" s="6" t="s">
        <v>357</v>
      </c>
      <c r="AQ138" s="6">
        <v>0</v>
      </c>
      <c r="AR138" s="6">
        <v>0</v>
      </c>
      <c r="AS138" s="6">
        <v>0</v>
      </c>
      <c r="AT138" s="6">
        <v>0</v>
      </c>
      <c r="AU138" s="6">
        <f>IF(Table3[[#This Row],[ShankDiameter]]&gt;0.5,0,IF(Table3[[#This Row],[Type]]="CD",0,1))</f>
        <v>0</v>
      </c>
      <c r="AV138" s="6">
        <v>0</v>
      </c>
      <c r="AW138" s="6">
        <v>0</v>
      </c>
      <c r="AX138" s="6">
        <v>0</v>
      </c>
      <c r="AY138" s="6">
        <v>2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f>IF(Table3[[#This Row],[Type]]="EM",IF((Table3[[#This Row],[Diameter]]/2)-Table3[[#This Row],[CornerRadius]]-0.012&gt;0,(Table3[[#This Row],[Diameter]]/2)-Table3[[#This Row],[CornerRadius]]-0.012,0),)</f>
        <v>0</v>
      </c>
      <c r="BK138" s="6" t="str">
        <f>IF(Table3[[#This Row],[ShoulderLength]]="","",IF(Table3[[#This Row],[ShoulderLength]]&lt;Table3[[#This Row],[LOC]],"FIX",""))</f>
        <v/>
      </c>
    </row>
    <row r="139" spans="1:63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>IF(Z139 &lt; 1, "", (M139/2)/TAN(RADIANS(Z139/2)))</f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1</v>
      </c>
      <c r="AJ139" s="6">
        <v>0</v>
      </c>
      <c r="AK139" s="6">
        <v>1</v>
      </c>
      <c r="AL139" s="6">
        <v>1</v>
      </c>
      <c r="AM139" s="6">
        <v>1</v>
      </c>
      <c r="AN139" s="6">
        <v>1</v>
      </c>
      <c r="AO139" s="6">
        <v>1</v>
      </c>
      <c r="AP139" s="6" t="s">
        <v>359</v>
      </c>
      <c r="AQ139" s="6">
        <v>0</v>
      </c>
      <c r="AR139" s="6">
        <v>0</v>
      </c>
      <c r="AS139" s="6">
        <v>0</v>
      </c>
      <c r="AT139" s="6">
        <v>0</v>
      </c>
      <c r="AU139" s="6">
        <f>IF(Table3[[#This Row],[ShankDiameter]]&gt;0.5,0,IF(Table3[[#This Row],[Type]]="CD",0,1))</f>
        <v>0</v>
      </c>
      <c r="AV139" s="6">
        <v>0</v>
      </c>
      <c r="AW139" s="6">
        <v>0</v>
      </c>
      <c r="AX139" s="6">
        <v>0</v>
      </c>
      <c r="AY139" s="6">
        <v>2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f>IF(Table3[[#This Row],[Type]]="EM",IF((Table3[[#This Row],[Diameter]]/2)-Table3[[#This Row],[CornerRadius]]-0.012&gt;0,(Table3[[#This Row],[Diameter]]/2)-Table3[[#This Row],[CornerRadius]]-0.012,0),)</f>
        <v>0</v>
      </c>
      <c r="BK139" s="6" t="str">
        <f>IF(Table3[[#This Row],[ShoulderLength]]="","",IF(Table3[[#This Row],[ShoulderLength]]&lt;Table3[[#This Row],[LOC]],"FIX",""))</f>
        <v/>
      </c>
    </row>
    <row r="140" spans="1:63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>IF(Z140 &lt; 1, "", (M140/2)/TAN(RADIANS(Z140/2)))</f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1</v>
      </c>
      <c r="AJ140" s="6">
        <v>0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6" t="s">
        <v>361</v>
      </c>
      <c r="AQ140" s="6">
        <v>0</v>
      </c>
      <c r="AR140" s="6">
        <v>0</v>
      </c>
      <c r="AS140" s="6">
        <v>0</v>
      </c>
      <c r="AT140" s="6">
        <v>0</v>
      </c>
      <c r="AU140" s="6">
        <f>IF(Table3[[#This Row],[ShankDiameter]]&gt;0.5,0,IF(Table3[[#This Row],[Type]]="CD",0,1))</f>
        <v>0</v>
      </c>
      <c r="AV140" s="6">
        <v>0</v>
      </c>
      <c r="AW140" s="6">
        <v>0</v>
      </c>
      <c r="AX140" s="6">
        <v>0</v>
      </c>
      <c r="AY140" s="6">
        <v>2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f>IF(Table3[[#This Row],[Type]]="EM",IF((Table3[[#This Row],[Diameter]]/2)-Table3[[#This Row],[CornerRadius]]-0.012&gt;0,(Table3[[#This Row],[Diameter]]/2)-Table3[[#This Row],[CornerRadius]]-0.012,0),)</f>
        <v>0</v>
      </c>
      <c r="BK140" s="6" t="str">
        <f>IF(Table3[[#This Row],[ShoulderLength]]="","",IF(Table3[[#This Row],[ShoulderLength]]&lt;Table3[[#This Row],[LOC]],"FIX",""))</f>
        <v/>
      </c>
    </row>
    <row r="141" spans="1:63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>IF(Z141 &lt; 1, "", (M141/2)/TAN(RADIANS(Z141/2)))</f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1</v>
      </c>
      <c r="AJ141" s="6">
        <v>0</v>
      </c>
      <c r="AK141" s="6">
        <v>1</v>
      </c>
      <c r="AL141" s="6">
        <v>1</v>
      </c>
      <c r="AM141" s="6">
        <v>1</v>
      </c>
      <c r="AN141" s="6">
        <v>1</v>
      </c>
      <c r="AO141" s="6">
        <v>1</v>
      </c>
      <c r="AP141" s="6" t="s">
        <v>363</v>
      </c>
      <c r="AQ141" s="6">
        <v>0</v>
      </c>
      <c r="AR141" s="6">
        <v>0</v>
      </c>
      <c r="AS141" s="6">
        <v>0</v>
      </c>
      <c r="AT141" s="6">
        <v>0</v>
      </c>
      <c r="AU141" s="6">
        <f>IF(Table3[[#This Row],[ShankDiameter]]&gt;0.5,0,IF(Table3[[#This Row],[Type]]="CD",0,1))</f>
        <v>0</v>
      </c>
      <c r="AV141" s="6">
        <v>0</v>
      </c>
      <c r="AW141" s="6">
        <v>0</v>
      </c>
      <c r="AX141" s="6">
        <v>0</v>
      </c>
      <c r="AY141" s="6">
        <v>2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f>IF(Table3[[#This Row],[Type]]="EM",IF((Table3[[#This Row],[Diameter]]/2)-Table3[[#This Row],[CornerRadius]]-0.012&gt;0,(Table3[[#This Row],[Diameter]]/2)-Table3[[#This Row],[CornerRadius]]-0.012,0),)</f>
        <v>0</v>
      </c>
      <c r="BK141" s="6" t="str">
        <f>IF(Table3[[#This Row],[ShoulderLength]]="","",IF(Table3[[#This Row],[ShoulderLength]]&lt;Table3[[#This Row],[LOC]],"FIX",""))</f>
        <v/>
      </c>
    </row>
    <row r="142" spans="1:63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>IF(Z142 &lt; 1, "", (M142/2)/TAN(RADIANS(Z142/2)))</f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1</v>
      </c>
      <c r="AJ142" s="6">
        <v>0</v>
      </c>
      <c r="AK142" s="6">
        <v>1</v>
      </c>
      <c r="AL142" s="6">
        <v>1</v>
      </c>
      <c r="AM142" s="6">
        <v>1</v>
      </c>
      <c r="AN142" s="6">
        <v>1</v>
      </c>
      <c r="AO142" s="6">
        <v>1</v>
      </c>
      <c r="AP142" s="6" t="s">
        <v>365</v>
      </c>
      <c r="AQ142" s="6">
        <v>0</v>
      </c>
      <c r="AR142" s="6">
        <v>0</v>
      </c>
      <c r="AS142" s="6">
        <v>0</v>
      </c>
      <c r="AT142" s="6">
        <v>0</v>
      </c>
      <c r="AU142" s="6">
        <f>IF(Table3[[#This Row],[ShankDiameter]]&gt;0.5,0,IF(Table3[[#This Row],[Type]]="CD",0,1))</f>
        <v>0</v>
      </c>
      <c r="AV142" s="6">
        <v>0</v>
      </c>
      <c r="AW142" s="6">
        <v>0</v>
      </c>
      <c r="AX142" s="6">
        <v>0</v>
      </c>
      <c r="AY142" s="6">
        <v>2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f>IF(Table3[[#This Row],[Type]]="EM",IF((Table3[[#This Row],[Diameter]]/2)-Table3[[#This Row],[CornerRadius]]-0.012&gt;0,(Table3[[#This Row],[Diameter]]/2)-Table3[[#This Row],[CornerRadius]]-0.012,0),)</f>
        <v>0</v>
      </c>
      <c r="BK142" s="6" t="str">
        <f>IF(Table3[[#This Row],[ShoulderLength]]="","",IF(Table3[[#This Row],[ShoulderLength]]&lt;Table3[[#This Row],[LOC]],"FIX",""))</f>
        <v/>
      </c>
    </row>
    <row r="143" spans="1:63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>IF(Z143 &lt; 1, "", (M143/2)/TAN(RADIANS(Z143/2)))</f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1</v>
      </c>
      <c r="AJ143" s="6">
        <v>0</v>
      </c>
      <c r="AK143" s="6">
        <v>1</v>
      </c>
      <c r="AL143" s="6">
        <v>1</v>
      </c>
      <c r="AM143" s="6">
        <v>1</v>
      </c>
      <c r="AN143" s="6">
        <v>1</v>
      </c>
      <c r="AO143" s="6">
        <v>1</v>
      </c>
      <c r="AP143" s="6" t="s">
        <v>367</v>
      </c>
      <c r="AQ143" s="6">
        <v>0</v>
      </c>
      <c r="AR143" s="6">
        <v>0</v>
      </c>
      <c r="AS143" s="6">
        <v>0</v>
      </c>
      <c r="AT143" s="6">
        <v>0</v>
      </c>
      <c r="AU143" s="6">
        <f>IF(Table3[[#This Row],[ShankDiameter]]&gt;0.5,0,IF(Table3[[#This Row],[Type]]="CD",0,1))</f>
        <v>0</v>
      </c>
      <c r="AV143" s="6">
        <v>0</v>
      </c>
      <c r="AW143" s="6">
        <v>0</v>
      </c>
      <c r="AX143" s="6">
        <v>0</v>
      </c>
      <c r="AY143" s="6">
        <v>2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f>IF(Table3[[#This Row],[Type]]="EM",IF((Table3[[#This Row],[Diameter]]/2)-Table3[[#This Row],[CornerRadius]]-0.012&gt;0,(Table3[[#This Row],[Diameter]]/2)-Table3[[#This Row],[CornerRadius]]-0.012,0),)</f>
        <v>0</v>
      </c>
      <c r="BK143" s="6" t="str">
        <f>IF(Table3[[#This Row],[ShoulderLength]]="","",IF(Table3[[#This Row],[ShoulderLength]]&lt;Table3[[#This Row],[LOC]],"FIX",""))</f>
        <v/>
      </c>
    </row>
    <row r="144" spans="1:63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>IF(Z144 &lt; 1, "", (M144/2)/TAN(RADIANS(Z144/2)))</f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1</v>
      </c>
      <c r="AJ144" s="6">
        <v>0</v>
      </c>
      <c r="AK144" s="6">
        <v>1</v>
      </c>
      <c r="AL144" s="6">
        <v>1</v>
      </c>
      <c r="AM144" s="6">
        <v>1</v>
      </c>
      <c r="AN144" s="6">
        <v>1</v>
      </c>
      <c r="AO144" s="6">
        <v>1</v>
      </c>
      <c r="AP144" s="6" t="s">
        <v>370</v>
      </c>
      <c r="AQ144" s="6">
        <v>0</v>
      </c>
      <c r="AR144" s="6">
        <v>0</v>
      </c>
      <c r="AS144" s="6">
        <v>0</v>
      </c>
      <c r="AT144" s="6">
        <v>0</v>
      </c>
      <c r="AU144" s="6">
        <f>IF(Table3[[#This Row],[ShankDiameter]]&gt;0.5,0,IF(Table3[[#This Row],[Type]]="CD",0,1))</f>
        <v>0</v>
      </c>
      <c r="AV144" s="6">
        <v>0</v>
      </c>
      <c r="AW144" s="6">
        <v>0</v>
      </c>
      <c r="AX144" s="6">
        <v>0</v>
      </c>
      <c r="AY144" s="6">
        <v>2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f>IF(Table3[[#This Row],[Type]]="EM",IF((Table3[[#This Row],[Diameter]]/2)-Table3[[#This Row],[CornerRadius]]-0.012&gt;0,(Table3[[#This Row],[Diameter]]/2)-Table3[[#This Row],[CornerRadius]]-0.012,0),)</f>
        <v>0</v>
      </c>
      <c r="BK144" s="6" t="str">
        <f>IF(Table3[[#This Row],[ShoulderLength]]="","",IF(Table3[[#This Row],[ShoulderLength]]&lt;Table3[[#This Row],[LOC]],"FIX",""))</f>
        <v/>
      </c>
    </row>
    <row r="145" spans="1:63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>IF(Z145 &lt; 1, "", (M145/2)/TAN(RADIANS(Z145/2)))</f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1</v>
      </c>
      <c r="AJ145" s="6">
        <v>0</v>
      </c>
      <c r="AK145" s="6">
        <v>1</v>
      </c>
      <c r="AL145" s="6">
        <v>1</v>
      </c>
      <c r="AM145" s="6">
        <v>1</v>
      </c>
      <c r="AN145" s="6">
        <v>1</v>
      </c>
      <c r="AO145" s="6">
        <v>1</v>
      </c>
      <c r="AP145" s="6" t="s">
        <v>372</v>
      </c>
      <c r="AQ145" s="6">
        <v>0</v>
      </c>
      <c r="AR145" s="6">
        <v>0</v>
      </c>
      <c r="AS145" s="6">
        <v>0</v>
      </c>
      <c r="AT145" s="6">
        <v>0</v>
      </c>
      <c r="AU145" s="6">
        <f>IF(Table3[[#This Row],[ShankDiameter]]&gt;0.5,0,IF(Table3[[#This Row],[Type]]="CD",0,1))</f>
        <v>0</v>
      </c>
      <c r="AV145" s="6">
        <v>0</v>
      </c>
      <c r="AW145" s="6">
        <v>0</v>
      </c>
      <c r="AX145" s="6">
        <v>0</v>
      </c>
      <c r="AY145" s="6">
        <v>2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f>IF(Table3[[#This Row],[Type]]="EM",IF((Table3[[#This Row],[Diameter]]/2)-Table3[[#This Row],[CornerRadius]]-0.012&gt;0,(Table3[[#This Row],[Diameter]]/2)-Table3[[#This Row],[CornerRadius]]-0.012,0),)</f>
        <v>0</v>
      </c>
      <c r="BK145" s="6" t="str">
        <f>IF(Table3[[#This Row],[ShoulderLength]]="","",IF(Table3[[#This Row],[ShoulderLength]]&lt;Table3[[#This Row],[LOC]],"FIX",""))</f>
        <v/>
      </c>
    </row>
    <row r="146" spans="1:63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>IF(Z146 &lt; 1, "", (M146/2)/TAN(RADIANS(Z146/2)))</f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1</v>
      </c>
      <c r="AJ146" s="6">
        <v>0</v>
      </c>
      <c r="AK146" s="6">
        <v>1</v>
      </c>
      <c r="AL146" s="6">
        <v>1</v>
      </c>
      <c r="AM146" s="6">
        <v>1</v>
      </c>
      <c r="AN146" s="6">
        <v>1</v>
      </c>
      <c r="AO146" s="6">
        <v>1</v>
      </c>
      <c r="AP146" s="6" t="s">
        <v>374</v>
      </c>
      <c r="AQ146" s="6">
        <v>0</v>
      </c>
      <c r="AR146" s="6">
        <v>0</v>
      </c>
      <c r="AS146" s="6">
        <v>0</v>
      </c>
      <c r="AT146" s="6">
        <v>0</v>
      </c>
      <c r="AU146" s="6">
        <f>IF(Table3[[#This Row],[ShankDiameter]]&gt;0.5,0,IF(Table3[[#This Row],[Type]]="CD",0,1))</f>
        <v>0</v>
      </c>
      <c r="AV146" s="6">
        <v>0</v>
      </c>
      <c r="AW146" s="6">
        <v>0</v>
      </c>
      <c r="AX146" s="6">
        <v>0</v>
      </c>
      <c r="AY146" s="6">
        <v>2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f>IF(Table3[[#This Row],[Type]]="EM",IF((Table3[[#This Row],[Diameter]]/2)-Table3[[#This Row],[CornerRadius]]-0.012&gt;0,(Table3[[#This Row],[Diameter]]/2)-Table3[[#This Row],[CornerRadius]]-0.012,0),)</f>
        <v>0</v>
      </c>
      <c r="BK146" s="6" t="str">
        <f>IF(Table3[[#This Row],[ShoulderLength]]="","",IF(Table3[[#This Row],[ShoulderLength]]&lt;Table3[[#This Row],[LOC]],"FIX",""))</f>
        <v/>
      </c>
    </row>
    <row r="147" spans="1:63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>IF(Z147 &lt; 1, "", (M147/2)/TAN(RADIANS(Z147/2)))</f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1</v>
      </c>
      <c r="AJ147" s="6">
        <v>0</v>
      </c>
      <c r="AK147" s="6">
        <v>1</v>
      </c>
      <c r="AL147" s="6">
        <v>1</v>
      </c>
      <c r="AM147" s="6">
        <v>1</v>
      </c>
      <c r="AN147" s="6">
        <v>1</v>
      </c>
      <c r="AO147" s="6">
        <v>1</v>
      </c>
      <c r="AP147" s="6" t="s">
        <v>376</v>
      </c>
      <c r="AQ147" s="6">
        <v>0</v>
      </c>
      <c r="AR147" s="6">
        <v>0</v>
      </c>
      <c r="AS147" s="6">
        <v>0</v>
      </c>
      <c r="AT147" s="6">
        <v>0</v>
      </c>
      <c r="AU147" s="6">
        <f>IF(Table3[[#This Row],[ShankDiameter]]&gt;0.5,0,IF(Table3[[#This Row],[Type]]="CD",0,1))</f>
        <v>0</v>
      </c>
      <c r="AV147" s="6">
        <v>0</v>
      </c>
      <c r="AW147" s="6">
        <v>0</v>
      </c>
      <c r="AX147" s="6">
        <v>0</v>
      </c>
      <c r="AY147" s="6">
        <v>2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f>IF(Table3[[#This Row],[Type]]="EM",IF((Table3[[#This Row],[Diameter]]/2)-Table3[[#This Row],[CornerRadius]]-0.012&gt;0,(Table3[[#This Row],[Diameter]]/2)-Table3[[#This Row],[CornerRadius]]-0.012,0),)</f>
        <v>0</v>
      </c>
      <c r="BK147" s="6" t="str">
        <f>IF(Table3[[#This Row],[ShoulderLength]]="","",IF(Table3[[#This Row],[ShoulderLength]]&lt;Table3[[#This Row],[LOC]],"FIX",""))</f>
        <v/>
      </c>
    </row>
    <row r="148" spans="1:63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>IF(Z148 &lt; 1, "", (M148/2)/TAN(RADIANS(Z148/2)))</f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1</v>
      </c>
      <c r="AJ148" s="6">
        <v>0</v>
      </c>
      <c r="AK148" s="6">
        <v>1</v>
      </c>
      <c r="AL148" s="6">
        <v>1</v>
      </c>
      <c r="AM148" s="6">
        <v>1</v>
      </c>
      <c r="AN148" s="6">
        <v>1</v>
      </c>
      <c r="AO148" s="6">
        <v>1</v>
      </c>
      <c r="AP148" s="6" t="s">
        <v>378</v>
      </c>
      <c r="AQ148" s="6">
        <v>0</v>
      </c>
      <c r="AR148" s="6">
        <v>0</v>
      </c>
      <c r="AS148" s="6">
        <v>0</v>
      </c>
      <c r="AT148" s="6">
        <v>0</v>
      </c>
      <c r="AU148" s="6">
        <f>IF(Table3[[#This Row],[ShankDiameter]]&gt;0.5,0,IF(Table3[[#This Row],[Type]]="CD",0,1))</f>
        <v>0</v>
      </c>
      <c r="AV148" s="6">
        <v>0</v>
      </c>
      <c r="AW148" s="6">
        <v>0</v>
      </c>
      <c r="AX148" s="6">
        <v>0</v>
      </c>
      <c r="AY148" s="6">
        <v>2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f>IF(Table3[[#This Row],[Type]]="EM",IF((Table3[[#This Row],[Diameter]]/2)-Table3[[#This Row],[CornerRadius]]-0.012&gt;0,(Table3[[#This Row],[Diameter]]/2)-Table3[[#This Row],[CornerRadius]]-0.012,0),)</f>
        <v>0</v>
      </c>
      <c r="BK148" s="6" t="str">
        <f>IF(Table3[[#This Row],[ShoulderLength]]="","",IF(Table3[[#This Row],[ShoulderLength]]&lt;Table3[[#This Row],[LOC]],"FIX",""))</f>
        <v/>
      </c>
    </row>
    <row r="149" spans="1:63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>IF(Z149 &lt; 1, "", (M149/2)/TAN(RADIANS(Z149/2)))</f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1</v>
      </c>
      <c r="AJ149" s="6">
        <v>0</v>
      </c>
      <c r="AK149" s="6">
        <v>1</v>
      </c>
      <c r="AL149" s="6">
        <v>1</v>
      </c>
      <c r="AM149" s="6">
        <v>1</v>
      </c>
      <c r="AN149" s="6">
        <v>1</v>
      </c>
      <c r="AO149" s="6">
        <v>1</v>
      </c>
      <c r="AP149" s="6" t="s">
        <v>380</v>
      </c>
      <c r="AQ149" s="6">
        <v>0</v>
      </c>
      <c r="AR149" s="6">
        <v>0</v>
      </c>
      <c r="AS149" s="6">
        <v>0</v>
      </c>
      <c r="AT149" s="6">
        <v>0</v>
      </c>
      <c r="AU149" s="6">
        <f>IF(Table3[[#This Row],[ShankDiameter]]&gt;0.5,0,IF(Table3[[#This Row],[Type]]="CD",0,1))</f>
        <v>0</v>
      </c>
      <c r="AV149" s="6">
        <v>0</v>
      </c>
      <c r="AW149" s="6">
        <v>0</v>
      </c>
      <c r="AX149" s="6">
        <v>0</v>
      </c>
      <c r="AY149" s="6">
        <v>2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f>IF(Table3[[#This Row],[Type]]="EM",IF((Table3[[#This Row],[Diameter]]/2)-Table3[[#This Row],[CornerRadius]]-0.012&gt;0,(Table3[[#This Row],[Diameter]]/2)-Table3[[#This Row],[CornerRadius]]-0.012,0),)</f>
        <v>0</v>
      </c>
      <c r="BK149" s="6" t="str">
        <f>IF(Table3[[#This Row],[ShoulderLength]]="","",IF(Table3[[#This Row],[ShoulderLength]]&lt;Table3[[#This Row],[LOC]],"FIX",""))</f>
        <v/>
      </c>
    </row>
    <row r="150" spans="1:63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>IF(Z150 &lt; 1, "", (M150/2)/TAN(RADIANS(Z150/2)))</f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1</v>
      </c>
      <c r="AJ150" s="6">
        <v>0</v>
      </c>
      <c r="AK150" s="6">
        <v>1</v>
      </c>
      <c r="AL150" s="6">
        <v>1</v>
      </c>
      <c r="AM150" s="6">
        <v>1</v>
      </c>
      <c r="AN150" s="6">
        <v>1</v>
      </c>
      <c r="AO150" s="6">
        <v>1</v>
      </c>
      <c r="AP150" s="6" t="s">
        <v>382</v>
      </c>
      <c r="AQ150" s="6">
        <v>0</v>
      </c>
      <c r="AR150" s="6">
        <v>0</v>
      </c>
      <c r="AS150" s="6">
        <v>0</v>
      </c>
      <c r="AT150" s="6">
        <v>0</v>
      </c>
      <c r="AU150" s="6">
        <f>IF(Table3[[#This Row],[ShankDiameter]]&gt;0.5,0,IF(Table3[[#This Row],[Type]]="CD",0,1))</f>
        <v>0</v>
      </c>
      <c r="AV150" s="6">
        <v>0</v>
      </c>
      <c r="AW150" s="6">
        <v>0</v>
      </c>
      <c r="AX150" s="6">
        <v>0</v>
      </c>
      <c r="AY150" s="6">
        <v>2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f>IF(Table3[[#This Row],[Type]]="EM",IF((Table3[[#This Row],[Diameter]]/2)-Table3[[#This Row],[CornerRadius]]-0.012&gt;0,(Table3[[#This Row],[Diameter]]/2)-Table3[[#This Row],[CornerRadius]]-0.012,0),)</f>
        <v>0</v>
      </c>
      <c r="BK150" s="6" t="str">
        <f>IF(Table3[[#This Row],[ShoulderLength]]="","",IF(Table3[[#This Row],[ShoulderLength]]&lt;Table3[[#This Row],[LOC]],"FIX",""))</f>
        <v/>
      </c>
    </row>
    <row r="151" spans="1:63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>IF(Z151 &lt; 1, "", (M151/2)/TAN(RADIANS(Z151/2)))</f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1</v>
      </c>
      <c r="AJ151" s="6">
        <v>0</v>
      </c>
      <c r="AK151" s="6">
        <v>1</v>
      </c>
      <c r="AL151" s="6">
        <v>1</v>
      </c>
      <c r="AM151" s="6">
        <v>1</v>
      </c>
      <c r="AN151" s="6">
        <v>1</v>
      </c>
      <c r="AO151" s="6">
        <v>1</v>
      </c>
      <c r="AP151" s="6" t="s">
        <v>384</v>
      </c>
      <c r="AQ151" s="6">
        <v>0</v>
      </c>
      <c r="AR151" s="6">
        <v>0</v>
      </c>
      <c r="AS151" s="6">
        <v>0</v>
      </c>
      <c r="AT151" s="6">
        <v>0</v>
      </c>
      <c r="AU151" s="6">
        <f>IF(Table3[[#This Row],[ShankDiameter]]&gt;0.5,0,IF(Table3[[#This Row],[Type]]="CD",0,1))</f>
        <v>0</v>
      </c>
      <c r="AV151" s="6">
        <v>0</v>
      </c>
      <c r="AW151" s="6">
        <v>0</v>
      </c>
      <c r="AX151" s="6">
        <v>0</v>
      </c>
      <c r="AY151" s="6">
        <v>2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f>IF(Table3[[#This Row],[Type]]="EM",IF((Table3[[#This Row],[Diameter]]/2)-Table3[[#This Row],[CornerRadius]]-0.012&gt;0,(Table3[[#This Row],[Diameter]]/2)-Table3[[#This Row],[CornerRadius]]-0.012,0),)</f>
        <v>0</v>
      </c>
      <c r="BK151" s="6" t="str">
        <f>IF(Table3[[#This Row],[ShoulderLength]]="","",IF(Table3[[#This Row],[ShoulderLength]]&lt;Table3[[#This Row],[LOC]],"FIX",""))</f>
        <v/>
      </c>
    </row>
    <row r="152" spans="1:63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>IF(Z152 &lt; 1, "", (M152/2)/TAN(RADIANS(Z152/2)))</f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1</v>
      </c>
      <c r="AJ152" s="6">
        <v>0</v>
      </c>
      <c r="AK152" s="6">
        <v>1</v>
      </c>
      <c r="AL152" s="6">
        <v>1</v>
      </c>
      <c r="AM152" s="6">
        <v>1</v>
      </c>
      <c r="AN152" s="6">
        <v>1</v>
      </c>
      <c r="AO152" s="6">
        <v>1</v>
      </c>
      <c r="AP152" s="6" t="s">
        <v>386</v>
      </c>
      <c r="AQ152" s="6">
        <v>0</v>
      </c>
      <c r="AR152" s="6">
        <v>0</v>
      </c>
      <c r="AS152" s="6">
        <v>0</v>
      </c>
      <c r="AT152" s="6">
        <v>0</v>
      </c>
      <c r="AU152" s="6">
        <f>IF(Table3[[#This Row],[ShankDiameter]]&gt;0.5,0,IF(Table3[[#This Row],[Type]]="CD",0,1))</f>
        <v>0</v>
      </c>
      <c r="AV152" s="6">
        <v>0</v>
      </c>
      <c r="AW152" s="6">
        <v>0</v>
      </c>
      <c r="AX152" s="6">
        <v>0</v>
      </c>
      <c r="AY152" s="6">
        <v>2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f>IF(Table3[[#This Row],[Type]]="EM",IF((Table3[[#This Row],[Diameter]]/2)-Table3[[#This Row],[CornerRadius]]-0.012&gt;0,(Table3[[#This Row],[Diameter]]/2)-Table3[[#This Row],[CornerRadius]]-0.012,0),)</f>
        <v>0</v>
      </c>
      <c r="BK152" s="6" t="str">
        <f>IF(Table3[[#This Row],[ShoulderLength]]="","",IF(Table3[[#This Row],[ShoulderLength]]&lt;Table3[[#This Row],[LOC]],"FIX",""))</f>
        <v/>
      </c>
    </row>
    <row r="153" spans="1:63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>IF(Z153 &lt; 1, "", (M153/2)/TAN(RADIANS(Z153/2)))</f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1</v>
      </c>
      <c r="AJ153" s="6">
        <v>0</v>
      </c>
      <c r="AK153" s="6">
        <v>1</v>
      </c>
      <c r="AL153" s="6">
        <v>1</v>
      </c>
      <c r="AM153" s="6">
        <v>1</v>
      </c>
      <c r="AN153" s="6">
        <v>1</v>
      </c>
      <c r="AO153" s="6">
        <v>1</v>
      </c>
      <c r="AP153" s="6" t="s">
        <v>388</v>
      </c>
      <c r="AQ153" s="6">
        <v>0</v>
      </c>
      <c r="AR153" s="6">
        <v>0</v>
      </c>
      <c r="AS153" s="6">
        <v>0</v>
      </c>
      <c r="AT153" s="6">
        <v>0</v>
      </c>
      <c r="AU153" s="6">
        <f>IF(Table3[[#This Row],[ShankDiameter]]&gt;0.5,0,IF(Table3[[#This Row],[Type]]="CD",0,1))</f>
        <v>0</v>
      </c>
      <c r="AV153" s="6">
        <v>0</v>
      </c>
      <c r="AW153" s="6">
        <v>0</v>
      </c>
      <c r="AX153" s="6">
        <v>0</v>
      </c>
      <c r="AY153" s="6">
        <v>2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f>IF(Table3[[#This Row],[Type]]="EM",IF((Table3[[#This Row],[Diameter]]/2)-Table3[[#This Row],[CornerRadius]]-0.012&gt;0,(Table3[[#This Row],[Diameter]]/2)-Table3[[#This Row],[CornerRadius]]-0.012,0),)</f>
        <v>0</v>
      </c>
      <c r="BK153" s="6" t="str">
        <f>IF(Table3[[#This Row],[ShoulderLength]]="","",IF(Table3[[#This Row],[ShoulderLength]]&lt;Table3[[#This Row],[LOC]],"FIX",""))</f>
        <v/>
      </c>
    </row>
    <row r="154" spans="1:63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>IF(Z154 &lt; 1, "", (M154/2)/TAN(RADIANS(Z154/2)))</f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1</v>
      </c>
      <c r="AJ154" s="6">
        <v>0</v>
      </c>
      <c r="AK154" s="6">
        <v>1</v>
      </c>
      <c r="AL154" s="6">
        <v>1</v>
      </c>
      <c r="AM154" s="6">
        <v>1</v>
      </c>
      <c r="AN154" s="6">
        <v>1</v>
      </c>
      <c r="AO154" s="6">
        <v>1</v>
      </c>
      <c r="AP154" s="6" t="s">
        <v>390</v>
      </c>
      <c r="AQ154" s="6">
        <v>0</v>
      </c>
      <c r="AR154" s="6">
        <v>0</v>
      </c>
      <c r="AS154" s="6">
        <v>0</v>
      </c>
      <c r="AT154" s="6">
        <v>0</v>
      </c>
      <c r="AU154" s="6">
        <f>IF(Table3[[#This Row],[ShankDiameter]]&gt;0.5,0,IF(Table3[[#This Row],[Type]]="CD",0,1))</f>
        <v>0</v>
      </c>
      <c r="AV154" s="6">
        <v>0</v>
      </c>
      <c r="AW154" s="6">
        <v>0</v>
      </c>
      <c r="AX154" s="6">
        <v>0</v>
      </c>
      <c r="AY154" s="6">
        <v>2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f>IF(Table3[[#This Row],[Type]]="EM",IF((Table3[[#This Row],[Diameter]]/2)-Table3[[#This Row],[CornerRadius]]-0.012&gt;0,(Table3[[#This Row],[Diameter]]/2)-Table3[[#This Row],[CornerRadius]]-0.012,0),)</f>
        <v>0</v>
      </c>
      <c r="BK154" s="6" t="str">
        <f>IF(Table3[[#This Row],[ShoulderLength]]="","",IF(Table3[[#This Row],[ShoulderLength]]&lt;Table3[[#This Row],[LOC]],"FIX",""))</f>
        <v/>
      </c>
    </row>
    <row r="155" spans="1:63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>IF(Z155 &lt; 1, "", (M155/2)/TAN(RADIANS(Z155/2)))</f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1</v>
      </c>
      <c r="AJ155" s="6">
        <v>0</v>
      </c>
      <c r="AK155" s="6">
        <v>1</v>
      </c>
      <c r="AL155" s="6">
        <v>1</v>
      </c>
      <c r="AM155" s="6">
        <v>1</v>
      </c>
      <c r="AN155" s="6">
        <v>1</v>
      </c>
      <c r="AO155" s="6">
        <v>1</v>
      </c>
      <c r="AP155" s="6" t="s">
        <v>392</v>
      </c>
      <c r="AQ155" s="6">
        <v>0</v>
      </c>
      <c r="AR155" s="6">
        <v>0</v>
      </c>
      <c r="AS155" s="6">
        <v>0</v>
      </c>
      <c r="AT155" s="6">
        <v>0</v>
      </c>
      <c r="AU155" s="6">
        <f>IF(Table3[[#This Row],[ShankDiameter]]&gt;0.5,0,IF(Table3[[#This Row],[Type]]="CD",0,1))</f>
        <v>0</v>
      </c>
      <c r="AV155" s="6">
        <v>0</v>
      </c>
      <c r="AW155" s="6">
        <v>0</v>
      </c>
      <c r="AX155" s="6">
        <v>0</v>
      </c>
      <c r="AY155" s="6">
        <v>2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f>IF(Table3[[#This Row],[Type]]="EM",IF((Table3[[#This Row],[Diameter]]/2)-Table3[[#This Row],[CornerRadius]]-0.012&gt;0,(Table3[[#This Row],[Diameter]]/2)-Table3[[#This Row],[CornerRadius]]-0.012,0),)</f>
        <v>0</v>
      </c>
      <c r="BK155" s="6" t="str">
        <f>IF(Table3[[#This Row],[ShoulderLength]]="","",IF(Table3[[#This Row],[ShoulderLength]]&lt;Table3[[#This Row],[LOC]],"FIX",""))</f>
        <v/>
      </c>
    </row>
    <row r="156" spans="1:63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>IF(Z156 &lt; 1, "", (M156/2)/TAN(RADIANS(Z156/2)))</f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1</v>
      </c>
      <c r="AJ156" s="6">
        <v>0</v>
      </c>
      <c r="AK156" s="6">
        <v>1</v>
      </c>
      <c r="AL156" s="6">
        <v>1</v>
      </c>
      <c r="AM156" s="6">
        <v>1</v>
      </c>
      <c r="AN156" s="6">
        <v>1</v>
      </c>
      <c r="AO156" s="6">
        <v>1</v>
      </c>
      <c r="AP156" s="6" t="s">
        <v>394</v>
      </c>
      <c r="AQ156" s="6">
        <v>0</v>
      </c>
      <c r="AR156" s="6">
        <v>0</v>
      </c>
      <c r="AS156" s="6">
        <v>0</v>
      </c>
      <c r="AT156" s="6">
        <v>0</v>
      </c>
      <c r="AU156" s="6">
        <f>IF(Table3[[#This Row],[ShankDiameter]]&gt;0.5,0,IF(Table3[[#This Row],[Type]]="CD",0,1))</f>
        <v>0</v>
      </c>
      <c r="AV156" s="6">
        <v>0</v>
      </c>
      <c r="AW156" s="6">
        <v>0</v>
      </c>
      <c r="AX156" s="6">
        <v>0</v>
      </c>
      <c r="AY156" s="6">
        <v>2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f>IF(Table3[[#This Row],[Type]]="EM",IF((Table3[[#This Row],[Diameter]]/2)-Table3[[#This Row],[CornerRadius]]-0.012&gt;0,(Table3[[#This Row],[Diameter]]/2)-Table3[[#This Row],[CornerRadius]]-0.012,0),)</f>
        <v>0</v>
      </c>
      <c r="BK156" s="6" t="str">
        <f>IF(Table3[[#This Row],[ShoulderLength]]="","",IF(Table3[[#This Row],[ShoulderLength]]&lt;Table3[[#This Row],[LOC]],"FIX",""))</f>
        <v/>
      </c>
    </row>
    <row r="157" spans="1:63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>IF(Z157 &lt; 1, "", (M157/2)/TAN(RADIANS(Z157/2)))</f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1</v>
      </c>
      <c r="AJ157" s="6">
        <v>0</v>
      </c>
      <c r="AK157" s="6">
        <v>1</v>
      </c>
      <c r="AL157" s="6">
        <v>1</v>
      </c>
      <c r="AM157" s="6">
        <v>1</v>
      </c>
      <c r="AN157" s="6">
        <v>1</v>
      </c>
      <c r="AO157" s="6">
        <v>1</v>
      </c>
      <c r="AP157" s="6" t="s">
        <v>396</v>
      </c>
      <c r="AQ157" s="6">
        <v>0</v>
      </c>
      <c r="AR157" s="6">
        <v>0</v>
      </c>
      <c r="AS157" s="6">
        <v>0</v>
      </c>
      <c r="AT157" s="6">
        <v>0</v>
      </c>
      <c r="AU157" s="6">
        <f>IF(Table3[[#This Row],[ShankDiameter]]&gt;0.5,0,IF(Table3[[#This Row],[Type]]="CD",0,1))</f>
        <v>0</v>
      </c>
      <c r="AV157" s="6">
        <v>0</v>
      </c>
      <c r="AW157" s="6">
        <v>0</v>
      </c>
      <c r="AX157" s="6">
        <v>0</v>
      </c>
      <c r="AY157" s="6">
        <v>2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f>IF(Table3[[#This Row],[Type]]="EM",IF((Table3[[#This Row],[Diameter]]/2)-Table3[[#This Row],[CornerRadius]]-0.012&gt;0,(Table3[[#This Row],[Diameter]]/2)-Table3[[#This Row],[CornerRadius]]-0.012,0),)</f>
        <v>0</v>
      </c>
      <c r="BK157" s="6" t="str">
        <f>IF(Table3[[#This Row],[ShoulderLength]]="","",IF(Table3[[#This Row],[ShoulderLength]]&lt;Table3[[#This Row],[LOC]],"FIX",""))</f>
        <v/>
      </c>
    </row>
    <row r="158" spans="1:63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>IF(Z158 &lt; 1, "", (M158/2)/TAN(RADIANS(Z158/2)))</f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1</v>
      </c>
      <c r="AJ158" s="6">
        <v>0</v>
      </c>
      <c r="AK158" s="6">
        <v>1</v>
      </c>
      <c r="AL158" s="6">
        <v>1</v>
      </c>
      <c r="AM158" s="6">
        <v>1</v>
      </c>
      <c r="AN158" s="6">
        <v>1</v>
      </c>
      <c r="AO158" s="6">
        <v>1</v>
      </c>
      <c r="AP158" s="6" t="s">
        <v>398</v>
      </c>
      <c r="AQ158" s="6">
        <v>0</v>
      </c>
      <c r="AR158" s="6">
        <v>0</v>
      </c>
      <c r="AS158" s="6">
        <v>0</v>
      </c>
      <c r="AT158" s="6">
        <v>0</v>
      </c>
      <c r="AU158" s="6">
        <f>IF(Table3[[#This Row],[ShankDiameter]]&gt;0.5,0,IF(Table3[[#This Row],[Type]]="CD",0,1))</f>
        <v>0</v>
      </c>
      <c r="AV158" s="6">
        <v>0</v>
      </c>
      <c r="AW158" s="6">
        <v>0</v>
      </c>
      <c r="AX158" s="6">
        <v>0</v>
      </c>
      <c r="AY158" s="6">
        <v>2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f>IF(Table3[[#This Row],[Type]]="EM",IF((Table3[[#This Row],[Diameter]]/2)-Table3[[#This Row],[CornerRadius]]-0.012&gt;0,(Table3[[#This Row],[Diameter]]/2)-Table3[[#This Row],[CornerRadius]]-0.012,0),)</f>
        <v>0</v>
      </c>
      <c r="BK158" s="6" t="str">
        <f>IF(Table3[[#This Row],[ShoulderLength]]="","",IF(Table3[[#This Row],[ShoulderLength]]&lt;Table3[[#This Row],[LOC]],"FIX",""))</f>
        <v/>
      </c>
    </row>
    <row r="159" spans="1:63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>IF(Z159 &lt; 1, "", (M159/2)/TAN(RADIANS(Z159/2)))</f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1</v>
      </c>
      <c r="AJ159" s="6">
        <v>0</v>
      </c>
      <c r="AK159" s="6">
        <v>1</v>
      </c>
      <c r="AL159" s="6">
        <v>1</v>
      </c>
      <c r="AM159" s="6">
        <v>1</v>
      </c>
      <c r="AN159" s="6">
        <v>1</v>
      </c>
      <c r="AO159" s="6">
        <v>1</v>
      </c>
      <c r="AP159" s="6" t="s">
        <v>400</v>
      </c>
      <c r="AQ159" s="6">
        <v>0</v>
      </c>
      <c r="AR159" s="6">
        <v>0</v>
      </c>
      <c r="AS159" s="6">
        <v>0</v>
      </c>
      <c r="AT159" s="6">
        <v>0</v>
      </c>
      <c r="AU159" s="6">
        <f>IF(Table3[[#This Row],[ShankDiameter]]&gt;0.5,0,IF(Table3[[#This Row],[Type]]="CD",0,1))</f>
        <v>0</v>
      </c>
      <c r="AV159" s="6">
        <v>0</v>
      </c>
      <c r="AW159" s="6">
        <v>0</v>
      </c>
      <c r="AX159" s="6">
        <v>0</v>
      </c>
      <c r="AY159" s="6">
        <v>2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f>IF(Table3[[#This Row],[Type]]="EM",IF((Table3[[#This Row],[Diameter]]/2)-Table3[[#This Row],[CornerRadius]]-0.012&gt;0,(Table3[[#This Row],[Diameter]]/2)-Table3[[#This Row],[CornerRadius]]-0.012,0),)</f>
        <v>0</v>
      </c>
      <c r="BK159" s="6" t="str">
        <f>IF(Table3[[#This Row],[ShoulderLength]]="","",IF(Table3[[#This Row],[ShoulderLength]]&lt;Table3[[#This Row],[LOC]],"FIX",""))</f>
        <v/>
      </c>
    </row>
    <row r="160" spans="1:63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>IF(Z160 &lt; 1, "", (M160/2)/TAN(RADIANS(Z160/2)))</f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1</v>
      </c>
      <c r="AJ160" s="6">
        <v>0</v>
      </c>
      <c r="AK160" s="6">
        <v>1</v>
      </c>
      <c r="AL160" s="6">
        <v>1</v>
      </c>
      <c r="AM160" s="6">
        <v>1</v>
      </c>
      <c r="AN160" s="6">
        <v>1</v>
      </c>
      <c r="AO160" s="6">
        <v>1</v>
      </c>
      <c r="AP160" s="6" t="s">
        <v>402</v>
      </c>
      <c r="AQ160" s="6">
        <v>0</v>
      </c>
      <c r="AR160" s="6">
        <v>0</v>
      </c>
      <c r="AS160" s="6">
        <v>0</v>
      </c>
      <c r="AT160" s="6">
        <v>0</v>
      </c>
      <c r="AU160" s="6">
        <f>IF(Table3[[#This Row],[ShankDiameter]]&gt;0.5,0,IF(Table3[[#This Row],[Type]]="CD",0,1))</f>
        <v>0</v>
      </c>
      <c r="AV160" s="6">
        <v>0</v>
      </c>
      <c r="AW160" s="6">
        <v>0</v>
      </c>
      <c r="AX160" s="6">
        <v>0</v>
      </c>
      <c r="AY160" s="6">
        <v>2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f>IF(Table3[[#This Row],[Type]]="EM",IF((Table3[[#This Row],[Diameter]]/2)-Table3[[#This Row],[CornerRadius]]-0.012&gt;0,(Table3[[#This Row],[Diameter]]/2)-Table3[[#This Row],[CornerRadius]]-0.012,0),)</f>
        <v>0</v>
      </c>
      <c r="BK160" s="6" t="str">
        <f>IF(Table3[[#This Row],[ShoulderLength]]="","",IF(Table3[[#This Row],[ShoulderLength]]&lt;Table3[[#This Row],[LOC]],"FIX",""))</f>
        <v/>
      </c>
    </row>
    <row r="161" spans="1:63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>IF(Z161 &lt; 1, "", (M161/2)/TAN(RADIANS(Z161/2)))</f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1</v>
      </c>
      <c r="AJ161" s="6">
        <v>0</v>
      </c>
      <c r="AK161" s="6">
        <v>1</v>
      </c>
      <c r="AL161" s="6">
        <v>1</v>
      </c>
      <c r="AM161" s="6">
        <v>1</v>
      </c>
      <c r="AN161" s="6">
        <v>1</v>
      </c>
      <c r="AO161" s="6">
        <v>1</v>
      </c>
      <c r="AP161" s="6" t="s">
        <v>404</v>
      </c>
      <c r="AQ161" s="6">
        <v>0</v>
      </c>
      <c r="AR161" s="6">
        <v>0</v>
      </c>
      <c r="AS161" s="6">
        <v>0</v>
      </c>
      <c r="AT161" s="6">
        <v>0</v>
      </c>
      <c r="AU161" s="6">
        <f>IF(Table3[[#This Row],[ShankDiameter]]&gt;0.5,0,IF(Table3[[#This Row],[Type]]="CD",0,1))</f>
        <v>0</v>
      </c>
      <c r="AV161" s="6">
        <v>0</v>
      </c>
      <c r="AW161" s="6">
        <v>0</v>
      </c>
      <c r="AX161" s="6">
        <v>0</v>
      </c>
      <c r="AY161" s="6">
        <v>2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f>IF(Table3[[#This Row],[Type]]="EM",IF((Table3[[#This Row],[Diameter]]/2)-Table3[[#This Row],[CornerRadius]]-0.012&gt;0,(Table3[[#This Row],[Diameter]]/2)-Table3[[#This Row],[CornerRadius]]-0.012,0),)</f>
        <v>0</v>
      </c>
      <c r="BK161" s="6" t="str">
        <f>IF(Table3[[#This Row],[ShoulderLength]]="","",IF(Table3[[#This Row],[ShoulderLength]]&lt;Table3[[#This Row],[LOC]],"FIX",""))</f>
        <v/>
      </c>
    </row>
    <row r="162" spans="1:63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>IF(Z162 &lt; 1, "", (M162/2)/TAN(RADIANS(Z162/2)))</f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1</v>
      </c>
      <c r="AJ162" s="6">
        <v>0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 t="s">
        <v>406</v>
      </c>
      <c r="AQ162" s="6">
        <v>0</v>
      </c>
      <c r="AR162" s="6">
        <v>0</v>
      </c>
      <c r="AS162" s="6">
        <v>0</v>
      </c>
      <c r="AT162" s="6">
        <v>0</v>
      </c>
      <c r="AU162" s="6">
        <f>IF(Table3[[#This Row],[ShankDiameter]]&gt;0.5,0,IF(Table3[[#This Row],[Type]]="CD",0,1))</f>
        <v>0</v>
      </c>
      <c r="AV162" s="6">
        <v>0</v>
      </c>
      <c r="AW162" s="6">
        <v>0</v>
      </c>
      <c r="AX162" s="6">
        <v>0</v>
      </c>
      <c r="AY162" s="6">
        <v>2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f>IF(Table3[[#This Row],[Type]]="EM",IF((Table3[[#This Row],[Diameter]]/2)-Table3[[#This Row],[CornerRadius]]-0.012&gt;0,(Table3[[#This Row],[Diameter]]/2)-Table3[[#This Row],[CornerRadius]]-0.012,0),)</f>
        <v>0</v>
      </c>
      <c r="BK162" s="6" t="str">
        <f>IF(Table3[[#This Row],[ShoulderLength]]="","",IF(Table3[[#This Row],[ShoulderLength]]&lt;Table3[[#This Row],[LOC]],"FIX",""))</f>
        <v/>
      </c>
    </row>
    <row r="163" spans="1:63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>IF(Z163 &lt; 1, "", (M163/2)/TAN(RADIANS(Z163/2)))</f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1</v>
      </c>
      <c r="AJ163" s="6">
        <v>0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 t="s">
        <v>408</v>
      </c>
      <c r="AQ163" s="6">
        <v>0</v>
      </c>
      <c r="AR163" s="6">
        <v>0</v>
      </c>
      <c r="AS163" s="6">
        <v>0</v>
      </c>
      <c r="AT163" s="6">
        <v>0</v>
      </c>
      <c r="AU163" s="6">
        <f>IF(Table3[[#This Row],[ShankDiameter]]&gt;0.5,0,IF(Table3[[#This Row],[Type]]="CD",0,1))</f>
        <v>0</v>
      </c>
      <c r="AV163" s="6">
        <v>0</v>
      </c>
      <c r="AW163" s="6">
        <v>0</v>
      </c>
      <c r="AX163" s="6">
        <v>0</v>
      </c>
      <c r="AY163" s="6">
        <v>2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f>IF(Table3[[#This Row],[Type]]="EM",IF((Table3[[#This Row],[Diameter]]/2)-Table3[[#This Row],[CornerRadius]]-0.012&gt;0,(Table3[[#This Row],[Diameter]]/2)-Table3[[#This Row],[CornerRadius]]-0.012,0),)</f>
        <v>0</v>
      </c>
      <c r="BK163" s="6" t="str">
        <f>IF(Table3[[#This Row],[ShoulderLength]]="","",IF(Table3[[#This Row],[ShoulderLength]]&lt;Table3[[#This Row],[LOC]],"FIX",""))</f>
        <v/>
      </c>
    </row>
    <row r="164" spans="1:63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>IF(Z164 &lt; 1, "", (M164/2)/TAN(RADIANS(Z164/2)))</f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1</v>
      </c>
      <c r="AJ164" s="6">
        <v>0</v>
      </c>
      <c r="AK164" s="6">
        <v>1</v>
      </c>
      <c r="AL164" s="6">
        <v>1</v>
      </c>
      <c r="AM164" s="6">
        <v>1</v>
      </c>
      <c r="AN164" s="6">
        <v>1</v>
      </c>
      <c r="AO164" s="6">
        <v>1</v>
      </c>
      <c r="AP164" s="6" t="s">
        <v>410</v>
      </c>
      <c r="AQ164" s="6">
        <v>0</v>
      </c>
      <c r="AR164" s="6">
        <v>0</v>
      </c>
      <c r="AS164" s="6">
        <v>0</v>
      </c>
      <c r="AT164" s="6">
        <v>0</v>
      </c>
      <c r="AU164" s="6">
        <f>IF(Table3[[#This Row],[ShankDiameter]]&gt;0.5,0,2)</f>
        <v>2</v>
      </c>
      <c r="AV164" s="6">
        <v>0</v>
      </c>
      <c r="AW164" s="6">
        <v>0</v>
      </c>
      <c r="AX164" s="6">
        <v>0</v>
      </c>
      <c r="AY164" s="6">
        <v>2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f>IF(Table3[[#This Row],[Type]]="EM",IF((Table3[[#This Row],[Diameter]]/2)-Table3[[#This Row],[CornerRadius]]-0.012&gt;0,(Table3[[#This Row],[Diameter]]/2)-Table3[[#This Row],[CornerRadius]]-0.012,0),)</f>
        <v>0</v>
      </c>
      <c r="BK164" s="6" t="str">
        <f>IF(Table3[[#This Row],[ShoulderLength]]="","",IF(Table3[[#This Row],[ShoulderLength]]&lt;Table3[[#This Row],[LOC]],"FIX",""))</f>
        <v/>
      </c>
    </row>
    <row r="165" spans="1:63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>IF(Z165 &lt; 1, "", (M165/2)/TAN(RADIANS(Z165/2)))</f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1</v>
      </c>
      <c r="AJ165" s="6">
        <v>0</v>
      </c>
      <c r="AK165" s="6">
        <v>1</v>
      </c>
      <c r="AL165" s="6">
        <v>1</v>
      </c>
      <c r="AM165" s="6">
        <v>1</v>
      </c>
      <c r="AN165" s="6">
        <v>1</v>
      </c>
      <c r="AO165" s="6">
        <v>1</v>
      </c>
      <c r="AP165" s="6" t="s">
        <v>412</v>
      </c>
      <c r="AQ165" s="6">
        <v>0</v>
      </c>
      <c r="AR165" s="6">
        <v>0</v>
      </c>
      <c r="AS165" s="6">
        <v>0</v>
      </c>
      <c r="AT165" s="6">
        <v>0</v>
      </c>
      <c r="AU165" s="6">
        <f>IF(Table3[[#This Row],[ShankDiameter]]&gt;0.5,0,IF(Table3[[#This Row],[Type]]="CD",0,1))</f>
        <v>0</v>
      </c>
      <c r="AV165" s="6">
        <v>0</v>
      </c>
      <c r="AW165" s="6">
        <v>0</v>
      </c>
      <c r="AX165" s="6">
        <v>0</v>
      </c>
      <c r="AY165" s="6">
        <v>2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f>IF(Table3[[#This Row],[Type]]="EM",IF((Table3[[#This Row],[Diameter]]/2)-Table3[[#This Row],[CornerRadius]]-0.012&gt;0,(Table3[[#This Row],[Diameter]]/2)-Table3[[#This Row],[CornerRadius]]-0.012,0),)</f>
        <v>0</v>
      </c>
      <c r="BK165" s="6" t="str">
        <f>IF(Table3[[#This Row],[ShoulderLength]]="","",IF(Table3[[#This Row],[ShoulderLength]]&lt;Table3[[#This Row],[LOC]],"FIX",""))</f>
        <v/>
      </c>
    </row>
    <row r="166" spans="1:63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>IF(Z166 &lt; 1, "", (M166/2)/TAN(RADIANS(Z166/2)))</f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1</v>
      </c>
      <c r="AJ166" s="6">
        <v>0</v>
      </c>
      <c r="AK166" s="6">
        <v>1</v>
      </c>
      <c r="AL166" s="6">
        <v>1</v>
      </c>
      <c r="AM166" s="6">
        <v>1</v>
      </c>
      <c r="AN166" s="6">
        <v>1</v>
      </c>
      <c r="AO166" s="6">
        <v>1</v>
      </c>
      <c r="AP166" s="6" t="s">
        <v>414</v>
      </c>
      <c r="AQ166" s="6">
        <v>0</v>
      </c>
      <c r="AR166" s="6">
        <v>0</v>
      </c>
      <c r="AS166" s="6">
        <v>0</v>
      </c>
      <c r="AT166" s="6">
        <v>0</v>
      </c>
      <c r="AU166" s="6">
        <f>IF(Table3[[#This Row],[ShankDiameter]]&gt;0.5,0,IF(Table3[[#This Row],[Type]]="CD",0,1))</f>
        <v>0</v>
      </c>
      <c r="AV166" s="6">
        <v>0</v>
      </c>
      <c r="AW166" s="6">
        <v>0</v>
      </c>
      <c r="AX166" s="6">
        <v>0</v>
      </c>
      <c r="AY166" s="6">
        <v>2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f>IF(Table3[[#This Row],[Type]]="EM",IF((Table3[[#This Row],[Diameter]]/2)-Table3[[#This Row],[CornerRadius]]-0.012&gt;0,(Table3[[#This Row],[Diameter]]/2)-Table3[[#This Row],[CornerRadius]]-0.012,0),)</f>
        <v>0</v>
      </c>
      <c r="BK166" s="6" t="str">
        <f>IF(Table3[[#This Row],[ShoulderLength]]="","",IF(Table3[[#This Row],[ShoulderLength]]&lt;Table3[[#This Row],[LOC]],"FIX",""))</f>
        <v/>
      </c>
    </row>
    <row r="167" spans="1:63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>IF(Z167 &lt; 1, "", (M167/2)/TAN(RADIANS(Z167/2)))</f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1</v>
      </c>
      <c r="AJ167" s="6">
        <v>0</v>
      </c>
      <c r="AK167" s="6">
        <v>1</v>
      </c>
      <c r="AL167" s="6">
        <v>1</v>
      </c>
      <c r="AM167" s="6">
        <v>1</v>
      </c>
      <c r="AN167" s="6">
        <v>1</v>
      </c>
      <c r="AO167" s="6">
        <v>1</v>
      </c>
      <c r="AP167" s="6" t="s">
        <v>416</v>
      </c>
      <c r="AQ167" s="6">
        <v>0</v>
      </c>
      <c r="AR167" s="6">
        <v>0</v>
      </c>
      <c r="AS167" s="6">
        <v>0</v>
      </c>
      <c r="AT167" s="6">
        <v>0</v>
      </c>
      <c r="AU167" s="6">
        <f>IF(Table3[[#This Row],[ShankDiameter]]&gt;0.5,0,2)</f>
        <v>2</v>
      </c>
      <c r="AV167" s="6">
        <v>0</v>
      </c>
      <c r="AW167" s="6">
        <v>0</v>
      </c>
      <c r="AX167" s="6">
        <v>0</v>
      </c>
      <c r="AY167" s="6">
        <v>2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f>IF(Table3[[#This Row],[Type]]="EM",IF((Table3[[#This Row],[Diameter]]/2)-Table3[[#This Row],[CornerRadius]]-0.012&gt;0,(Table3[[#This Row],[Diameter]]/2)-Table3[[#This Row],[CornerRadius]]-0.012,0),)</f>
        <v>0</v>
      </c>
      <c r="BK167" s="6" t="str">
        <f>IF(Table3[[#This Row],[ShoulderLength]]="","",IF(Table3[[#This Row],[ShoulderLength]]&lt;Table3[[#This Row],[LOC]],"FIX",""))</f>
        <v/>
      </c>
    </row>
    <row r="168" spans="1:63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>IF(Z168 &lt; 1, "", (M168/2)/TAN(RADIANS(Z168/2)))</f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1</v>
      </c>
      <c r="AJ168" s="6">
        <v>0</v>
      </c>
      <c r="AK168" s="6">
        <v>1</v>
      </c>
      <c r="AL168" s="6">
        <v>1</v>
      </c>
      <c r="AM168" s="6">
        <v>1</v>
      </c>
      <c r="AN168" s="6">
        <v>1</v>
      </c>
      <c r="AO168" s="6">
        <v>1</v>
      </c>
      <c r="AP168" s="6" t="s">
        <v>418</v>
      </c>
      <c r="AQ168" s="6">
        <v>0</v>
      </c>
      <c r="AR168" s="6">
        <v>0</v>
      </c>
      <c r="AS168" s="6">
        <v>0</v>
      </c>
      <c r="AT168" s="6">
        <v>0</v>
      </c>
      <c r="AU168" s="6">
        <f>IF(Table3[[#This Row],[ShankDiameter]]&gt;0.5,0,IF(Table3[[#This Row],[Type]]="CD",0,1))</f>
        <v>0</v>
      </c>
      <c r="AV168" s="6">
        <v>0</v>
      </c>
      <c r="AW168" s="6">
        <v>0</v>
      </c>
      <c r="AX168" s="6">
        <v>0</v>
      </c>
      <c r="AY168" s="6">
        <v>2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f>IF(Table3[[#This Row],[Type]]="EM",IF((Table3[[#This Row],[Diameter]]/2)-Table3[[#This Row],[CornerRadius]]-0.012&gt;0,(Table3[[#This Row],[Diameter]]/2)-Table3[[#This Row],[CornerRadius]]-0.012,0),)</f>
        <v>0</v>
      </c>
      <c r="BK168" s="6" t="str">
        <f>IF(Table3[[#This Row],[ShoulderLength]]="","",IF(Table3[[#This Row],[ShoulderLength]]&lt;Table3[[#This Row],[LOC]],"FIX",""))</f>
        <v/>
      </c>
    </row>
    <row r="169" spans="1:63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>IF(Z169 &lt; 1, "", (M169/2)/TAN(RADIANS(Z169/2)))</f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1</v>
      </c>
      <c r="AJ169" s="6">
        <v>0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 t="s">
        <v>420</v>
      </c>
      <c r="AQ169" s="6">
        <v>0</v>
      </c>
      <c r="AR169" s="6">
        <v>0</v>
      </c>
      <c r="AS169" s="6">
        <v>0</v>
      </c>
      <c r="AT169" s="6">
        <v>0</v>
      </c>
      <c r="AU169" s="6">
        <f>IF(Table3[[#This Row],[ShankDiameter]]&gt;0.5,0,IF(Table3[[#This Row],[Type]]="CD",0,1))</f>
        <v>0</v>
      </c>
      <c r="AV169" s="6">
        <v>0</v>
      </c>
      <c r="AW169" s="6">
        <v>0</v>
      </c>
      <c r="AX169" s="6">
        <v>0</v>
      </c>
      <c r="AY169" s="6">
        <v>2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f>IF(Table3[[#This Row],[Type]]="EM",IF((Table3[[#This Row],[Diameter]]/2)-Table3[[#This Row],[CornerRadius]]-0.012&gt;0,(Table3[[#This Row],[Diameter]]/2)-Table3[[#This Row],[CornerRadius]]-0.012,0),)</f>
        <v>0</v>
      </c>
      <c r="BK169" s="6" t="str">
        <f>IF(Table3[[#This Row],[ShoulderLength]]="","",IF(Table3[[#This Row],[ShoulderLength]]&lt;Table3[[#This Row],[LOC]],"FIX",""))</f>
        <v/>
      </c>
    </row>
    <row r="170" spans="1:63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>IF(Z170 &lt; 1, "", (M170/2)/TAN(RADIANS(Z170/2)))</f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1</v>
      </c>
      <c r="AK170" s="6">
        <v>1</v>
      </c>
      <c r="AL170" s="6">
        <v>0</v>
      </c>
      <c r="AM170" s="6">
        <v>1</v>
      </c>
      <c r="AN170" s="6">
        <v>1</v>
      </c>
      <c r="AO170" s="6">
        <v>1</v>
      </c>
      <c r="AQ170" s="6">
        <v>0</v>
      </c>
      <c r="AR170" s="6">
        <v>0</v>
      </c>
      <c r="AS170" s="6">
        <v>0</v>
      </c>
      <c r="AT170" s="6">
        <v>0</v>
      </c>
      <c r="AU170" s="6">
        <f>IF(Table3[[#This Row],[ShankDiameter]]&gt;0.5,0,2)</f>
        <v>2</v>
      </c>
      <c r="AV170" s="6">
        <v>0</v>
      </c>
      <c r="AW170" s="6">
        <v>0</v>
      </c>
      <c r="AX170" s="6">
        <v>2</v>
      </c>
      <c r="AY170" s="6">
        <f>IF(Table3[[#This Row],[ShankDiameter]]=0.225,2,IF(Table3[[#This Row],[ShankDiameter]]=0.25,2,IF(Table3[[#This Row],[ShankDiameter]]=0.2875,2,0)))</f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f>IF(Table3[[#This Row],[Type]]="EM",IF((Table3[[#This Row],[Diameter]]/2)-Table3[[#This Row],[CornerRadius]]-0.012&gt;0,(Table3[[#This Row],[Diameter]]/2)-Table3[[#This Row],[CornerRadius]]-0.012,0),)</f>
        <v>0</v>
      </c>
      <c r="BK170" s="6" t="str">
        <f>IF(Table3[[#This Row],[ShoulderLength]]="","",IF(Table3[[#This Row],[ShoulderLength]]&lt;Table3[[#This Row],[LOC]],"FIX",""))</f>
        <v/>
      </c>
    </row>
    <row r="171" spans="1:63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>IF(Z171 &lt; 1, "", (M171/2)/TAN(RADIANS(Z171/2)))</f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1</v>
      </c>
      <c r="AK171" s="6">
        <v>1</v>
      </c>
      <c r="AL171" s="6">
        <v>0</v>
      </c>
      <c r="AM171" s="6">
        <v>1</v>
      </c>
      <c r="AN171" s="6">
        <v>0</v>
      </c>
      <c r="AO171" s="6">
        <v>1</v>
      </c>
      <c r="AQ171" s="6">
        <v>0</v>
      </c>
      <c r="AR171" s="6">
        <v>0</v>
      </c>
      <c r="AS171" s="6">
        <v>0</v>
      </c>
      <c r="AT171" s="6">
        <v>0</v>
      </c>
      <c r="AU171" s="6">
        <f>IF(Table3[[#This Row],[ShankDiameter]]&gt;0.5,0,2)</f>
        <v>2</v>
      </c>
      <c r="AV171" s="6">
        <v>0</v>
      </c>
      <c r="AW171" s="6">
        <v>0</v>
      </c>
      <c r="AX171" s="6">
        <v>2</v>
      </c>
      <c r="AY171" s="6">
        <f>IF(Table3[[#This Row],[ShankDiameter]]=0.225,2,IF(Table3[[#This Row],[ShankDiameter]]=0.25,2,IF(Table3[[#This Row],[ShankDiameter]]=0.2875,2,0)))</f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f>IF(Table3[[#This Row],[Type]]="EM",IF((Table3[[#This Row],[Diameter]]/2)-Table3[[#This Row],[CornerRadius]]-0.012&gt;0,(Table3[[#This Row],[Diameter]]/2)-Table3[[#This Row],[CornerRadius]]-0.012,0),)</f>
        <v>0</v>
      </c>
      <c r="BK171" s="6" t="str">
        <f>IF(Table3[[#This Row],[ShoulderLength]]="","",IF(Table3[[#This Row],[ShoulderLength]]&lt;Table3[[#This Row],[LOC]],"FIX",""))</f>
        <v/>
      </c>
    </row>
    <row r="172" spans="1:63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>IF(Z172 &lt; 1, "", (M172/2)/TAN(RADIANS(Z172/2)))</f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1</v>
      </c>
      <c r="AK172" s="6">
        <v>1</v>
      </c>
      <c r="AL172" s="6">
        <v>0</v>
      </c>
      <c r="AM172" s="6">
        <v>1</v>
      </c>
      <c r="AN172" s="6">
        <v>0</v>
      </c>
      <c r="AO172" s="6">
        <v>1</v>
      </c>
      <c r="AQ172" s="6">
        <v>0</v>
      </c>
      <c r="AR172" s="6">
        <v>0</v>
      </c>
      <c r="AS172" s="6">
        <v>0</v>
      </c>
      <c r="AT172" s="6">
        <v>0</v>
      </c>
      <c r="AU172" s="6">
        <f>IF(Table3[[#This Row],[ShankDiameter]]&gt;0.5,0,2)</f>
        <v>2</v>
      </c>
      <c r="AV172" s="6">
        <v>0</v>
      </c>
      <c r="AW172" s="6">
        <v>0</v>
      </c>
      <c r="AX172" s="6">
        <v>2</v>
      </c>
      <c r="AY172" s="6">
        <f>IF(Table3[[#This Row],[ShankDiameter]]=0.225,2,IF(Table3[[#This Row],[ShankDiameter]]=0.25,2,IF(Table3[[#This Row],[ShankDiameter]]=0.2875,2,0)))</f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f>IF(Table3[[#This Row],[Type]]="EM",IF((Table3[[#This Row],[Diameter]]/2)-Table3[[#This Row],[CornerRadius]]-0.012&gt;0,(Table3[[#This Row],[Diameter]]/2)-Table3[[#This Row],[CornerRadius]]-0.012,0),)</f>
        <v>0</v>
      </c>
      <c r="BK172" s="6" t="str">
        <f>IF(Table3[[#This Row],[ShoulderLength]]="","",IF(Table3[[#This Row],[ShoulderLength]]&lt;Table3[[#This Row],[LOC]],"FIX",""))</f>
        <v/>
      </c>
    </row>
    <row r="173" spans="1:63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>IF(Z173 &lt; 1, "", (M173/2)/TAN(RADIANS(Z173/2)))</f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1</v>
      </c>
      <c r="AK173" s="6">
        <v>1</v>
      </c>
      <c r="AL173" s="6">
        <v>0</v>
      </c>
      <c r="AM173" s="6">
        <v>1</v>
      </c>
      <c r="AN173" s="6">
        <v>0</v>
      </c>
      <c r="AO173" s="6">
        <v>1</v>
      </c>
      <c r="AQ173" s="6">
        <v>0</v>
      </c>
      <c r="AR173" s="6">
        <v>0</v>
      </c>
      <c r="AS173" s="6">
        <v>0</v>
      </c>
      <c r="AT173" s="6">
        <v>0</v>
      </c>
      <c r="AU173" s="6">
        <f>IF(Table3[[#This Row],[ShankDiameter]]&gt;0.5,0,2)</f>
        <v>2</v>
      </c>
      <c r="AV173" s="6">
        <v>0</v>
      </c>
      <c r="AW173" s="6">
        <v>0</v>
      </c>
      <c r="AX173" s="6">
        <v>2</v>
      </c>
      <c r="AY173" s="6">
        <f>IF(Table3[[#This Row],[ShankDiameter]]=0.225,2,IF(Table3[[#This Row],[ShankDiameter]]=0.25,2,IF(Table3[[#This Row],[ShankDiameter]]=0.2875,2,0)))</f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f>IF(Table3[[#This Row],[Type]]="EM",IF((Table3[[#This Row],[Diameter]]/2)-Table3[[#This Row],[CornerRadius]]-0.012&gt;0,(Table3[[#This Row],[Diameter]]/2)-Table3[[#This Row],[CornerRadius]]-0.012,0),)</f>
        <v>0</v>
      </c>
      <c r="BK173" s="6" t="str">
        <f>IF(Table3[[#This Row],[ShoulderLength]]="","",IF(Table3[[#This Row],[ShoulderLength]]&lt;Table3[[#This Row],[LOC]],"FIX",""))</f>
        <v/>
      </c>
    </row>
    <row r="174" spans="1:63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>IF(Z174 &lt; 1, "", (M174/2)/TAN(RADIANS(Z174/2)))</f>
        <v>7.1898025451313102E-2</v>
      </c>
      <c r="AE174" s="6" t="s">
        <v>44</v>
      </c>
      <c r="AF174" s="6" t="s">
        <v>432</v>
      </c>
      <c r="AG174" s="6" t="s">
        <v>124</v>
      </c>
      <c r="AI174" s="6">
        <v>1</v>
      </c>
      <c r="AJ174" s="6">
        <v>1</v>
      </c>
      <c r="AK174" s="6">
        <v>0</v>
      </c>
      <c r="AL174" s="6">
        <v>0</v>
      </c>
      <c r="AM174" s="6">
        <v>0</v>
      </c>
      <c r="AN174" s="6">
        <v>0</v>
      </c>
      <c r="AO174" s="6">
        <v>1</v>
      </c>
      <c r="AQ174" s="6">
        <v>0</v>
      </c>
      <c r="AR174" s="6">
        <v>0</v>
      </c>
      <c r="AS174" s="6">
        <v>0</v>
      </c>
      <c r="AT174" s="6">
        <v>0</v>
      </c>
      <c r="AU174" s="6">
        <f>IF(Table3[[#This Row],[ShankDiameter]]&gt;0.5,0,2)</f>
        <v>2</v>
      </c>
      <c r="AV174" s="6">
        <v>0</v>
      </c>
      <c r="AW174" s="6">
        <v>0</v>
      </c>
      <c r="AX174" s="6">
        <v>2</v>
      </c>
      <c r="AY174" s="6">
        <f>IF(Table3[[#This Row],[ShankDiameter]]=0.225,2,IF(Table3[[#This Row],[ShankDiameter]]=0.25,2,IF(Table3[[#This Row],[ShankDiameter]]=0.2875,2,0)))</f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f>IF(Table3[[#This Row],[Type]]="EM",IF((Table3[[#This Row],[Diameter]]/2)-Table3[[#This Row],[CornerRadius]]-0.012&gt;0,(Table3[[#This Row],[Diameter]]/2)-Table3[[#This Row],[CornerRadius]]-0.012,0),)</f>
        <v>0</v>
      </c>
      <c r="BK174" s="6" t="str">
        <f>IF(Table3[[#This Row],[ShoulderLength]]="","",IF(Table3[[#This Row],[ShoulderLength]]&lt;Table3[[#This Row],[LOC]],"FIX",""))</f>
        <v/>
      </c>
    </row>
    <row r="175" spans="1:63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>IF(Z175 &lt; 1, "", (M175/2)/TAN(RADIANS(Z175/2)))</f>
        <v>7.1898025451313102E-2</v>
      </c>
      <c r="AE175" s="6" t="s">
        <v>44</v>
      </c>
      <c r="AF175" s="6" t="s">
        <v>123</v>
      </c>
      <c r="AG175" s="6" t="s">
        <v>124</v>
      </c>
      <c r="AI175" s="6">
        <v>1</v>
      </c>
      <c r="AJ175" s="6">
        <v>1</v>
      </c>
      <c r="AK175" s="6">
        <v>0</v>
      </c>
      <c r="AL175" s="6">
        <v>0</v>
      </c>
      <c r="AM175" s="6">
        <v>0</v>
      </c>
      <c r="AN175" s="6">
        <v>0</v>
      </c>
      <c r="AO175" s="6">
        <v>1</v>
      </c>
      <c r="AQ175" s="6">
        <v>0</v>
      </c>
      <c r="AR175" s="6">
        <v>0</v>
      </c>
      <c r="AS175" s="6">
        <v>0</v>
      </c>
      <c r="AT175" s="6">
        <v>0</v>
      </c>
      <c r="AU175" s="6">
        <f>IF(Table3[[#This Row],[ShankDiameter]]&gt;0.5,0,2)</f>
        <v>2</v>
      </c>
      <c r="AV175" s="6">
        <v>0</v>
      </c>
      <c r="AW175" s="6">
        <v>0</v>
      </c>
      <c r="AX175" s="6">
        <v>2</v>
      </c>
      <c r="AY175" s="6">
        <f>IF(Table3[[#This Row],[ShankDiameter]]=0.225,2,IF(Table3[[#This Row],[ShankDiameter]]=0.25,2,IF(Table3[[#This Row],[ShankDiameter]]=0.2875,2,0)))</f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f>IF(Table3[[#This Row],[Type]]="EM",IF((Table3[[#This Row],[Diameter]]/2)-Table3[[#This Row],[CornerRadius]]-0.012&gt;0,(Table3[[#This Row],[Diameter]]/2)-Table3[[#This Row],[CornerRadius]]-0.012,0),)</f>
        <v>0</v>
      </c>
      <c r="BK175" s="6" t="str">
        <f>IF(Table3[[#This Row],[ShoulderLength]]="","",IF(Table3[[#This Row],[ShoulderLength]]&lt;Table3[[#This Row],[LOC]],"FIX",""))</f>
        <v/>
      </c>
    </row>
    <row r="176" spans="1:63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>IF(Z176 &lt; 1, "", (M176/2)/TAN(RADIANS(Z176/2)))</f>
        <v>0.10825317547305484</v>
      </c>
      <c r="AE176" s="6" t="s">
        <v>44</v>
      </c>
      <c r="AF176" s="6" t="s">
        <v>62</v>
      </c>
      <c r="AG176" s="6" t="s">
        <v>437</v>
      </c>
      <c r="AI176" s="6">
        <v>1</v>
      </c>
      <c r="AJ176" s="6">
        <v>1</v>
      </c>
      <c r="AK176" s="6">
        <v>1</v>
      </c>
      <c r="AL176" s="6">
        <v>1</v>
      </c>
      <c r="AM176" s="6">
        <v>1</v>
      </c>
      <c r="AN176" s="6">
        <v>0</v>
      </c>
      <c r="AO176" s="6">
        <v>1</v>
      </c>
      <c r="AQ176" s="6">
        <v>0</v>
      </c>
      <c r="AR176" s="6">
        <v>0</v>
      </c>
      <c r="AS176" s="6">
        <v>0</v>
      </c>
      <c r="AT176" s="6">
        <v>0</v>
      </c>
      <c r="AU176" s="6">
        <f>IF(Table3[[#This Row],[ShankDiameter]]&gt;0.5,0,2)</f>
        <v>2</v>
      </c>
      <c r="AV176" s="6">
        <v>0</v>
      </c>
      <c r="AW176" s="6">
        <v>0</v>
      </c>
      <c r="AX176" s="6">
        <v>2</v>
      </c>
      <c r="AY176" s="6">
        <f>IF(Table3[[#This Row],[ShankDiameter]]=0.225,2,IF(Table3[[#This Row],[ShankDiameter]]=0.25,2,IF(Table3[[#This Row],[ShankDiameter]]=0.2875,2,0)))</f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f>IF(Table3[[#This Row],[Type]]="EM",IF((Table3[[#This Row],[Diameter]]/2)-Table3[[#This Row],[CornerRadius]]-0.012&gt;0,(Table3[[#This Row],[Diameter]]/2)-Table3[[#This Row],[CornerRadius]]-0.012,0),)</f>
        <v>0</v>
      </c>
      <c r="BK176" s="6" t="str">
        <f>IF(Table3[[#This Row],[ShoulderLength]]="","",IF(Table3[[#This Row],[ShoulderLength]]&lt;Table3[[#This Row],[LOC]],"FIX",""))</f>
        <v/>
      </c>
    </row>
    <row r="177" spans="1:63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>IF(Z177 &lt; 1, "", (M177/2)/TAN(RADIANS(Z177/2)))</f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0</v>
      </c>
      <c r="AM177" s="6">
        <v>1</v>
      </c>
      <c r="AN177" s="6">
        <v>1</v>
      </c>
      <c r="AO177" s="6">
        <v>1</v>
      </c>
      <c r="AQ177" s="6">
        <v>0</v>
      </c>
      <c r="AR177" s="6">
        <v>0</v>
      </c>
      <c r="AS177" s="6">
        <v>0</v>
      </c>
      <c r="AT177" s="6">
        <v>0</v>
      </c>
      <c r="AU177" s="6">
        <f>IF(Table3[[#This Row],[ShankDiameter]]&gt;0.5,0,2)</f>
        <v>2</v>
      </c>
      <c r="AV177" s="6">
        <v>0</v>
      </c>
      <c r="AW177" s="6">
        <v>0</v>
      </c>
      <c r="AX177" s="6">
        <v>2</v>
      </c>
      <c r="AY177" s="6">
        <f>IF(Table3[[#This Row],[ShankDiameter]]=0.225,2,IF(Table3[[#This Row],[ShankDiameter]]=0.25,2,IF(Table3[[#This Row],[ShankDiameter]]=0.2875,2,0)))</f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f>IF(Table3[[#This Row],[Type]]="EM",IF((Table3[[#This Row],[Diameter]]/2)-Table3[[#This Row],[CornerRadius]]-0.012&gt;0,(Table3[[#This Row],[Diameter]]/2)-Table3[[#This Row],[CornerRadius]]-0.012,0),)</f>
        <v>0</v>
      </c>
      <c r="BK177" s="6" t="str">
        <f>IF(Table3[[#This Row],[ShoulderLength]]="","",IF(Table3[[#This Row],[ShoulderLength]]&lt;Table3[[#This Row],[LOC]],"FIX",""))</f>
        <v/>
      </c>
    </row>
    <row r="178" spans="1:63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>IF(Z178 &lt; 1, "", (M178/2)/TAN(RADIANS(Z178/2)))</f>
        <v>0.10825317547305484</v>
      </c>
      <c r="AE178" s="6" t="s">
        <v>44</v>
      </c>
      <c r="AF178" s="6" t="s">
        <v>62</v>
      </c>
      <c r="AG178" s="6" t="s">
        <v>66</v>
      </c>
      <c r="AI178" s="6">
        <v>1</v>
      </c>
      <c r="AJ178" s="6">
        <v>1</v>
      </c>
      <c r="AK178" s="6">
        <v>0</v>
      </c>
      <c r="AL178" s="6">
        <v>0</v>
      </c>
      <c r="AM178" s="6">
        <v>1</v>
      </c>
      <c r="AN178" s="6">
        <v>1</v>
      </c>
      <c r="AO178" s="6">
        <v>1</v>
      </c>
      <c r="AQ178" s="6">
        <v>0</v>
      </c>
      <c r="AR178" s="6">
        <v>0</v>
      </c>
      <c r="AS178" s="6">
        <v>0</v>
      </c>
      <c r="AT178" s="6">
        <v>0</v>
      </c>
      <c r="AU178" s="6">
        <f>IF(Table3[[#This Row],[ShankDiameter]]&gt;0.5,0,2)</f>
        <v>2</v>
      </c>
      <c r="AV178" s="6">
        <v>0</v>
      </c>
      <c r="AW178" s="6">
        <v>0</v>
      </c>
      <c r="AX178" s="6">
        <v>2</v>
      </c>
      <c r="AY178" s="6">
        <f>IF(Table3[[#This Row],[ShankDiameter]]=0.225,2,IF(Table3[[#This Row],[ShankDiameter]]=0.25,2,IF(Table3[[#This Row],[ShankDiameter]]=0.2875,2,0)))</f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f>IF(Table3[[#This Row],[Type]]="EM",IF((Table3[[#This Row],[Diameter]]/2)-Table3[[#This Row],[CornerRadius]]-0.012&gt;0,(Table3[[#This Row],[Diameter]]/2)-Table3[[#This Row],[CornerRadius]]-0.012,0),)</f>
        <v>0</v>
      </c>
      <c r="BK178" s="6" t="str">
        <f>IF(Table3[[#This Row],[ShoulderLength]]="","",IF(Table3[[#This Row],[ShoulderLength]]&lt;Table3[[#This Row],[LOC]],"FIX",""))</f>
        <v/>
      </c>
    </row>
    <row r="179" spans="1:63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>IF(Z179 &lt; 1, "", (M179/2)/TAN(RADIANS(Z179/2)))</f>
        <v>9.3750000000000014E-2</v>
      </c>
      <c r="AE179" s="6" t="s">
        <v>44</v>
      </c>
      <c r="AF179" s="6" t="s">
        <v>123</v>
      </c>
      <c r="AG179" s="6" t="s">
        <v>124</v>
      </c>
      <c r="AI179" s="6">
        <v>1</v>
      </c>
      <c r="AJ179" s="6">
        <v>1</v>
      </c>
      <c r="AK179" s="6">
        <v>0</v>
      </c>
      <c r="AL179" s="6">
        <v>0</v>
      </c>
      <c r="AM179" s="6">
        <v>0</v>
      </c>
      <c r="AN179" s="6">
        <v>0</v>
      </c>
      <c r="AO179" s="6">
        <v>1</v>
      </c>
      <c r="AQ179" s="6">
        <v>0</v>
      </c>
      <c r="AR179" s="6">
        <v>0</v>
      </c>
      <c r="AS179" s="6">
        <v>0</v>
      </c>
      <c r="AT179" s="6">
        <v>0</v>
      </c>
      <c r="AU179" s="6">
        <f>IF(Table3[[#This Row],[ShankDiameter]]&gt;0.5,0,2)</f>
        <v>2</v>
      </c>
      <c r="AV179" s="6">
        <v>0</v>
      </c>
      <c r="AW179" s="6">
        <v>0</v>
      </c>
      <c r="AX179" s="6">
        <v>2</v>
      </c>
      <c r="AY179" s="6">
        <f>IF(Table3[[#This Row],[ShankDiameter]]=0.225,2,IF(Table3[[#This Row],[ShankDiameter]]=0.25,2,IF(Table3[[#This Row],[ShankDiameter]]=0.2875,2,0)))</f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f>IF(Table3[[#This Row],[Type]]="EM",IF((Table3[[#This Row],[Diameter]]/2)-Table3[[#This Row],[CornerRadius]]-0.012&gt;0,(Table3[[#This Row],[Diameter]]/2)-Table3[[#This Row],[CornerRadius]]-0.012,0),)</f>
        <v>0</v>
      </c>
      <c r="BK179" s="6" t="str">
        <f>IF(Table3[[#This Row],[ShoulderLength]]="","",IF(Table3[[#This Row],[ShoulderLength]]&lt;Table3[[#This Row],[LOC]],"FIX",""))</f>
        <v/>
      </c>
    </row>
    <row r="180" spans="1:63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>IF(Z180 &lt; 1, "", (M180/2)/TAN(RADIANS(Z180/2)))</f>
        <v>0.16237976320958225</v>
      </c>
      <c r="AE180" s="6" t="s">
        <v>44</v>
      </c>
      <c r="AF180" s="6" t="s">
        <v>62</v>
      </c>
      <c r="AG180" s="6" t="s">
        <v>132</v>
      </c>
      <c r="AI180" s="6">
        <v>1</v>
      </c>
      <c r="AJ180" s="6">
        <v>0</v>
      </c>
      <c r="AK180" s="6">
        <v>0</v>
      </c>
      <c r="AL180" s="6">
        <v>1</v>
      </c>
      <c r="AM180" s="6">
        <v>1</v>
      </c>
      <c r="AN180" s="6">
        <v>0</v>
      </c>
      <c r="AO180" s="6">
        <v>1</v>
      </c>
      <c r="AQ180" s="6">
        <v>0</v>
      </c>
      <c r="AR180" s="6">
        <v>0</v>
      </c>
      <c r="AS180" s="6">
        <v>0</v>
      </c>
      <c r="AT180" s="6">
        <v>0</v>
      </c>
      <c r="AU180" s="6">
        <f>IF(Table3[[#This Row],[ShankDiameter]]&gt;0.5,0,2)</f>
        <v>2</v>
      </c>
      <c r="AV180" s="6">
        <v>0</v>
      </c>
      <c r="AW180" s="6">
        <v>0</v>
      </c>
      <c r="AX180" s="6">
        <v>2</v>
      </c>
      <c r="AY180" s="6">
        <f>IF(Table3[[#This Row],[ShankDiameter]]=0.225,2,IF(Table3[[#This Row],[ShankDiameter]]=0.25,2,IF(Table3[[#This Row],[ShankDiameter]]=0.2875,2,0)))</f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f>IF(Table3[[#This Row],[Type]]="EM",IF((Table3[[#This Row],[Diameter]]/2)-Table3[[#This Row],[CornerRadius]]-0.012&gt;0,(Table3[[#This Row],[Diameter]]/2)-Table3[[#This Row],[CornerRadius]]-0.012,0),)</f>
        <v>0</v>
      </c>
      <c r="BK180" s="6" t="str">
        <f>IF(Table3[[#This Row],[ShoulderLength]]="","",IF(Table3[[#This Row],[ShoulderLength]]&lt;Table3[[#This Row],[LOC]],"FIX",""))</f>
        <v/>
      </c>
    </row>
    <row r="181" spans="1:63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>IF(Z181 &lt; 1, "", (M181/2)/TAN(RADIANS(Z181/2)))</f>
        <v>0.21650635094610968</v>
      </c>
      <c r="AE181" s="6" t="s">
        <v>44</v>
      </c>
      <c r="AF181" s="6" t="s">
        <v>62</v>
      </c>
      <c r="AG181" s="6" t="s">
        <v>66</v>
      </c>
      <c r="AI181" s="6">
        <v>1</v>
      </c>
      <c r="AJ181" s="6">
        <v>1</v>
      </c>
      <c r="AK181" s="6">
        <v>0</v>
      </c>
      <c r="AL181" s="6">
        <v>0</v>
      </c>
      <c r="AM181" s="6">
        <v>1</v>
      </c>
      <c r="AN181" s="6">
        <v>0</v>
      </c>
      <c r="AO181" s="6">
        <v>1</v>
      </c>
      <c r="AQ181" s="6">
        <v>0</v>
      </c>
      <c r="AR181" s="6">
        <v>0</v>
      </c>
      <c r="AS181" s="6">
        <v>0</v>
      </c>
      <c r="AT181" s="6">
        <v>0</v>
      </c>
      <c r="AU181" s="6">
        <f>IF(Table3[[#This Row],[ShankDiameter]]&gt;0.5,0,2)</f>
        <v>2</v>
      </c>
      <c r="AV181" s="6">
        <v>0</v>
      </c>
      <c r="AW181" s="6">
        <v>0</v>
      </c>
      <c r="AX181" s="6">
        <v>2</v>
      </c>
      <c r="AY181" s="6">
        <f>IF(Table3[[#This Row],[ShankDiameter]]=0.225,2,IF(Table3[[#This Row],[ShankDiameter]]=0.25,2,IF(Table3[[#This Row],[ShankDiameter]]=0.2875,2,0)))</f>
        <v>2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f>IF(Table3[[#This Row],[Type]]="EM",IF((Table3[[#This Row],[Diameter]]/2)-Table3[[#This Row],[CornerRadius]]-0.012&gt;0,(Table3[[#This Row],[Diameter]]/2)-Table3[[#This Row],[CornerRadius]]-0.012,0),)</f>
        <v>0</v>
      </c>
      <c r="BK181" s="6" t="str">
        <f>IF(Table3[[#This Row],[ShoulderLength]]="","",IF(Table3[[#This Row],[ShoulderLength]]&lt;Table3[[#This Row],[LOC]],"FIX",""))</f>
        <v/>
      </c>
    </row>
    <row r="182" spans="1:63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>IF(Z182 &lt; 1, "", (M182/2)/TAN(RADIANS(Z182/2)))</f>
        <v>0.1437960509026262</v>
      </c>
      <c r="AE182" s="6" t="s">
        <v>44</v>
      </c>
      <c r="AF182" s="6" t="s">
        <v>62</v>
      </c>
      <c r="AG182" s="6" t="s">
        <v>124</v>
      </c>
      <c r="AI182" s="6">
        <v>1</v>
      </c>
      <c r="AJ182" s="6">
        <v>0</v>
      </c>
      <c r="AK182" s="6">
        <v>0</v>
      </c>
      <c r="AL182" s="6">
        <v>1</v>
      </c>
      <c r="AM182" s="6">
        <v>1</v>
      </c>
      <c r="AN182" s="6">
        <v>0</v>
      </c>
      <c r="AO182" s="6">
        <v>1</v>
      </c>
      <c r="AQ182" s="6">
        <v>0</v>
      </c>
      <c r="AR182" s="6">
        <v>0</v>
      </c>
      <c r="AS182" s="6">
        <v>0</v>
      </c>
      <c r="AT182" s="6">
        <v>0</v>
      </c>
      <c r="AU182" s="6">
        <f>IF(Table3[[#This Row],[ShankDiameter]]&gt;0.5,0,2)</f>
        <v>2</v>
      </c>
      <c r="AV182" s="6">
        <v>0</v>
      </c>
      <c r="AW182" s="6">
        <v>0</v>
      </c>
      <c r="AX182" s="6">
        <v>2</v>
      </c>
      <c r="AY182" s="6">
        <f>IF(Table3[[#This Row],[ShankDiameter]]=0.225,2,IF(Table3[[#This Row],[ShankDiameter]]=0.25,2,IF(Table3[[#This Row],[ShankDiameter]]=0.2875,2,0)))</f>
        <v>2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f>IF(Table3[[#This Row],[Type]]="EM",IF((Table3[[#This Row],[Diameter]]/2)-Table3[[#This Row],[CornerRadius]]-0.012&gt;0,(Table3[[#This Row],[Diameter]]/2)-Table3[[#This Row],[CornerRadius]]-0.012,0),)</f>
        <v>0</v>
      </c>
      <c r="BK182" s="6" t="str">
        <f>IF(Table3[[#This Row],[ShoulderLength]]="","",IF(Table3[[#This Row],[ShoulderLength]]&lt;Table3[[#This Row],[LOC]],"FIX",""))</f>
        <v/>
      </c>
    </row>
    <row r="183" spans="1:63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>IF(Z183 &lt; 1, "", (M183/2)/TAN(RADIANS(Z183/2)))</f>
        <v>0.1437960509026262</v>
      </c>
      <c r="AE183" s="6" t="s">
        <v>44</v>
      </c>
      <c r="AF183" s="6" t="s">
        <v>123</v>
      </c>
      <c r="AG183" s="6" t="s">
        <v>124</v>
      </c>
      <c r="AI183" s="6">
        <v>1</v>
      </c>
      <c r="AJ183" s="6">
        <v>0</v>
      </c>
      <c r="AK183" s="6">
        <v>0</v>
      </c>
      <c r="AL183" s="6">
        <v>1</v>
      </c>
      <c r="AM183" s="6">
        <v>1</v>
      </c>
      <c r="AN183" s="6">
        <v>0</v>
      </c>
      <c r="AO183" s="6">
        <v>1</v>
      </c>
      <c r="AQ183" s="6">
        <v>0</v>
      </c>
      <c r="AR183" s="6">
        <v>0</v>
      </c>
      <c r="AS183" s="6">
        <v>0</v>
      </c>
      <c r="AT183" s="6">
        <v>0</v>
      </c>
      <c r="AU183" s="6">
        <f>IF(Table3[[#This Row],[ShankDiameter]]&gt;0.5,0,2)</f>
        <v>2</v>
      </c>
      <c r="AV183" s="6">
        <v>0</v>
      </c>
      <c r="AW183" s="6">
        <v>0</v>
      </c>
      <c r="AX183" s="6">
        <v>2</v>
      </c>
      <c r="AY183" s="6">
        <f>IF(Table3[[#This Row],[ShankDiameter]]=0.225,2,IF(Table3[[#This Row],[ShankDiameter]]=0.25,2,IF(Table3[[#This Row],[ShankDiameter]]=0.2875,2,0)))</f>
        <v>2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f>IF(Table3[[#This Row],[Type]]="EM",IF((Table3[[#This Row],[Diameter]]/2)-Table3[[#This Row],[CornerRadius]]-0.012&gt;0,(Table3[[#This Row],[Diameter]]/2)-Table3[[#This Row],[CornerRadius]]-0.012,0),)</f>
        <v>0</v>
      </c>
      <c r="BK183" s="6" t="str">
        <f>IF(Table3[[#This Row],[ShoulderLength]]="","",IF(Table3[[#This Row],[ShoulderLength]]&lt;Table3[[#This Row],[LOC]],"FIX",""))</f>
        <v/>
      </c>
    </row>
    <row r="184" spans="1:63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>IF(Z184 &lt; 1, "", (M184/2)/TAN(RADIANS(Z184/2)))</f>
        <v>0.125</v>
      </c>
      <c r="AE184" s="6" t="s">
        <v>44</v>
      </c>
      <c r="AF184" s="6" t="s">
        <v>62</v>
      </c>
      <c r="AG184" s="6" t="s">
        <v>124</v>
      </c>
      <c r="AI184" s="6">
        <v>1</v>
      </c>
      <c r="AJ184" s="6">
        <v>1</v>
      </c>
      <c r="AK184" s="6">
        <v>0</v>
      </c>
      <c r="AL184" s="6">
        <v>1</v>
      </c>
      <c r="AM184" s="6">
        <v>1</v>
      </c>
      <c r="AN184" s="6">
        <v>0</v>
      </c>
      <c r="AO184" s="6">
        <v>1</v>
      </c>
      <c r="AQ184" s="6">
        <v>0</v>
      </c>
      <c r="AR184" s="6">
        <v>0</v>
      </c>
      <c r="AS184" s="6">
        <v>0</v>
      </c>
      <c r="AT184" s="6">
        <v>0</v>
      </c>
      <c r="AU184" s="6">
        <f>IF(Table3[[#This Row],[ShankDiameter]]&gt;0.5,0,2)</f>
        <v>2</v>
      </c>
      <c r="AV184" s="6">
        <v>0</v>
      </c>
      <c r="AW184" s="6">
        <v>0</v>
      </c>
      <c r="AX184" s="6">
        <v>2</v>
      </c>
      <c r="AY184" s="6">
        <f>IF(Table3[[#This Row],[ShankDiameter]]=0.225,2,IF(Table3[[#This Row],[ShankDiameter]]=0.25,2,IF(Table3[[#This Row],[ShankDiameter]]=0.2875,2,0)))</f>
        <v>2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f>IF(Table3[[#This Row],[Type]]="EM",IF((Table3[[#This Row],[Diameter]]/2)-Table3[[#This Row],[CornerRadius]]-0.012&gt;0,(Table3[[#This Row],[Diameter]]/2)-Table3[[#This Row],[CornerRadius]]-0.012,0),)</f>
        <v>0</v>
      </c>
      <c r="BK184" s="6" t="str">
        <f>IF(Table3[[#This Row],[ShoulderLength]]="","",IF(Table3[[#This Row],[ShoulderLength]]&lt;Table3[[#This Row],[LOC]],"FIX",""))</f>
        <v/>
      </c>
    </row>
    <row r="185" spans="1:63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>IF(Z185 &lt; 1, "", (M185/2)/TAN(RADIANS(Z185/2)))</f>
        <v>0.125</v>
      </c>
      <c r="AE185" s="6" t="s">
        <v>44</v>
      </c>
      <c r="AF185" s="6" t="s">
        <v>123</v>
      </c>
      <c r="AG185" s="6" t="s">
        <v>124</v>
      </c>
      <c r="AI185" s="6">
        <v>1</v>
      </c>
      <c r="AJ185" s="6">
        <v>1</v>
      </c>
      <c r="AK185" s="6">
        <v>1</v>
      </c>
      <c r="AL185" s="6">
        <v>1</v>
      </c>
      <c r="AM185" s="6">
        <v>1</v>
      </c>
      <c r="AN185" s="6">
        <v>0</v>
      </c>
      <c r="AO185" s="6">
        <v>1</v>
      </c>
      <c r="AQ185" s="6">
        <v>0</v>
      </c>
      <c r="AR185" s="6">
        <v>0</v>
      </c>
      <c r="AS185" s="6">
        <v>0</v>
      </c>
      <c r="AT185" s="6">
        <v>0</v>
      </c>
      <c r="AU185" s="6">
        <f>IF(Table3[[#This Row],[ShankDiameter]]&gt;0.5,0,2)</f>
        <v>2</v>
      </c>
      <c r="AV185" s="6">
        <v>0</v>
      </c>
      <c r="AW185" s="6">
        <v>0</v>
      </c>
      <c r="AX185" s="6">
        <v>2</v>
      </c>
      <c r="AY185" s="6">
        <f>IF(Table3[[#This Row],[ShankDiameter]]=0.225,2,IF(Table3[[#This Row],[ShankDiameter]]=0.25,2,IF(Table3[[#This Row],[ShankDiameter]]=0.2875,2,0)))</f>
        <v>2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f>IF(Table3[[#This Row],[Type]]="EM",IF((Table3[[#This Row],[Diameter]]/2)-Table3[[#This Row],[CornerRadius]]-0.012&gt;0,(Table3[[#This Row],[Diameter]]/2)-Table3[[#This Row],[CornerRadius]]-0.012,0),)</f>
        <v>0</v>
      </c>
      <c r="BK185" s="6" t="str">
        <f>IF(Table3[[#This Row],[ShoulderLength]]="","",IF(Table3[[#This Row],[ShoulderLength]]&lt;Table3[[#This Row],[LOC]],"FIX",""))</f>
        <v/>
      </c>
    </row>
    <row r="186" spans="1:63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>IF(Z186 &lt; 1, "", (M186/2)/TAN(RADIANS(Z186/2)))</f>
        <v>0.125</v>
      </c>
      <c r="AE186" s="6" t="s">
        <v>44</v>
      </c>
      <c r="AF186" s="6" t="s">
        <v>123</v>
      </c>
      <c r="AG186" s="6" t="s">
        <v>124</v>
      </c>
      <c r="AI186" s="6">
        <v>1</v>
      </c>
      <c r="AJ186" s="6">
        <v>0</v>
      </c>
      <c r="AK186" s="6">
        <v>0</v>
      </c>
      <c r="AL186" s="6">
        <v>1</v>
      </c>
      <c r="AM186" s="6">
        <v>1</v>
      </c>
      <c r="AN186" s="6">
        <v>0</v>
      </c>
      <c r="AO186" s="6">
        <v>1</v>
      </c>
      <c r="AQ186" s="6">
        <v>0</v>
      </c>
      <c r="AR186" s="6">
        <v>0</v>
      </c>
      <c r="AS186" s="6">
        <v>0</v>
      </c>
      <c r="AT186" s="6">
        <v>0</v>
      </c>
      <c r="AU186" s="6">
        <f>IF(Table3[[#This Row],[ShankDiameter]]&gt;0.5,0,2)</f>
        <v>2</v>
      </c>
      <c r="AV186" s="6">
        <v>0</v>
      </c>
      <c r="AW186" s="6">
        <v>0</v>
      </c>
      <c r="AX186" s="6">
        <v>2</v>
      </c>
      <c r="AY186" s="6">
        <f>IF(Table3[[#This Row],[ShankDiameter]]=0.225,2,IF(Table3[[#This Row],[ShankDiameter]]=0.25,2,IF(Table3[[#This Row],[ShankDiameter]]=0.2875,2,0)))</f>
        <v>2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f>IF(Table3[[#This Row],[Type]]="EM",IF((Table3[[#This Row],[Diameter]]/2)-Table3[[#This Row],[CornerRadius]]-0.012&gt;0,(Table3[[#This Row],[Diameter]]/2)-Table3[[#This Row],[CornerRadius]]-0.012,0),)</f>
        <v>0</v>
      </c>
      <c r="BK186" s="6" t="str">
        <f>IF(Table3[[#This Row],[ShoulderLength]]="","",IF(Table3[[#This Row],[ShoulderLength]]&lt;Table3[[#This Row],[LOC]],"FIX",""))</f>
        <v/>
      </c>
    </row>
    <row r="187" spans="1:63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>IF(Z187 &lt; 1, "", (M187/2)/TAN(RADIANS(Z187/2)))</f>
        <v>3.3493649053890337E-2</v>
      </c>
      <c r="AE187" s="6" t="s">
        <v>44</v>
      </c>
      <c r="AF187" s="6" t="s">
        <v>62</v>
      </c>
      <c r="AG187" s="6" t="s">
        <v>66</v>
      </c>
      <c r="AI187" s="6">
        <v>1</v>
      </c>
      <c r="AJ187" s="6">
        <v>1</v>
      </c>
      <c r="AK187" s="6">
        <v>0</v>
      </c>
      <c r="AL187" s="6">
        <v>0</v>
      </c>
      <c r="AM187" s="6">
        <v>1</v>
      </c>
      <c r="AN187" s="6">
        <v>0</v>
      </c>
      <c r="AO187" s="6">
        <v>1</v>
      </c>
      <c r="AQ187" s="6">
        <v>0</v>
      </c>
      <c r="AR187" s="6">
        <v>0</v>
      </c>
      <c r="AS187" s="6">
        <v>0</v>
      </c>
      <c r="AT187" s="6">
        <v>0</v>
      </c>
      <c r="AU187" s="6">
        <f>IF(Table3[[#This Row],[ShankDiameter]]&gt;0.5,0,2)</f>
        <v>2</v>
      </c>
      <c r="AV187" s="6">
        <v>0</v>
      </c>
      <c r="AW187" s="6">
        <v>0</v>
      </c>
      <c r="AX187" s="6">
        <v>2</v>
      </c>
      <c r="AY187" s="6">
        <f>IF(Table3[[#This Row],[ShankDiameter]]=0.225,2,IF(Table3[[#This Row],[ShankDiameter]]=0.25,2,IF(Table3[[#This Row],[ShankDiameter]]=0.2875,2,0)))</f>
        <v>2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f>IF(Table3[[#This Row],[Type]]="EM",IF((Table3[[#This Row],[Diameter]]/2)-Table3[[#This Row],[CornerRadius]]-0.012&gt;0,(Table3[[#This Row],[Diameter]]/2)-Table3[[#This Row],[CornerRadius]]-0.012,0),)</f>
        <v>0</v>
      </c>
      <c r="BK187" s="6" t="str">
        <f>IF(Table3[[#This Row],[ShoulderLength]]="","",IF(Table3[[#This Row],[ShoulderLength]]&lt;Table3[[#This Row],[LOC]],"FIX",""))</f>
        <v/>
      </c>
    </row>
    <row r="188" spans="1:63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>IF(Z188 &lt; 1, "", (M188/2)/TAN(RADIANS(Z188/2)))</f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1</v>
      </c>
      <c r="AK188" s="6">
        <v>1</v>
      </c>
      <c r="AL188" s="6">
        <v>0</v>
      </c>
      <c r="AM188" s="6">
        <v>0</v>
      </c>
      <c r="AN188" s="6">
        <v>0</v>
      </c>
      <c r="AO188" s="6">
        <v>1</v>
      </c>
      <c r="AQ188" s="6">
        <v>0</v>
      </c>
      <c r="AR188" s="6">
        <v>0</v>
      </c>
      <c r="AS188" s="6">
        <v>0</v>
      </c>
      <c r="AT188" s="6">
        <v>0</v>
      </c>
      <c r="AU188" s="6">
        <f>IF(Table3[[#This Row],[ShankDiameter]]&gt;0.5,0,2)</f>
        <v>2</v>
      </c>
      <c r="AV188" s="6">
        <v>0</v>
      </c>
      <c r="AW188" s="6">
        <v>0</v>
      </c>
      <c r="AX188" s="6">
        <v>2</v>
      </c>
      <c r="AY188" s="6">
        <f>IF(Table3[[#This Row],[ShankDiameter]]=0.225,2,IF(Table3[[#This Row],[ShankDiameter]]=0.25,2,IF(Table3[[#This Row],[ShankDiameter]]=0.2875,2,0)))</f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f>IF(Table3[[#This Row],[Type]]="EM",IF((Table3[[#This Row],[Diameter]]/2)-Table3[[#This Row],[CornerRadius]]-0.012&gt;0,(Table3[[#This Row],[Diameter]]/2)-Table3[[#This Row],[CornerRadius]]-0.012,0),)</f>
        <v>0</v>
      </c>
      <c r="BK188" s="6" t="str">
        <f>IF(Table3[[#This Row],[ShoulderLength]]="","",IF(Table3[[#This Row],[ShoulderLength]]&lt;Table3[[#This Row],[LOC]],"FIX",""))</f>
        <v/>
      </c>
    </row>
    <row r="189" spans="1:63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>IF(Z189 &lt; 1, "", (M189/2)/TAN(RADIANS(Z189/2)))</f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1</v>
      </c>
      <c r="AK189" s="6">
        <v>1</v>
      </c>
      <c r="AL189" s="6">
        <v>0</v>
      </c>
      <c r="AM189" s="6">
        <v>0</v>
      </c>
      <c r="AN189" s="6">
        <v>0</v>
      </c>
      <c r="AO189" s="6">
        <v>1</v>
      </c>
      <c r="AQ189" s="6">
        <v>0</v>
      </c>
      <c r="AR189" s="6">
        <v>0</v>
      </c>
      <c r="AS189" s="6">
        <v>0</v>
      </c>
      <c r="AT189" s="6">
        <v>0</v>
      </c>
      <c r="AU189" s="6">
        <f>IF(Table3[[#This Row],[ShankDiameter]]&gt;0.5,0,2)</f>
        <v>2</v>
      </c>
      <c r="AV189" s="6">
        <v>0</v>
      </c>
      <c r="AW189" s="6">
        <v>0</v>
      </c>
      <c r="AX189" s="6">
        <v>2</v>
      </c>
      <c r="AY189" s="6">
        <f>IF(Table3[[#This Row],[ShankDiameter]]=0.225,2,IF(Table3[[#This Row],[ShankDiameter]]=0.25,2,IF(Table3[[#This Row],[ShankDiameter]]=0.2875,2,0)))</f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f>IF(Table3[[#This Row],[Type]]="EM",IF((Table3[[#This Row],[Diameter]]/2)-Table3[[#This Row],[CornerRadius]]-0.012&gt;0,(Table3[[#This Row],[Diameter]]/2)-Table3[[#This Row],[CornerRadius]]-0.012,0),)</f>
        <v>0</v>
      </c>
      <c r="BK189" s="6" t="str">
        <f>IF(Table3[[#This Row],[ShoulderLength]]="","",IF(Table3[[#This Row],[ShoulderLength]]&lt;Table3[[#This Row],[LOC]],"FIX",""))</f>
        <v/>
      </c>
    </row>
    <row r="190" spans="1:63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>IF(Z190 &lt; 1, "", (M190/2)/TAN(RADIANS(Z190/2)))</f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1</v>
      </c>
      <c r="AK190" s="6">
        <v>1</v>
      </c>
      <c r="AL190" s="6">
        <v>0</v>
      </c>
      <c r="AM190" s="6">
        <v>0</v>
      </c>
      <c r="AN190" s="6">
        <v>0</v>
      </c>
      <c r="AO190" s="6">
        <v>1</v>
      </c>
      <c r="AQ190" s="6">
        <v>0</v>
      </c>
      <c r="AR190" s="6">
        <v>0</v>
      </c>
      <c r="AS190" s="6">
        <v>0</v>
      </c>
      <c r="AT190" s="6">
        <v>0</v>
      </c>
      <c r="AU190" s="6">
        <f>IF(Table3[[#This Row],[ShankDiameter]]&gt;0.5,0,2)</f>
        <v>2</v>
      </c>
      <c r="AV190" s="6">
        <v>0</v>
      </c>
      <c r="AW190" s="6">
        <v>0</v>
      </c>
      <c r="AX190" s="6">
        <v>2</v>
      </c>
      <c r="AY190" s="6">
        <f>IF(Table3[[#This Row],[ShankDiameter]]=0.225,2,IF(Table3[[#This Row],[ShankDiameter]]=0.25,2,IF(Table3[[#This Row],[ShankDiameter]]=0.2875,2,0)))</f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f>IF(Table3[[#This Row],[Type]]="EM",IF((Table3[[#This Row],[Diameter]]/2)-Table3[[#This Row],[CornerRadius]]-0.012&gt;0,(Table3[[#This Row],[Diameter]]/2)-Table3[[#This Row],[CornerRadius]]-0.012,0),)</f>
        <v>0</v>
      </c>
      <c r="BK190" s="6" t="str">
        <f>IF(Table3[[#This Row],[ShoulderLength]]="","",IF(Table3[[#This Row],[ShoulderLength]]&lt;Table3[[#This Row],[LOC]],"FIX",""))</f>
        <v/>
      </c>
    </row>
    <row r="191" spans="1:63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>IF(Z191 &lt; 1, "", (M191/2)/TAN(RADIANS(Z191/2)))</f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1</v>
      </c>
      <c r="AK191" s="6">
        <v>1</v>
      </c>
      <c r="AL191" s="6">
        <v>0</v>
      </c>
      <c r="AM191" s="6">
        <v>0</v>
      </c>
      <c r="AN191" s="6">
        <v>0</v>
      </c>
      <c r="AO191" s="6">
        <v>1</v>
      </c>
      <c r="AQ191" s="6">
        <v>0</v>
      </c>
      <c r="AR191" s="6">
        <v>0</v>
      </c>
      <c r="AS191" s="6">
        <v>0</v>
      </c>
      <c r="AT191" s="6">
        <v>0</v>
      </c>
      <c r="AU191" s="6">
        <f>IF(Table3[[#This Row],[ShankDiameter]]&gt;0.5,0,2)</f>
        <v>2</v>
      </c>
      <c r="AV191" s="6">
        <v>0</v>
      </c>
      <c r="AW191" s="6">
        <v>0</v>
      </c>
      <c r="AX191" s="6">
        <v>2</v>
      </c>
      <c r="AY191" s="6">
        <f>IF(Table3[[#This Row],[ShankDiameter]]=0.225,2,IF(Table3[[#This Row],[ShankDiameter]]=0.25,2,IF(Table3[[#This Row],[ShankDiameter]]=0.2875,2,0)))</f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f>IF(Table3[[#This Row],[Type]]="EM",IF((Table3[[#This Row],[Diameter]]/2)-Table3[[#This Row],[CornerRadius]]-0.012&gt;0,(Table3[[#This Row],[Diameter]]/2)-Table3[[#This Row],[CornerRadius]]-0.012,0),)</f>
        <v>0</v>
      </c>
      <c r="BK191" s="6" t="str">
        <f>IF(Table3[[#This Row],[ShoulderLength]]="","",IF(Table3[[#This Row],[ShoulderLength]]&lt;Table3[[#This Row],[LOC]],"FIX",""))</f>
        <v/>
      </c>
    </row>
    <row r="192" spans="1:63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>IF(Z192 &lt; 1, "", (M192/2)/TAN(RADIANS(Z192/2)))</f>
        <v>0.10825317547305487</v>
      </c>
      <c r="AE192" s="6" t="s">
        <v>44</v>
      </c>
      <c r="AF192" s="6" t="s">
        <v>62</v>
      </c>
      <c r="AG192" s="6" t="s">
        <v>466</v>
      </c>
      <c r="AI192" s="6">
        <v>1</v>
      </c>
      <c r="AJ192" s="6">
        <v>1</v>
      </c>
      <c r="AK192" s="6">
        <v>1</v>
      </c>
      <c r="AL192" s="6">
        <v>1</v>
      </c>
      <c r="AM192" s="6">
        <v>1</v>
      </c>
      <c r="AN192" s="6">
        <v>0</v>
      </c>
      <c r="AO192" s="6">
        <v>1</v>
      </c>
      <c r="AQ192" s="6">
        <v>0</v>
      </c>
      <c r="AR192" s="6">
        <v>0</v>
      </c>
      <c r="AS192" s="6">
        <v>0</v>
      </c>
      <c r="AT192" s="6">
        <v>0</v>
      </c>
      <c r="AU192" s="6">
        <f>IF(Table3[[#This Row],[ShankDiameter]]&gt;0.5,0,2)</f>
        <v>2</v>
      </c>
      <c r="AV192" s="6">
        <v>0</v>
      </c>
      <c r="AW192" s="6">
        <v>0</v>
      </c>
      <c r="AX192" s="6">
        <v>2</v>
      </c>
      <c r="AY192" s="6">
        <f>IF(Table3[[#This Row],[ShankDiameter]]=0.225,2,IF(Table3[[#This Row],[ShankDiameter]]=0.25,2,IF(Table3[[#This Row],[ShankDiameter]]=0.2875,2,0)))</f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f>IF(Table3[[#This Row],[Type]]="EM",IF((Table3[[#This Row],[Diameter]]/2)-Table3[[#This Row],[CornerRadius]]-0.012&gt;0,(Table3[[#This Row],[Diameter]]/2)-Table3[[#This Row],[CornerRadius]]-0.012,0),)</f>
        <v>0</v>
      </c>
      <c r="BK192" s="6" t="str">
        <f>IF(Table3[[#This Row],[ShoulderLength]]="","",IF(Table3[[#This Row],[ShoulderLength]]&lt;Table3[[#This Row],[LOC]],"FIX",""))</f>
        <v/>
      </c>
    </row>
    <row r="193" spans="1:63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>IF(Z193 &lt; 1, "", (M193/2)/TAN(RADIANS(Z193/2)))</f>
        <v>0.14433756729740649</v>
      </c>
      <c r="AE193" s="6" t="s">
        <v>44</v>
      </c>
      <c r="AF193" s="6" t="s">
        <v>62</v>
      </c>
      <c r="AI193" s="6">
        <v>0</v>
      </c>
      <c r="AJ193" s="6">
        <v>1</v>
      </c>
      <c r="AK193" s="6">
        <v>1</v>
      </c>
      <c r="AL193" s="6">
        <v>0</v>
      </c>
      <c r="AM193" s="6">
        <v>0</v>
      </c>
      <c r="AN193" s="6">
        <v>0</v>
      </c>
      <c r="AO193" s="6">
        <v>1</v>
      </c>
      <c r="AQ193" s="6">
        <v>0</v>
      </c>
      <c r="AR193" s="6">
        <v>0</v>
      </c>
      <c r="AS193" s="6">
        <v>0</v>
      </c>
      <c r="AT193" s="6">
        <v>0</v>
      </c>
      <c r="AU193" s="6">
        <f>IF(Table3[[#This Row],[ShankDiameter]]&gt;0.5,0,2)</f>
        <v>2</v>
      </c>
      <c r="AV193" s="6">
        <v>0</v>
      </c>
      <c r="AW193" s="6">
        <v>0</v>
      </c>
      <c r="AX193" s="6">
        <v>2</v>
      </c>
      <c r="AY193" s="6">
        <f>IF(Table3[[#This Row],[ShankDiameter]]=0.225,2,IF(Table3[[#This Row],[ShankDiameter]]=0.25,2,IF(Table3[[#This Row],[ShankDiameter]]=0.2875,2,0)))</f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f>IF(Table3[[#This Row],[Type]]="EM",IF((Table3[[#This Row],[Diameter]]/2)-Table3[[#This Row],[CornerRadius]]-0.012&gt;0,(Table3[[#This Row],[Diameter]]/2)-Table3[[#This Row],[CornerRadius]]-0.012,0),)</f>
        <v>0</v>
      </c>
      <c r="BK193" s="6" t="str">
        <f>IF(Table3[[#This Row],[ShoulderLength]]="","",IF(Table3[[#This Row],[ShoulderLength]]&lt;Table3[[#This Row],[LOC]],"FIX",""))</f>
        <v/>
      </c>
    </row>
    <row r="194" spans="1:63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1</v>
      </c>
      <c r="AK194" s="6">
        <v>1</v>
      </c>
      <c r="AL194" s="6">
        <v>0</v>
      </c>
      <c r="AM194" s="6">
        <v>0</v>
      </c>
      <c r="AN194" s="6">
        <v>0</v>
      </c>
      <c r="AO194" s="6">
        <v>1</v>
      </c>
      <c r="AQ194" s="6">
        <v>0</v>
      </c>
      <c r="AR194" s="6">
        <v>0</v>
      </c>
      <c r="AS194" s="6">
        <v>0</v>
      </c>
      <c r="AT194" s="6">
        <v>0</v>
      </c>
      <c r="AU194" s="6">
        <f>IF(Table3[[#This Row],[ShankDiameter]]&gt;0.5,0,2)</f>
        <v>2</v>
      </c>
      <c r="AV194" s="6">
        <v>0</v>
      </c>
      <c r="AW194" s="6">
        <v>0</v>
      </c>
      <c r="AX194" s="6">
        <v>2</v>
      </c>
      <c r="AY194" s="6">
        <f>IF(Table3[[#This Row],[ShankDiameter]]=0.225,2,IF(Table3[[#This Row],[ShankDiameter]]=0.25,2,IF(Table3[[#This Row],[ShankDiameter]]=0.2875,2,0)))</f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f>IF(Table3[[#This Row],[Type]]="EM",IF((Table3[[#This Row],[Diameter]]/2)-Table3[[#This Row],[CornerRadius]]-0.012&gt;0,(Table3[[#This Row],[Diameter]]/2)-Table3[[#This Row],[CornerRadius]]-0.012,0),)</f>
        <v>0</v>
      </c>
      <c r="BK194" s="6" t="str">
        <f>IF(Table3[[#This Row],[ShoulderLength]]="","",IF(Table3[[#This Row],[ShoulderLength]]&lt;Table3[[#This Row],[LOC]],"FIX",""))</f>
        <v/>
      </c>
    </row>
    <row r="195" spans="1:63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>IF(Z195 &lt; 1, "", (M195/2)/TAN(RADIANS(Z195/2)))</f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f>IF(Table3[[#This Row],[ShankDiameter]]&gt;0.5,0,2)</f>
        <v>2</v>
      </c>
      <c r="AV195" s="6">
        <v>0</v>
      </c>
      <c r="AW195" s="6">
        <v>0</v>
      </c>
      <c r="AX195" s="6">
        <v>2</v>
      </c>
      <c r="AY195" s="6">
        <f>IF(Table3[[#This Row],[ShankDiameter]]=0.225,2,IF(Table3[[#This Row],[ShankDiameter]]=0.25,2,IF(Table3[[#This Row],[ShankDiameter]]=0.2875,2,0)))</f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f>IF(Table3[[#This Row],[Type]]="EM",IF((Table3[[#This Row],[Diameter]]/2)-Table3[[#This Row],[CornerRadius]]-0.012&gt;0,(Table3[[#This Row],[Diameter]]/2)-Table3[[#This Row],[CornerRadius]]-0.012,0),)</f>
        <v>0</v>
      </c>
      <c r="BK195" s="6" t="str">
        <f>IF(Table3[[#This Row],[ShoulderLength]]="","",IF(Table3[[#This Row],[ShoulderLength]]&lt;Table3[[#This Row],[LOC]],"FIX",""))</f>
        <v/>
      </c>
    </row>
    <row r="196" spans="1:63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>IF(Z196 &lt; 1, "", (M196/2)/TAN(RADIANS(Z196/2)))</f>
        <v/>
      </c>
      <c r="AE196" s="6" t="s">
        <v>44</v>
      </c>
      <c r="AF196" s="6" t="s">
        <v>62</v>
      </c>
      <c r="AG196" s="6" t="s">
        <v>66</v>
      </c>
      <c r="AI196" s="6">
        <v>1</v>
      </c>
      <c r="AJ196" s="6">
        <v>1</v>
      </c>
      <c r="AK196" s="6">
        <v>0</v>
      </c>
      <c r="AL196" s="6">
        <v>0</v>
      </c>
      <c r="AM196" s="6">
        <v>1</v>
      </c>
      <c r="AN196" s="6">
        <v>1</v>
      </c>
      <c r="AO196" s="6">
        <v>1</v>
      </c>
      <c r="AQ196" s="6">
        <v>0</v>
      </c>
      <c r="AR196" s="6">
        <v>0</v>
      </c>
      <c r="AS196" s="6">
        <v>0</v>
      </c>
      <c r="AT196" s="6">
        <v>0</v>
      </c>
      <c r="AU196" s="6">
        <f>IF(Table3[[#This Row],[ShankDiameter]]&gt;0.5,0,2)</f>
        <v>2</v>
      </c>
      <c r="AV196" s="6">
        <v>0</v>
      </c>
      <c r="AW196" s="6">
        <v>0</v>
      </c>
      <c r="AX196" s="6">
        <v>2</v>
      </c>
      <c r="AY196" s="6">
        <f>IF(Table3[[#This Row],[ShankDiameter]]=0.225,2,IF(Table3[[#This Row],[ShankDiameter]]=0.25,2,IF(Table3[[#This Row],[ShankDiameter]]=0.2875,2,0)))</f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f>IF(Table3[[#This Row],[Type]]="EM",IF((Table3[[#This Row],[Diameter]]/2)-Table3[[#This Row],[CornerRadius]]-0.012&gt;0,(Table3[[#This Row],[Diameter]]/2)-Table3[[#This Row],[CornerRadius]]-0.012,0),)</f>
        <v>0</v>
      </c>
      <c r="BK196" s="6" t="str">
        <f>IF(Table3[[#This Row],[ShoulderLength]]="","",IF(Table3[[#This Row],[ShoulderLength]]&lt;Table3[[#This Row],[LOC]],"FIX",""))</f>
        <v/>
      </c>
    </row>
    <row r="197" spans="1:63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>IF(Z197 &lt; 1, "", (M197/2)/TAN(RADIANS(Z197/2)))</f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1</v>
      </c>
      <c r="AK197" s="6">
        <v>1</v>
      </c>
      <c r="AL197" s="6">
        <v>0</v>
      </c>
      <c r="AM197" s="6">
        <v>1</v>
      </c>
      <c r="AN197" s="6">
        <v>0</v>
      </c>
      <c r="AO197" s="6">
        <v>1</v>
      </c>
      <c r="AQ197" s="6">
        <v>0</v>
      </c>
      <c r="AR197" s="6">
        <v>0</v>
      </c>
      <c r="AS197" s="6">
        <v>0</v>
      </c>
      <c r="AT197" s="6">
        <v>0</v>
      </c>
      <c r="AU197" s="6">
        <f>IF(Table3[[#This Row],[ShankDiameter]]&gt;0.5,0,2)</f>
        <v>2</v>
      </c>
      <c r="AV197" s="6">
        <v>0</v>
      </c>
      <c r="AW197" s="6">
        <v>0</v>
      </c>
      <c r="AX197" s="6">
        <v>2</v>
      </c>
      <c r="AY197" s="6">
        <f>IF(Table3[[#This Row],[ShankDiameter]]=0.225,2,IF(Table3[[#This Row],[ShankDiameter]]=0.25,2,IF(Table3[[#This Row],[ShankDiameter]]=0.2875,2,0)))</f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f>IF(Table3[[#This Row],[Type]]="EM",IF((Table3[[#This Row],[Diameter]]/2)-Table3[[#This Row],[CornerRadius]]-0.012&gt;0,(Table3[[#This Row],[Diameter]]/2)-Table3[[#This Row],[CornerRadius]]-0.012,0),)</f>
        <v>0</v>
      </c>
      <c r="BK197" s="6" t="str">
        <f>IF(Table3[[#This Row],[ShoulderLength]]="","",IF(Table3[[#This Row],[ShoulderLength]]&lt;Table3[[#This Row],[LOC]],"FIX",""))</f>
        <v/>
      </c>
    </row>
    <row r="198" spans="1:63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>IF(Z198 &lt; 1, "", (M198/2)/TAN(RADIANS(Z198/2)))</f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1</v>
      </c>
      <c r="AK198" s="6">
        <v>1</v>
      </c>
      <c r="AL198" s="6">
        <v>0</v>
      </c>
      <c r="AM198" s="6">
        <v>1</v>
      </c>
      <c r="AN198" s="6">
        <v>0</v>
      </c>
      <c r="AO198" s="6">
        <v>1</v>
      </c>
      <c r="AQ198" s="6">
        <v>0</v>
      </c>
      <c r="AR198" s="6">
        <v>0</v>
      </c>
      <c r="AS198" s="6">
        <v>0</v>
      </c>
      <c r="AT198" s="6">
        <v>0</v>
      </c>
      <c r="AU198" s="6">
        <f>IF(Table3[[#This Row],[ShankDiameter]]&gt;0.5,0,2)</f>
        <v>2</v>
      </c>
      <c r="AV198" s="6">
        <v>0</v>
      </c>
      <c r="AW198" s="6">
        <v>0</v>
      </c>
      <c r="AX198" s="6">
        <v>2</v>
      </c>
      <c r="AY198" s="6">
        <f>IF(Table3[[#This Row],[ShankDiameter]]=0.225,2,IF(Table3[[#This Row],[ShankDiameter]]=0.25,2,IF(Table3[[#This Row],[ShankDiameter]]=0.2875,2,0)))</f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f>IF(Table3[[#This Row],[Type]]="EM",IF((Table3[[#This Row],[Diameter]]/2)-Table3[[#This Row],[CornerRadius]]-0.012&gt;0,(Table3[[#This Row],[Diameter]]/2)-Table3[[#This Row],[CornerRadius]]-0.012,0),)</f>
        <v>0</v>
      </c>
      <c r="BK198" s="6" t="str">
        <f>IF(Table3[[#This Row],[ShoulderLength]]="","",IF(Table3[[#This Row],[ShoulderLength]]&lt;Table3[[#This Row],[LOC]],"FIX",""))</f>
        <v/>
      </c>
    </row>
    <row r="199" spans="1:63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>IF(Z199 &lt; 1, "", (M199/2)/TAN(RADIANS(Z199/2)))</f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1</v>
      </c>
      <c r="AK199" s="6">
        <v>1</v>
      </c>
      <c r="AL199" s="6">
        <v>0</v>
      </c>
      <c r="AM199" s="6">
        <v>1</v>
      </c>
      <c r="AN199" s="6">
        <v>0</v>
      </c>
      <c r="AO199" s="6">
        <v>1</v>
      </c>
      <c r="AQ199" s="6">
        <v>0</v>
      </c>
      <c r="AR199" s="6">
        <v>0</v>
      </c>
      <c r="AS199" s="6">
        <v>0</v>
      </c>
      <c r="AT199" s="6">
        <v>0</v>
      </c>
      <c r="AU199" s="6">
        <f>IF(Table3[[#This Row],[ShankDiameter]]&gt;0.5,0,2)</f>
        <v>2</v>
      </c>
      <c r="AV199" s="6">
        <v>0</v>
      </c>
      <c r="AW199" s="6">
        <v>0</v>
      </c>
      <c r="AX199" s="6">
        <v>2</v>
      </c>
      <c r="AY199" s="6">
        <f>IF(Table3[[#This Row],[ShankDiameter]]=0.225,2,IF(Table3[[#This Row],[ShankDiameter]]=0.25,2,IF(Table3[[#This Row],[ShankDiameter]]=0.2875,2,0)))</f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f>IF(Table3[[#This Row],[Type]]="EM",IF((Table3[[#This Row],[Diameter]]/2)-Table3[[#This Row],[CornerRadius]]-0.012&gt;0,(Table3[[#This Row],[Diameter]]/2)-Table3[[#This Row],[CornerRadius]]-0.012,0),)</f>
        <v>0</v>
      </c>
      <c r="BK199" s="6" t="str">
        <f>IF(Table3[[#This Row],[ShoulderLength]]="","",IF(Table3[[#This Row],[ShoulderLength]]&lt;Table3[[#This Row],[LOC]],"FIX",""))</f>
        <v/>
      </c>
    </row>
    <row r="200" spans="1:63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>IF(Z200 &lt; 1, "", (M200/2)/TAN(RADIANS(Z200/2)))</f>
        <v/>
      </c>
      <c r="AE200" s="6" t="s">
        <v>44</v>
      </c>
      <c r="AF200" s="6" t="s">
        <v>62</v>
      </c>
      <c r="AG200" s="6" t="s">
        <v>66</v>
      </c>
      <c r="AI200" s="6">
        <v>1</v>
      </c>
      <c r="AJ200" s="6">
        <v>1</v>
      </c>
      <c r="AK200" s="6">
        <v>0</v>
      </c>
      <c r="AL200" s="6">
        <v>0</v>
      </c>
      <c r="AM200" s="6">
        <v>1</v>
      </c>
      <c r="AN200" s="6">
        <v>1</v>
      </c>
      <c r="AO200" s="6">
        <v>1</v>
      </c>
      <c r="AQ200" s="6">
        <v>0</v>
      </c>
      <c r="AR200" s="6">
        <v>0</v>
      </c>
      <c r="AS200" s="6">
        <v>0</v>
      </c>
      <c r="AT200" s="6">
        <v>0</v>
      </c>
      <c r="AU200" s="6">
        <f>IF(Table3[[#This Row],[ShankDiameter]]&gt;0.5,0,2)</f>
        <v>2</v>
      </c>
      <c r="AV200" s="6">
        <v>0</v>
      </c>
      <c r="AW200" s="6">
        <v>0</v>
      </c>
      <c r="AX200" s="6">
        <v>2</v>
      </c>
      <c r="AY200" s="6">
        <f>IF(Table3[[#This Row],[ShankDiameter]]=0.225,2,IF(Table3[[#This Row],[ShankDiameter]]=0.25,2,IF(Table3[[#This Row],[ShankDiameter]]=0.2875,2,0)))</f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f>IF(Table3[[#This Row],[Type]]="EM",IF((Table3[[#This Row],[Diameter]]/2)-Table3[[#This Row],[CornerRadius]]-0.012&gt;0,(Table3[[#This Row],[Diameter]]/2)-Table3[[#This Row],[CornerRadius]]-0.012,0),)</f>
        <v>0</v>
      </c>
      <c r="BK200" s="6" t="str">
        <f>IF(Table3[[#This Row],[ShoulderLength]]="","",IF(Table3[[#This Row],[ShoulderLength]]&lt;Table3[[#This Row],[LOC]],"FIX",""))</f>
        <v/>
      </c>
    </row>
    <row r="201" spans="1:63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>IF(Z201 &lt; 1, "", (M201/2)/TAN(RADIANS(Z201/2)))</f>
        <v/>
      </c>
      <c r="AE201" s="6" t="s">
        <v>44</v>
      </c>
      <c r="AF201" s="6" t="s">
        <v>62</v>
      </c>
      <c r="AG201" s="6" t="s">
        <v>466</v>
      </c>
      <c r="AI201" s="6">
        <v>1</v>
      </c>
      <c r="AJ201" s="6">
        <v>1</v>
      </c>
      <c r="AK201" s="6">
        <v>1</v>
      </c>
      <c r="AL201" s="6">
        <v>1</v>
      </c>
      <c r="AM201" s="6">
        <v>1</v>
      </c>
      <c r="AN201" s="6">
        <v>0</v>
      </c>
      <c r="AO201" s="6">
        <v>1</v>
      </c>
      <c r="AQ201" s="6">
        <v>0</v>
      </c>
      <c r="AR201" s="6">
        <v>0</v>
      </c>
      <c r="AS201" s="6">
        <v>0</v>
      </c>
      <c r="AT201" s="6">
        <v>0</v>
      </c>
      <c r="AU201" s="6">
        <f>IF(Table3[[#This Row],[ShankDiameter]]&gt;0.5,0,2)</f>
        <v>2</v>
      </c>
      <c r="AV201" s="6">
        <v>0</v>
      </c>
      <c r="AW201" s="6">
        <v>0</v>
      </c>
      <c r="AX201" s="6">
        <v>2</v>
      </c>
      <c r="AY201" s="6">
        <f>IF(Table3[[#This Row],[ShankDiameter]]=0.225,2,IF(Table3[[#This Row],[ShankDiameter]]=0.25,2,IF(Table3[[#This Row],[ShankDiameter]]=0.2875,2,0)))</f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f>IF(Table3[[#This Row],[Type]]="EM",IF((Table3[[#This Row],[Diameter]]/2)-Table3[[#This Row],[CornerRadius]]-0.012&gt;0,(Table3[[#This Row],[Diameter]]/2)-Table3[[#This Row],[CornerRadius]]-0.012,0),)</f>
        <v>0</v>
      </c>
      <c r="BK201" s="6" t="str">
        <f>IF(Table3[[#This Row],[ShoulderLength]]="","",IF(Table3[[#This Row],[ShoulderLength]]&lt;Table3[[#This Row],[LOC]],"FIX",""))</f>
        <v/>
      </c>
    </row>
    <row r="202" spans="1:63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>IF(Z202 &lt; 1, "", (M202/2)/TAN(RADIANS(Z202/2)))</f>
        <v/>
      </c>
      <c r="AE202" s="6" t="s">
        <v>44</v>
      </c>
      <c r="AF202" s="6" t="s">
        <v>62</v>
      </c>
      <c r="AG202" s="6" t="s">
        <v>66</v>
      </c>
      <c r="AI202" s="6">
        <v>1</v>
      </c>
      <c r="AJ202" s="6">
        <v>1</v>
      </c>
      <c r="AK202" s="6">
        <v>0</v>
      </c>
      <c r="AL202" s="6">
        <v>0</v>
      </c>
      <c r="AM202" s="6">
        <v>1</v>
      </c>
      <c r="AN202" s="6">
        <v>1</v>
      </c>
      <c r="AO202" s="6">
        <v>1</v>
      </c>
      <c r="AQ202" s="6">
        <v>0</v>
      </c>
      <c r="AR202" s="6">
        <v>0</v>
      </c>
      <c r="AS202" s="6">
        <v>0</v>
      </c>
      <c r="AT202" s="6">
        <v>0</v>
      </c>
      <c r="AU202" s="6">
        <f>IF(Table3[[#This Row],[ShankDiameter]]&gt;0.5,0,2)</f>
        <v>2</v>
      </c>
      <c r="AV202" s="6">
        <v>0</v>
      </c>
      <c r="AW202" s="6">
        <v>0</v>
      </c>
      <c r="AX202" s="6">
        <v>2</v>
      </c>
      <c r="AY202" s="6">
        <f>IF(Table3[[#This Row],[ShankDiameter]]=0.225,2,IF(Table3[[#This Row],[ShankDiameter]]=0.25,2,IF(Table3[[#This Row],[ShankDiameter]]=0.2875,2,0)))</f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f>IF(Table3[[#This Row],[Type]]="EM",IF((Table3[[#This Row],[Diameter]]/2)-Table3[[#This Row],[CornerRadius]]-0.012&gt;0,(Table3[[#This Row],[Diameter]]/2)-Table3[[#This Row],[CornerRadius]]-0.012,0),)</f>
        <v>0</v>
      </c>
      <c r="BK202" s="6" t="str">
        <f>IF(Table3[[#This Row],[ShoulderLength]]="","",IF(Table3[[#This Row],[ShoulderLength]]&lt;Table3[[#This Row],[LOC]],"FIX",""))</f>
        <v/>
      </c>
    </row>
    <row r="203" spans="1:63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>IF(Z203 &lt; 1, "", (M203/2)/TAN(RADIANS(Z203/2)))</f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1</v>
      </c>
      <c r="AK203" s="6">
        <v>1</v>
      </c>
      <c r="AL203" s="6">
        <v>0</v>
      </c>
      <c r="AM203" s="6">
        <v>1</v>
      </c>
      <c r="AN203" s="6">
        <v>0</v>
      </c>
      <c r="AO203" s="6">
        <v>1</v>
      </c>
      <c r="AQ203" s="6">
        <v>0</v>
      </c>
      <c r="AR203" s="6">
        <v>0</v>
      </c>
      <c r="AS203" s="6">
        <v>0</v>
      </c>
      <c r="AT203" s="6">
        <v>0</v>
      </c>
      <c r="AU203" s="6">
        <f>IF(Table3[[#This Row],[ShankDiameter]]&gt;0.5,0,2)</f>
        <v>2</v>
      </c>
      <c r="AV203" s="6">
        <v>0</v>
      </c>
      <c r="AW203" s="6">
        <v>0</v>
      </c>
      <c r="AX203" s="6">
        <v>2</v>
      </c>
      <c r="AY203" s="6">
        <f>IF(Table3[[#This Row],[ShankDiameter]]=0.225,2,IF(Table3[[#This Row],[ShankDiameter]]=0.25,2,IF(Table3[[#This Row],[ShankDiameter]]=0.2875,2,0)))</f>
        <v>2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f>IF(Table3[[#This Row],[Type]]="EM",IF((Table3[[#This Row],[Diameter]]/2)-Table3[[#This Row],[CornerRadius]]-0.012&gt;0,(Table3[[#This Row],[Diameter]]/2)-Table3[[#This Row],[CornerRadius]]-0.012,0),)</f>
        <v>0</v>
      </c>
      <c r="BK203" s="6" t="str">
        <f>IF(Table3[[#This Row],[ShoulderLength]]="","",IF(Table3[[#This Row],[ShoulderLength]]&lt;Table3[[#This Row],[LOC]],"FIX",""))</f>
        <v/>
      </c>
    </row>
    <row r="204" spans="1:63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>IF(Z204 &lt; 1, "", (M204/2)/TAN(RADIANS(Z204/2)))</f>
        <v/>
      </c>
      <c r="AE204" s="6" t="s">
        <v>44</v>
      </c>
      <c r="AF204" s="6" t="s">
        <v>62</v>
      </c>
      <c r="AG204" s="6" t="s">
        <v>66</v>
      </c>
      <c r="AI204" s="6">
        <v>1</v>
      </c>
      <c r="AJ204" s="6">
        <v>1</v>
      </c>
      <c r="AK204" s="6">
        <v>0</v>
      </c>
      <c r="AL204" s="6">
        <v>0</v>
      </c>
      <c r="AM204" s="6">
        <v>1</v>
      </c>
      <c r="AN204" s="6">
        <v>1</v>
      </c>
      <c r="AO204" s="6">
        <v>1</v>
      </c>
      <c r="AQ204" s="6">
        <v>0</v>
      </c>
      <c r="AR204" s="6">
        <v>0</v>
      </c>
      <c r="AS204" s="6">
        <v>0</v>
      </c>
      <c r="AT204" s="6">
        <v>0</v>
      </c>
      <c r="AU204" s="6">
        <f>IF(Table3[[#This Row],[ShankDiameter]]&gt;0.5,0,2)</f>
        <v>2</v>
      </c>
      <c r="AV204" s="6">
        <v>0</v>
      </c>
      <c r="AW204" s="6">
        <v>0</v>
      </c>
      <c r="AX204" s="6">
        <v>2</v>
      </c>
      <c r="AY204" s="6">
        <f>IF(Table3[[#This Row],[ShankDiameter]]=0.225,2,IF(Table3[[#This Row],[ShankDiameter]]=0.25,2,IF(Table3[[#This Row],[ShankDiameter]]=0.2875,2,0)))</f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f>IF(Table3[[#This Row],[Type]]="EM",IF((Table3[[#This Row],[Diameter]]/2)-Table3[[#This Row],[CornerRadius]]-0.012&gt;0,(Table3[[#This Row],[Diameter]]/2)-Table3[[#This Row],[CornerRadius]]-0.012,0),)</f>
        <v>0</v>
      </c>
      <c r="BK204" s="6" t="str">
        <f>IF(Table3[[#This Row],[ShoulderLength]]="","",IF(Table3[[#This Row],[ShoulderLength]]&lt;Table3[[#This Row],[LOC]],"FIX",""))</f>
        <v/>
      </c>
    </row>
    <row r="205" spans="1:63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2195</v>
      </c>
      <c r="D205" s="6" t="s">
        <v>2195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>IF(Z205 &lt; 1, "", (M205/2)/TAN(RADIANS(Z205/2)))</f>
        <v>2.0000000000000004E-2</v>
      </c>
      <c r="AE205" s="6" t="s">
        <v>44</v>
      </c>
      <c r="AF205" s="6" t="s">
        <v>62</v>
      </c>
      <c r="AI205" s="6">
        <v>1</v>
      </c>
      <c r="AJ205" s="6">
        <v>1</v>
      </c>
      <c r="AK205" s="6">
        <v>1</v>
      </c>
      <c r="AL205" s="6">
        <v>1</v>
      </c>
      <c r="AM205" s="6">
        <v>1</v>
      </c>
      <c r="AN205" s="6">
        <v>0</v>
      </c>
      <c r="AO205" s="6">
        <v>1</v>
      </c>
      <c r="AQ205" s="6">
        <v>0</v>
      </c>
      <c r="AR205" s="6">
        <v>0</v>
      </c>
      <c r="AS205" s="6">
        <v>0</v>
      </c>
      <c r="AT205" s="6">
        <v>0</v>
      </c>
      <c r="AU205" s="6">
        <f>IF(Table3[[#This Row],[ShankDiameter]]&gt;0.5,0,2)</f>
        <v>2</v>
      </c>
      <c r="AV205" s="6">
        <v>0</v>
      </c>
      <c r="AW205" s="6">
        <v>0</v>
      </c>
      <c r="AX205" s="6">
        <v>2</v>
      </c>
      <c r="AY205" s="6">
        <v>2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f>IF(Table3[[#This Row],[Type]]="EM",IF((Table3[[#This Row],[Diameter]]/2)-Table3[[#This Row],[CornerRadius]]-0.012&gt;0,(Table3[[#This Row],[Diameter]]/2)-Table3[[#This Row],[CornerRadius]]-0.012,0),)</f>
        <v>0</v>
      </c>
      <c r="BK205" s="6" t="str">
        <f>IF(Table3[[#This Row],[ShoulderLength]]="","",IF(Table3[[#This Row],[ShoulderLength]]&lt;Table3[[#This Row],[LOC]],"FIX",""))</f>
        <v/>
      </c>
    </row>
    <row r="206" spans="1:63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2195</v>
      </c>
      <c r="D206" s="6" t="s">
        <v>2195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>IF(Z206 &lt; 1, "", (M206/2)/TAN(RADIANS(Z206/2)))</f>
        <v>5.4126587736527419E-2</v>
      </c>
      <c r="AE206" s="6" t="s">
        <v>44</v>
      </c>
      <c r="AF206" s="6" t="s">
        <v>62</v>
      </c>
      <c r="AI206" s="6">
        <v>1</v>
      </c>
      <c r="AJ206" s="6">
        <v>1</v>
      </c>
      <c r="AK206" s="6">
        <v>1</v>
      </c>
      <c r="AL206" s="6">
        <v>1</v>
      </c>
      <c r="AM206" s="6">
        <v>1</v>
      </c>
      <c r="AN206" s="6">
        <v>0</v>
      </c>
      <c r="AO206" s="6">
        <v>1</v>
      </c>
      <c r="AQ206" s="6">
        <v>0</v>
      </c>
      <c r="AR206" s="6">
        <v>0</v>
      </c>
      <c r="AS206" s="6">
        <v>0</v>
      </c>
      <c r="AT206" s="6">
        <v>0</v>
      </c>
      <c r="AU206" s="6">
        <f>IF(Table3[[#This Row],[ShankDiameter]]&gt;0.5,0,2)</f>
        <v>2</v>
      </c>
      <c r="AV206" s="6">
        <v>0</v>
      </c>
      <c r="AW206" s="6">
        <v>0</v>
      </c>
      <c r="AX206" s="6">
        <v>2</v>
      </c>
      <c r="AY206" s="6">
        <v>2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f>IF(Table3[[#This Row],[Type]]="EM",IF((Table3[[#This Row],[Diameter]]/2)-Table3[[#This Row],[CornerRadius]]-0.012&gt;0,(Table3[[#This Row],[Diameter]]/2)-Table3[[#This Row],[CornerRadius]]-0.012,0),)</f>
        <v>0</v>
      </c>
      <c r="BK206" s="6" t="str">
        <f>IF(Table3[[#This Row],[ShoulderLength]]="","",IF(Table3[[#This Row],[ShoulderLength]]&lt;Table3[[#This Row],[LOC]],"FIX",""))</f>
        <v/>
      </c>
    </row>
    <row r="207" spans="1:63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2195</v>
      </c>
      <c r="D207" s="6" t="s">
        <v>2195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>IF(Z207 &lt; 1, "", (M207/2)/TAN(RADIANS(Z207/2)))</f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1</v>
      </c>
      <c r="AK207" s="6">
        <v>1</v>
      </c>
      <c r="AL207" s="6">
        <v>0</v>
      </c>
      <c r="AM207" s="6">
        <v>0</v>
      </c>
      <c r="AN207" s="6">
        <v>0</v>
      </c>
      <c r="AO207" s="6">
        <v>1</v>
      </c>
      <c r="AQ207" s="6">
        <v>0</v>
      </c>
      <c r="AR207" s="6">
        <v>0</v>
      </c>
      <c r="AS207" s="6">
        <v>0</v>
      </c>
      <c r="AT207" s="6">
        <v>0</v>
      </c>
      <c r="AU207" s="6">
        <f>IF(Table3[[#This Row],[ShankDiameter]]&gt;0.5,0,2)</f>
        <v>2</v>
      </c>
      <c r="AV207" s="6">
        <v>0</v>
      </c>
      <c r="AW207" s="6">
        <v>0</v>
      </c>
      <c r="AX207" s="6">
        <v>2</v>
      </c>
      <c r="AY207" s="6">
        <f>IF(Table3[[#This Row],[ShankDiameter]]=0.225,2,IF(Table3[[#This Row],[ShankDiameter]]=0.25,2,IF(Table3[[#This Row],[ShankDiameter]]=0.2875,2,0)))</f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f>IF(Table3[[#This Row],[Type]]="EM",IF((Table3[[#This Row],[Diameter]]/2)-Table3[[#This Row],[CornerRadius]]-0.012&gt;0,(Table3[[#This Row],[Diameter]]/2)-Table3[[#This Row],[CornerRadius]]-0.012,0),)</f>
        <v>0</v>
      </c>
      <c r="BK207" s="6" t="str">
        <f>IF(Table3[[#This Row],[ShoulderLength]]="","",IF(Table3[[#This Row],[ShoulderLength]]&lt;Table3[[#This Row],[LOC]],"FIX",""))</f>
        <v/>
      </c>
    </row>
    <row r="208" spans="1:63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2195</v>
      </c>
      <c r="D208" s="6" t="s">
        <v>2195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>IF(Z208 &lt; 1, "", (M208/2)/TAN(RADIANS(Z208/2)))</f>
        <v>0.10825317547305484</v>
      </c>
      <c r="AE208" s="6" t="s">
        <v>44</v>
      </c>
      <c r="AF208" s="6" t="s">
        <v>62</v>
      </c>
      <c r="AG208" s="6" t="s">
        <v>79</v>
      </c>
      <c r="AI208" s="6">
        <v>1</v>
      </c>
      <c r="AJ208" s="6">
        <v>1</v>
      </c>
      <c r="AK208" s="6">
        <v>1</v>
      </c>
      <c r="AL208" s="6">
        <v>1</v>
      </c>
      <c r="AM208" s="6">
        <v>1</v>
      </c>
      <c r="AN208" s="6">
        <v>0</v>
      </c>
      <c r="AO208" s="6">
        <v>1</v>
      </c>
      <c r="AQ208" s="6">
        <v>0</v>
      </c>
      <c r="AR208" s="6">
        <v>0</v>
      </c>
      <c r="AS208" s="6">
        <v>0</v>
      </c>
      <c r="AT208" s="6">
        <v>0</v>
      </c>
      <c r="AU208" s="6">
        <f>IF(Table3[[#This Row],[ShankDiameter]]&gt;0.5,0,2)</f>
        <v>2</v>
      </c>
      <c r="AV208" s="6">
        <v>0</v>
      </c>
      <c r="AW208" s="6">
        <v>0</v>
      </c>
      <c r="AX208" s="6">
        <v>2</v>
      </c>
      <c r="AY208" s="6">
        <f>IF(Table3[[#This Row],[ShankDiameter]]=0.225,2,IF(Table3[[#This Row],[ShankDiameter]]=0.25,2,IF(Table3[[#This Row],[ShankDiameter]]=0.2875,2,0)))</f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f>IF(Table3[[#This Row],[Type]]="EM",IF((Table3[[#This Row],[Diameter]]/2)-Table3[[#This Row],[CornerRadius]]-0.012&gt;0,(Table3[[#This Row],[Diameter]]/2)-Table3[[#This Row],[CornerRadius]]-0.012,0),)</f>
        <v>0</v>
      </c>
      <c r="BK208" s="6" t="str">
        <f>IF(Table3[[#This Row],[ShoulderLength]]="","",IF(Table3[[#This Row],[ShoulderLength]]&lt;Table3[[#This Row],[LOC]],"FIX",""))</f>
        <v/>
      </c>
    </row>
    <row r="209" spans="1:63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2195</v>
      </c>
      <c r="D209" s="6" t="s">
        <v>2195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>IF(Z209 &lt; 1, "", (M209/2)/TAN(RADIANS(Z209/2)))</f>
        <v>7.1898025451313102E-2</v>
      </c>
      <c r="AE209" s="6" t="s">
        <v>44</v>
      </c>
      <c r="AF209" s="6" t="s">
        <v>62</v>
      </c>
      <c r="AG209" s="6" t="s">
        <v>79</v>
      </c>
      <c r="AI209" s="6">
        <v>1</v>
      </c>
      <c r="AJ209" s="6">
        <v>1</v>
      </c>
      <c r="AK209" s="6">
        <v>1</v>
      </c>
      <c r="AL209" s="6">
        <v>1</v>
      </c>
      <c r="AM209" s="6">
        <v>1</v>
      </c>
      <c r="AN209" s="6">
        <v>0</v>
      </c>
      <c r="AO209" s="6">
        <v>1</v>
      </c>
      <c r="AQ209" s="6">
        <v>0</v>
      </c>
      <c r="AR209" s="6">
        <v>0</v>
      </c>
      <c r="AS209" s="6">
        <v>0</v>
      </c>
      <c r="AT209" s="6">
        <v>0</v>
      </c>
      <c r="AU209" s="6">
        <f>IF(Table3[[#This Row],[ShankDiameter]]&gt;0.5,0,2)</f>
        <v>2</v>
      </c>
      <c r="AV209" s="6">
        <v>0</v>
      </c>
      <c r="AW209" s="6">
        <v>0</v>
      </c>
      <c r="AX209" s="6">
        <v>2</v>
      </c>
      <c r="AY209" s="6">
        <v>2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f>IF(Table3[[#This Row],[Type]]="EM",IF((Table3[[#This Row],[Diameter]]/2)-Table3[[#This Row],[CornerRadius]]-0.012&gt;0,(Table3[[#This Row],[Diameter]]/2)-Table3[[#This Row],[CornerRadius]]-0.012,0),)</f>
        <v>0</v>
      </c>
      <c r="BK209" s="6" t="str">
        <f>IF(Table3[[#This Row],[ShoulderLength]]="","",IF(Table3[[#This Row],[ShoulderLength]]&lt;Table3[[#This Row],[LOC]],"FIX",""))</f>
        <v/>
      </c>
    </row>
    <row r="210" spans="1:63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2195</v>
      </c>
      <c r="D210" s="6" t="s">
        <v>2195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>IF(Z210 &lt; 1, "", (M210/2)/TAN(RADIANS(Z210/2)))</f>
        <v/>
      </c>
      <c r="AE210" s="6" t="s">
        <v>49</v>
      </c>
      <c r="AF210" s="6" t="s">
        <v>62</v>
      </c>
      <c r="AI210" s="6">
        <v>1</v>
      </c>
      <c r="AJ210" s="6">
        <v>1</v>
      </c>
      <c r="AK210" s="6">
        <v>1</v>
      </c>
      <c r="AL210" s="6">
        <v>1</v>
      </c>
      <c r="AM210" s="6">
        <v>1</v>
      </c>
      <c r="AN210" s="6">
        <v>0</v>
      </c>
      <c r="AO210" s="6">
        <v>1</v>
      </c>
      <c r="AQ210" s="6">
        <v>0</v>
      </c>
      <c r="AR210" s="6">
        <v>0</v>
      </c>
      <c r="AS210" s="6">
        <v>0</v>
      </c>
      <c r="AT210" s="6">
        <v>0</v>
      </c>
      <c r="AU210" s="6">
        <f>IF(Table3[[#This Row],[ShankDiameter]]&gt;0.5,0,2)</f>
        <v>2</v>
      </c>
      <c r="AV210" s="6">
        <v>0</v>
      </c>
      <c r="AW210" s="6">
        <v>0</v>
      </c>
      <c r="AX210" s="6">
        <v>2</v>
      </c>
      <c r="AY210" s="6">
        <f>IF(Table3[[#This Row],[ShankDiameter]]=0.225,2,IF(Table3[[#This Row],[ShankDiameter]]=0.25,2,IF(Table3[[#This Row],[ShankDiameter]]=0.2875,2,0)))</f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f>IF(Table3[[#This Row],[Type]]="EM",IF((Table3[[#This Row],[Diameter]]/2)-Table3[[#This Row],[CornerRadius]]-0.012&gt;0,(Table3[[#This Row],[Diameter]]/2)-Table3[[#This Row],[CornerRadius]]-0.012,0),)</f>
        <v>0</v>
      </c>
      <c r="BK210" s="6" t="str">
        <f>IF(Table3[[#This Row],[ShoulderLength]]="","",IF(Table3[[#This Row],[ShoulderLength]]&lt;Table3[[#This Row],[LOC]],"FIX",""))</f>
        <v/>
      </c>
    </row>
    <row r="211" spans="1:63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2195</v>
      </c>
      <c r="D211" s="6" t="s">
        <v>2195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>IF(Z211 &lt; 1, "", (M211/2)/TAN(RADIANS(Z211/2)))</f>
        <v>3.6084391824351622E-2</v>
      </c>
      <c r="AE211" s="6" t="s">
        <v>49</v>
      </c>
      <c r="AF211" s="6" t="s">
        <v>62</v>
      </c>
      <c r="AI211" s="6">
        <v>1</v>
      </c>
      <c r="AJ211" s="6">
        <v>1</v>
      </c>
      <c r="AK211" s="6">
        <v>1</v>
      </c>
      <c r="AL211" s="6">
        <v>1</v>
      </c>
      <c r="AM211" s="6">
        <v>1</v>
      </c>
      <c r="AN211" s="6">
        <v>0</v>
      </c>
      <c r="AO211" s="6">
        <v>1</v>
      </c>
      <c r="AQ211" s="6">
        <v>0</v>
      </c>
      <c r="AR211" s="6">
        <v>0</v>
      </c>
      <c r="AS211" s="6">
        <v>0</v>
      </c>
      <c r="AT211" s="6">
        <v>0</v>
      </c>
      <c r="AU211" s="6">
        <f>IF(Table3[[#This Row],[ShankDiameter]]&gt;0.5,0,2)</f>
        <v>2</v>
      </c>
      <c r="AV211" s="6">
        <v>0</v>
      </c>
      <c r="AW211" s="6">
        <v>0</v>
      </c>
      <c r="AX211" s="6">
        <v>2</v>
      </c>
      <c r="AY211" s="6">
        <f>IF(Table3[[#This Row],[ShankDiameter]]=0.225,2,IF(Table3[[#This Row],[ShankDiameter]]=0.25,2,IF(Table3[[#This Row],[ShankDiameter]]=0.2875,2,0)))</f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f>IF(Table3[[#This Row],[Type]]="EM",IF((Table3[[#This Row],[Diameter]]/2)-Table3[[#This Row],[CornerRadius]]-0.012&gt;0,(Table3[[#This Row],[Diameter]]/2)-Table3[[#This Row],[CornerRadius]]-0.012,0),)</f>
        <v>0</v>
      </c>
      <c r="BK211" s="6" t="str">
        <f>IF(Table3[[#This Row],[ShoulderLength]]="","",IF(Table3[[#This Row],[ShoulderLength]]&lt;Table3[[#This Row],[LOC]],"FIX",""))</f>
        <v/>
      </c>
    </row>
    <row r="212" spans="1:63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2195</v>
      </c>
      <c r="D212" s="6" t="s">
        <v>2195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>IF(Z212 &lt; 1, "", (M212/2)/TAN(RADIANS(Z212/2)))</f>
        <v>6.25E-2</v>
      </c>
      <c r="AE212" s="6" t="s">
        <v>44</v>
      </c>
      <c r="AF212" s="6" t="s">
        <v>62</v>
      </c>
      <c r="AI212" s="6">
        <v>1</v>
      </c>
      <c r="AJ212" s="6">
        <v>1</v>
      </c>
      <c r="AK212" s="6">
        <v>1</v>
      </c>
      <c r="AL212" s="6">
        <v>1</v>
      </c>
      <c r="AM212" s="6">
        <v>1</v>
      </c>
      <c r="AN212" s="6">
        <v>0</v>
      </c>
      <c r="AO212" s="6">
        <v>1</v>
      </c>
      <c r="AQ212" s="6">
        <v>0</v>
      </c>
      <c r="AR212" s="6">
        <v>0</v>
      </c>
      <c r="AS212" s="6">
        <v>0</v>
      </c>
      <c r="AT212" s="6">
        <v>0</v>
      </c>
      <c r="AU212" s="6">
        <f>IF(Table3[[#This Row],[ShankDiameter]]&gt;0.5,0,2)</f>
        <v>2</v>
      </c>
      <c r="AV212" s="6">
        <v>0</v>
      </c>
      <c r="AW212" s="6">
        <v>0</v>
      </c>
      <c r="AX212" s="6">
        <v>2</v>
      </c>
      <c r="AY212" s="6">
        <f>IF(Table3[[#This Row],[ShankDiameter]]=0.225,2,IF(Table3[[#This Row],[ShankDiameter]]=0.25,2,IF(Table3[[#This Row],[ShankDiameter]]=0.2875,2,0)))</f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f>IF(Table3[[#This Row],[Type]]="EM",IF((Table3[[#This Row],[Diameter]]/2)-Table3[[#This Row],[CornerRadius]]-0.012&gt;0,(Table3[[#This Row],[Diameter]]/2)-Table3[[#This Row],[CornerRadius]]-0.012,0),)</f>
        <v>0</v>
      </c>
      <c r="BK212" s="6" t="str">
        <f>IF(Table3[[#This Row],[ShoulderLength]]="","",IF(Table3[[#This Row],[ShoulderLength]]&lt;Table3[[#This Row],[LOC]],"FIX",""))</f>
        <v/>
      </c>
    </row>
    <row r="213" spans="1:63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2195</v>
      </c>
      <c r="D213" s="6" t="s">
        <v>2195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>IF(Z213 &lt; 1, "", (M213/2)/TAN(RADIANS(Z213/2)))</f>
        <v>0.23325317547305485</v>
      </c>
      <c r="AE213" s="6" t="s">
        <v>44</v>
      </c>
      <c r="AF213" s="6" t="s">
        <v>62</v>
      </c>
      <c r="AI213" s="6">
        <v>1</v>
      </c>
      <c r="AJ213" s="6">
        <v>1</v>
      </c>
      <c r="AK213" s="6">
        <v>1</v>
      </c>
      <c r="AL213" s="6">
        <v>1</v>
      </c>
      <c r="AM213" s="6">
        <v>1</v>
      </c>
      <c r="AN213" s="6">
        <v>0</v>
      </c>
      <c r="AO213" s="6">
        <v>1</v>
      </c>
      <c r="AQ213" s="6">
        <v>0</v>
      </c>
      <c r="AR213" s="6">
        <v>0</v>
      </c>
      <c r="AS213" s="6">
        <v>0</v>
      </c>
      <c r="AT213" s="6">
        <v>0</v>
      </c>
      <c r="AU213" s="6">
        <f>IF(Table3[[#This Row],[ShankDiameter]]&gt;0.5,0,2)</f>
        <v>2</v>
      </c>
      <c r="AV213" s="6">
        <v>0</v>
      </c>
      <c r="AW213" s="6">
        <v>0</v>
      </c>
      <c r="AX213" s="6">
        <v>2</v>
      </c>
      <c r="AY213" s="6">
        <v>2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f>IF(Table3[[#This Row],[Type]]="EM",IF((Table3[[#This Row],[Diameter]]/2)-Table3[[#This Row],[CornerRadius]]-0.012&gt;0,(Table3[[#This Row],[Diameter]]/2)-Table3[[#This Row],[CornerRadius]]-0.012,0),)</f>
        <v>0</v>
      </c>
      <c r="BK213" s="6" t="str">
        <f>IF(Table3[[#This Row],[ShoulderLength]]="","",IF(Table3[[#This Row],[ShoulderLength]]&lt;Table3[[#This Row],[LOC]],"FIX",""))</f>
        <v/>
      </c>
    </row>
    <row r="214" spans="1:63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2195</v>
      </c>
      <c r="D214" s="6" t="s">
        <v>2195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>IF(Z214 &lt; 1, "", (M214/2)/TAN(RADIANS(Z214/2)))</f>
        <v>6.25E-2</v>
      </c>
      <c r="AE214" s="6" t="s">
        <v>44</v>
      </c>
      <c r="AF214" s="6" t="s">
        <v>62</v>
      </c>
      <c r="AG214" s="6" t="s">
        <v>79</v>
      </c>
      <c r="AI214" s="6">
        <v>1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Q214" s="6">
        <v>0</v>
      </c>
      <c r="AR214" s="6">
        <v>0</v>
      </c>
      <c r="AS214" s="6">
        <v>0</v>
      </c>
      <c r="AT214" s="6">
        <v>0</v>
      </c>
      <c r="AU214" s="6">
        <f>IF(Table3[[#This Row],[ShankDiameter]]&gt;0.5,0,2)</f>
        <v>2</v>
      </c>
      <c r="AV214" s="6">
        <v>0</v>
      </c>
      <c r="AW214" s="6">
        <v>0</v>
      </c>
      <c r="AX214" s="6">
        <v>2</v>
      </c>
      <c r="AY214" s="6">
        <v>2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f>IF(Table3[[#This Row],[Type]]="EM",IF((Table3[[#This Row],[Diameter]]/2)-Table3[[#This Row],[CornerRadius]]-0.012&gt;0,(Table3[[#This Row],[Diameter]]/2)-Table3[[#This Row],[CornerRadius]]-0.012,0),)</f>
        <v>0</v>
      </c>
      <c r="BK214" s="6" t="str">
        <f>IF(Table3[[#This Row],[ShoulderLength]]="","",IF(Table3[[#This Row],[ShoulderLength]]&lt;Table3[[#This Row],[LOC]],"FIX",""))</f>
        <v/>
      </c>
    </row>
    <row r="215" spans="1:63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2195</v>
      </c>
      <c r="D215" s="6" t="s">
        <v>2195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>IF(Z215 &lt; 1, "", (M215/2)/TAN(RADIANS(Z215/2)))</f>
        <v>9.3750000000000014E-2</v>
      </c>
      <c r="AE215" s="6" t="s">
        <v>44</v>
      </c>
      <c r="AF215" s="6" t="s">
        <v>62</v>
      </c>
      <c r="AG215" s="6" t="s">
        <v>79</v>
      </c>
      <c r="AI215" s="6">
        <v>1</v>
      </c>
      <c r="AJ215" s="6">
        <v>1</v>
      </c>
      <c r="AK215" s="6">
        <v>1</v>
      </c>
      <c r="AL215" s="6">
        <v>1</v>
      </c>
      <c r="AM215" s="6">
        <v>1</v>
      </c>
      <c r="AN215" s="6">
        <v>0</v>
      </c>
      <c r="AO215" s="6">
        <v>1</v>
      </c>
      <c r="AQ215" s="6">
        <v>0</v>
      </c>
      <c r="AR215" s="6">
        <v>0</v>
      </c>
      <c r="AS215" s="6">
        <v>0</v>
      </c>
      <c r="AT215" s="6">
        <v>0</v>
      </c>
      <c r="AU215" s="6">
        <f>IF(Table3[[#This Row],[ShankDiameter]]&gt;0.5,0,2)</f>
        <v>2</v>
      </c>
      <c r="AV215" s="6">
        <v>0</v>
      </c>
      <c r="AW215" s="6">
        <v>0</v>
      </c>
      <c r="AX215" s="6">
        <v>2</v>
      </c>
      <c r="AY215" s="6">
        <f>IF(Table3[[#This Row],[ShankDiameter]]=0.225,2,IF(Table3[[#This Row],[ShankDiameter]]=0.25,2,IF(Table3[[#This Row],[ShankDiameter]]=0.2875,2,0)))</f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f>IF(Table3[[#This Row],[Type]]="EM",IF((Table3[[#This Row],[Diameter]]/2)-Table3[[#This Row],[CornerRadius]]-0.012&gt;0,(Table3[[#This Row],[Diameter]]/2)-Table3[[#This Row],[CornerRadius]]-0.012,0),)</f>
        <v>0</v>
      </c>
      <c r="BK215" s="6" t="str">
        <f>IF(Table3[[#This Row],[ShoulderLength]]="","",IF(Table3[[#This Row],[ShoulderLength]]&lt;Table3[[#This Row],[LOC]],"FIX",""))</f>
        <v/>
      </c>
    </row>
    <row r="216" spans="1:63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2195</v>
      </c>
      <c r="D216" s="6" t="s">
        <v>2195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>IF(Z216 &lt; 1, "", (M216/2)/TAN(RADIANS(Z216/2)))</f>
        <v>0.16237976320958225</v>
      </c>
      <c r="AE216" s="6" t="s">
        <v>49</v>
      </c>
      <c r="AF216" s="6" t="s">
        <v>62</v>
      </c>
      <c r="AI216" s="6">
        <v>1</v>
      </c>
      <c r="AJ216" s="6">
        <v>1</v>
      </c>
      <c r="AK216" s="6">
        <v>1</v>
      </c>
      <c r="AL216" s="6">
        <v>1</v>
      </c>
      <c r="AM216" s="6">
        <v>1</v>
      </c>
      <c r="AN216" s="6">
        <v>0</v>
      </c>
      <c r="AO216" s="6">
        <v>1</v>
      </c>
      <c r="AQ216" s="6">
        <v>0</v>
      </c>
      <c r="AR216" s="6">
        <v>0</v>
      </c>
      <c r="AS216" s="6">
        <v>0</v>
      </c>
      <c r="AT216" s="6">
        <v>0</v>
      </c>
      <c r="AU216" s="6">
        <f>IF(Table3[[#This Row],[ShankDiameter]]&gt;0.5,0,2)</f>
        <v>2</v>
      </c>
      <c r="AV216" s="6">
        <v>0</v>
      </c>
      <c r="AW216" s="6">
        <v>0</v>
      </c>
      <c r="AX216" s="6">
        <v>2</v>
      </c>
      <c r="AY216" s="6">
        <f>IF(Table3[[#This Row],[ShankDiameter]]=0.225,2,IF(Table3[[#This Row],[ShankDiameter]]=0.25,2,IF(Table3[[#This Row],[ShankDiameter]]=0.2875,2,0)))</f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f>IF(Table3[[#This Row],[Type]]="EM",IF((Table3[[#This Row],[Diameter]]/2)-Table3[[#This Row],[CornerRadius]]-0.012&gt;0,(Table3[[#This Row],[Diameter]]/2)-Table3[[#This Row],[CornerRadius]]-0.012,0),)</f>
        <v>0</v>
      </c>
      <c r="BK216" s="6" t="str">
        <f>IF(Table3[[#This Row],[ShoulderLength]]="","",IF(Table3[[#This Row],[ShoulderLength]]&lt;Table3[[#This Row],[LOC]],"FIX",""))</f>
        <v/>
      </c>
    </row>
    <row r="217" spans="1:63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2195</v>
      </c>
      <c r="D217" s="6" t="s">
        <v>2195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>IF(Z217 &lt; 1, "", (M217/2)/TAN(RADIANS(Z217/2)))</f>
        <v>0.10784703817696964</v>
      </c>
      <c r="AE217" s="6" t="s">
        <v>44</v>
      </c>
      <c r="AF217" s="6" t="s">
        <v>62</v>
      </c>
      <c r="AI217" s="6">
        <v>1</v>
      </c>
      <c r="AJ217" s="6">
        <v>1</v>
      </c>
      <c r="AK217" s="6">
        <v>1</v>
      </c>
      <c r="AL217" s="6">
        <v>1</v>
      </c>
      <c r="AM217" s="6">
        <v>1</v>
      </c>
      <c r="AN217" s="6">
        <v>0</v>
      </c>
      <c r="AO217" s="6">
        <v>1</v>
      </c>
      <c r="AQ217" s="6">
        <v>0</v>
      </c>
      <c r="AR217" s="6">
        <v>0</v>
      </c>
      <c r="AS217" s="6">
        <v>0</v>
      </c>
      <c r="AT217" s="6">
        <v>0</v>
      </c>
      <c r="AU217" s="6">
        <f>IF(Table3[[#This Row],[ShankDiameter]]&gt;0.5,0,2)</f>
        <v>2</v>
      </c>
      <c r="AV217" s="6">
        <v>0</v>
      </c>
      <c r="AW217" s="6">
        <v>0</v>
      </c>
      <c r="AX217" s="6">
        <v>2</v>
      </c>
      <c r="AY217" s="6">
        <f>IF(Table3[[#This Row],[ShankDiameter]]=0.225,2,IF(Table3[[#This Row],[ShankDiameter]]=0.25,2,IF(Table3[[#This Row],[ShankDiameter]]=0.2875,2,0)))</f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f>IF(Table3[[#This Row],[Type]]="EM",IF((Table3[[#This Row],[Diameter]]/2)-Table3[[#This Row],[CornerRadius]]-0.012&gt;0,(Table3[[#This Row],[Diameter]]/2)-Table3[[#This Row],[CornerRadius]]-0.012,0),)</f>
        <v>0</v>
      </c>
      <c r="BK217" s="6" t="str">
        <f>IF(Table3[[#This Row],[ShoulderLength]]="","",IF(Table3[[#This Row],[ShoulderLength]]&lt;Table3[[#This Row],[LOC]],"FIX",""))</f>
        <v/>
      </c>
    </row>
    <row r="218" spans="1:63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2195</v>
      </c>
      <c r="D218" s="6" t="s">
        <v>2195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>IF(Z218 &lt; 1, "", (M218/2)/TAN(RADIANS(Z218/2)))</f>
        <v>9.3750000000000014E-2</v>
      </c>
      <c r="AE218" s="6" t="s">
        <v>49</v>
      </c>
      <c r="AF218" s="6" t="s">
        <v>62</v>
      </c>
      <c r="AI218" s="6">
        <v>1</v>
      </c>
      <c r="AJ218" s="6">
        <v>1</v>
      </c>
      <c r="AK218" s="6">
        <v>1</v>
      </c>
      <c r="AL218" s="6">
        <v>1</v>
      </c>
      <c r="AM218" s="6">
        <v>1</v>
      </c>
      <c r="AN218" s="6">
        <v>0</v>
      </c>
      <c r="AO218" s="6">
        <v>1</v>
      </c>
      <c r="AQ218" s="6">
        <v>0</v>
      </c>
      <c r="AR218" s="6">
        <v>0</v>
      </c>
      <c r="AS218" s="6">
        <v>0</v>
      </c>
      <c r="AT218" s="6">
        <v>0</v>
      </c>
      <c r="AU218" s="6">
        <f>IF(Table3[[#This Row],[ShankDiameter]]&gt;0.5,0,2)</f>
        <v>2</v>
      </c>
      <c r="AV218" s="6">
        <v>0</v>
      </c>
      <c r="AW218" s="6">
        <v>0</v>
      </c>
      <c r="AX218" s="6">
        <v>2</v>
      </c>
      <c r="AY218" s="6">
        <f>IF(Table3[[#This Row],[ShankDiameter]]=0.225,2,IF(Table3[[#This Row],[ShankDiameter]]=0.25,2,IF(Table3[[#This Row],[ShankDiameter]]=0.2875,2,0)))</f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f>IF(Table3[[#This Row],[Type]]="EM",IF((Table3[[#This Row],[Diameter]]/2)-Table3[[#This Row],[CornerRadius]]-0.012&gt;0,(Table3[[#This Row],[Diameter]]/2)-Table3[[#This Row],[CornerRadius]]-0.012,0),)</f>
        <v>0</v>
      </c>
      <c r="BK218" s="6" t="str">
        <f>IF(Table3[[#This Row],[ShoulderLength]]="","",IF(Table3[[#This Row],[ShoulderLength]]&lt;Table3[[#This Row],[LOC]],"FIX",""))</f>
        <v/>
      </c>
    </row>
    <row r="219" spans="1:63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2195</v>
      </c>
      <c r="D219" s="6" t="s">
        <v>2195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>IF(Z219 &lt; 1, "", (M219/2)/TAN(RADIANS(Z219/2)))</f>
        <v>5.4126587736527433E-2</v>
      </c>
      <c r="AE219" s="6" t="s">
        <v>49</v>
      </c>
      <c r="AF219" s="6" t="s">
        <v>62</v>
      </c>
      <c r="AI219" s="6">
        <v>1</v>
      </c>
      <c r="AJ219" s="6">
        <v>1</v>
      </c>
      <c r="AK219" s="6">
        <v>1</v>
      </c>
      <c r="AL219" s="6">
        <v>1</v>
      </c>
      <c r="AM219" s="6">
        <v>1</v>
      </c>
      <c r="AN219" s="6">
        <v>0</v>
      </c>
      <c r="AO219" s="6">
        <v>1</v>
      </c>
      <c r="AQ219" s="6">
        <v>0</v>
      </c>
      <c r="AR219" s="6">
        <v>0</v>
      </c>
      <c r="AS219" s="6">
        <v>0</v>
      </c>
      <c r="AT219" s="6">
        <v>0</v>
      </c>
      <c r="AU219" s="6">
        <f>IF(Table3[[#This Row],[ShankDiameter]]&gt;0.5,0,2)</f>
        <v>2</v>
      </c>
      <c r="AV219" s="6">
        <v>0</v>
      </c>
      <c r="AW219" s="6">
        <v>0</v>
      </c>
      <c r="AX219" s="6">
        <v>2</v>
      </c>
      <c r="AY219" s="6">
        <f>IF(Table3[[#This Row],[ShankDiameter]]=0.225,2,IF(Table3[[#This Row],[ShankDiameter]]=0.25,2,IF(Table3[[#This Row],[ShankDiameter]]=0.2875,2,0)))</f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f>IF(Table3[[#This Row],[Type]]="EM",IF((Table3[[#This Row],[Diameter]]/2)-Table3[[#This Row],[CornerRadius]]-0.012&gt;0,(Table3[[#This Row],[Diameter]]/2)-Table3[[#This Row],[CornerRadius]]-0.012,0),)</f>
        <v>0</v>
      </c>
      <c r="BK219" s="6" t="str">
        <f>IF(Table3[[#This Row],[ShoulderLength]]="","",IF(Table3[[#This Row],[ShoulderLength]]&lt;Table3[[#This Row],[LOC]],"FIX",""))</f>
        <v/>
      </c>
    </row>
    <row r="220" spans="1:63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2195</v>
      </c>
      <c r="D220" s="6" t="s">
        <v>2195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>IF(Z220 &lt; 1, "", (M220/2)/TAN(RADIANS(Z220/2)))</f>
        <v>0.21650635094610968</v>
      </c>
      <c r="AE220" s="6" t="s">
        <v>44</v>
      </c>
      <c r="AF220" s="6" t="s">
        <v>62</v>
      </c>
      <c r="AG220" s="6" t="s">
        <v>79</v>
      </c>
      <c r="AI220" s="6">
        <v>1</v>
      </c>
      <c r="AJ220" s="6">
        <v>1</v>
      </c>
      <c r="AK220" s="6">
        <v>1</v>
      </c>
      <c r="AL220" s="6">
        <v>1</v>
      </c>
      <c r="AM220" s="6">
        <v>1</v>
      </c>
      <c r="AN220" s="6">
        <v>0</v>
      </c>
      <c r="AO220" s="6">
        <v>1</v>
      </c>
      <c r="AQ220" s="6">
        <v>0</v>
      </c>
      <c r="AR220" s="6">
        <v>0</v>
      </c>
      <c r="AS220" s="6">
        <v>0</v>
      </c>
      <c r="AT220" s="6">
        <v>0</v>
      </c>
      <c r="AU220" s="6">
        <f>IF(Table3[[#This Row],[ShankDiameter]]&gt;0.5,0,2)</f>
        <v>2</v>
      </c>
      <c r="AV220" s="6">
        <v>0</v>
      </c>
      <c r="AW220" s="6">
        <v>0</v>
      </c>
      <c r="AX220" s="6">
        <v>2</v>
      </c>
      <c r="AY220" s="6">
        <v>2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f>IF(Table3[[#This Row],[Type]]="EM",IF((Table3[[#This Row],[Diameter]]/2)-Table3[[#This Row],[CornerRadius]]-0.012&gt;0,(Table3[[#This Row],[Diameter]]/2)-Table3[[#This Row],[CornerRadius]]-0.012,0),)</f>
        <v>0</v>
      </c>
      <c r="BK220" s="6" t="str">
        <f>IF(Table3[[#This Row],[ShoulderLength]]="","",IF(Table3[[#This Row],[ShoulderLength]]&lt;Table3[[#This Row],[LOC]],"FIX",""))</f>
        <v/>
      </c>
    </row>
    <row r="221" spans="1:63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2195</v>
      </c>
      <c r="D221" s="6" t="s">
        <v>2195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>IF(Z221 &lt; 1, "", (M221/2)/TAN(RADIANS(Z221/2)))</f>
        <v>0.1437960509026262</v>
      </c>
      <c r="AE221" s="6" t="s">
        <v>44</v>
      </c>
      <c r="AF221" s="6" t="s">
        <v>62</v>
      </c>
      <c r="AG221" s="6" t="s">
        <v>79</v>
      </c>
      <c r="AI221" s="6">
        <v>1</v>
      </c>
      <c r="AJ221" s="6">
        <v>1</v>
      </c>
      <c r="AK221" s="6">
        <v>1</v>
      </c>
      <c r="AL221" s="6">
        <v>1</v>
      </c>
      <c r="AM221" s="6">
        <v>1</v>
      </c>
      <c r="AN221" s="6">
        <v>0</v>
      </c>
      <c r="AO221" s="6">
        <v>1</v>
      </c>
      <c r="AQ221" s="6">
        <v>0</v>
      </c>
      <c r="AR221" s="6">
        <v>0</v>
      </c>
      <c r="AS221" s="6">
        <v>0</v>
      </c>
      <c r="AT221" s="6">
        <v>0</v>
      </c>
      <c r="AU221" s="6">
        <f>IF(Table3[[#This Row],[ShankDiameter]]&gt;0.5,0,2)</f>
        <v>2</v>
      </c>
      <c r="AV221" s="6">
        <v>0</v>
      </c>
      <c r="AW221" s="6">
        <v>0</v>
      </c>
      <c r="AX221" s="6">
        <v>2</v>
      </c>
      <c r="AY221" s="6">
        <v>2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f>IF(Table3[[#This Row],[Type]]="EM",IF((Table3[[#This Row],[Diameter]]/2)-Table3[[#This Row],[CornerRadius]]-0.012&gt;0,(Table3[[#This Row],[Diameter]]/2)-Table3[[#This Row],[CornerRadius]]-0.012,0),)</f>
        <v>0</v>
      </c>
      <c r="BK221" s="6" t="str">
        <f>IF(Table3[[#This Row],[ShoulderLength]]="","",IF(Table3[[#This Row],[ShoulderLength]]&lt;Table3[[#This Row],[LOC]],"FIX",""))</f>
        <v/>
      </c>
    </row>
    <row r="222" spans="1:63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2195</v>
      </c>
      <c r="D222" s="6" t="s">
        <v>2195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>IF(Z222 &lt; 1, "", (M222/2)/TAN(RADIANS(Z222/2)))</f>
        <v>0.1437960509026262</v>
      </c>
      <c r="AE222" s="6" t="s">
        <v>44</v>
      </c>
      <c r="AF222" s="6" t="s">
        <v>62</v>
      </c>
      <c r="AI222" s="6">
        <v>1</v>
      </c>
      <c r="AJ222" s="6">
        <v>1</v>
      </c>
      <c r="AK222" s="6">
        <v>1</v>
      </c>
      <c r="AL222" s="6">
        <v>1</v>
      </c>
      <c r="AM222" s="6">
        <v>1</v>
      </c>
      <c r="AN222" s="6">
        <v>0</v>
      </c>
      <c r="AO222" s="6">
        <v>1</v>
      </c>
      <c r="AQ222" s="6">
        <v>0</v>
      </c>
      <c r="AR222" s="6">
        <v>0</v>
      </c>
      <c r="AS222" s="6">
        <v>0</v>
      </c>
      <c r="AT222" s="6">
        <v>0</v>
      </c>
      <c r="AU222" s="6">
        <f>IF(Table3[[#This Row],[ShankDiameter]]&gt;0.5,0,2)</f>
        <v>2</v>
      </c>
      <c r="AV222" s="6">
        <v>0</v>
      </c>
      <c r="AW222" s="6">
        <v>0</v>
      </c>
      <c r="AX222" s="6">
        <v>2</v>
      </c>
      <c r="AY222" s="6">
        <f>IF(Table3[[#This Row],[ShankDiameter]]=0.225,2,IF(Table3[[#This Row],[ShankDiameter]]=0.25,2,IF(Table3[[#This Row],[ShankDiameter]]=0.2875,2,0)))</f>
        <v>2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f>IF(Table3[[#This Row],[Type]]="EM",IF((Table3[[#This Row],[Diameter]]/2)-Table3[[#This Row],[CornerRadius]]-0.012&gt;0,(Table3[[#This Row],[Diameter]]/2)-Table3[[#This Row],[CornerRadius]]-0.012,0),)</f>
        <v>0</v>
      </c>
      <c r="BK222" s="6" t="str">
        <f>IF(Table3[[#This Row],[ShoulderLength]]="","",IF(Table3[[#This Row],[ShoulderLength]]&lt;Table3[[#This Row],[LOC]],"FIX",""))</f>
        <v/>
      </c>
    </row>
    <row r="223" spans="1:63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2195</v>
      </c>
      <c r="D223" s="6" t="s">
        <v>2195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>IF(Z223 &lt; 1, "", (M223/2)/TAN(RADIANS(Z223/2)))</f>
        <v>0.125</v>
      </c>
      <c r="AE223" s="6" t="s">
        <v>44</v>
      </c>
      <c r="AF223" s="6" t="s">
        <v>62</v>
      </c>
      <c r="AG223" s="6" t="s">
        <v>79</v>
      </c>
      <c r="AI223" s="6">
        <v>1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Q223" s="6">
        <v>0</v>
      </c>
      <c r="AR223" s="6">
        <v>0</v>
      </c>
      <c r="AS223" s="6">
        <v>0</v>
      </c>
      <c r="AT223" s="6">
        <v>0</v>
      </c>
      <c r="AU223" s="6">
        <f>IF(Table3[[#This Row],[ShankDiameter]]&gt;0.5,0,2)</f>
        <v>2</v>
      </c>
      <c r="AV223" s="6">
        <v>0</v>
      </c>
      <c r="AW223" s="6">
        <v>0</v>
      </c>
      <c r="AX223" s="6">
        <v>2</v>
      </c>
      <c r="AY223" s="6">
        <v>2</v>
      </c>
      <c r="AZ223" s="6">
        <v>0</v>
      </c>
      <c r="BA223" s="6">
        <v>0</v>
      </c>
      <c r="BB223" s="6">
        <v>2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f>IF(Table3[[#This Row],[Type]]="EM",IF((Table3[[#This Row],[Diameter]]/2)-Table3[[#This Row],[CornerRadius]]-0.012&gt;0,(Table3[[#This Row],[Diameter]]/2)-Table3[[#This Row],[CornerRadius]]-0.012,0),)</f>
        <v>0</v>
      </c>
      <c r="BK223" s="6" t="str">
        <f>IF(Table3[[#This Row],[ShoulderLength]]="","",IF(Table3[[#This Row],[ShoulderLength]]&lt;Table3[[#This Row],[LOC]],"FIX",""))</f>
        <v/>
      </c>
    </row>
    <row r="224" spans="1:63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2195</v>
      </c>
      <c r="D224" s="6" t="s">
        <v>2195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>IF(Z224 &lt; 1, "", (M224/2)/TAN(RADIANS(Z224/2)))</f>
        <v>7.2168783648703244E-2</v>
      </c>
      <c r="AE224" s="6" t="s">
        <v>44</v>
      </c>
      <c r="AF224" s="6" t="s">
        <v>62</v>
      </c>
      <c r="AI224" s="6">
        <v>1</v>
      </c>
      <c r="AJ224" s="6">
        <v>1</v>
      </c>
      <c r="AK224" s="6">
        <v>1</v>
      </c>
      <c r="AL224" s="6">
        <v>1</v>
      </c>
      <c r="AM224" s="6">
        <v>1</v>
      </c>
      <c r="AN224" s="6">
        <v>0</v>
      </c>
      <c r="AO224" s="6">
        <v>1</v>
      </c>
      <c r="AQ224" s="6">
        <v>0</v>
      </c>
      <c r="AR224" s="6">
        <v>0</v>
      </c>
      <c r="AS224" s="6">
        <v>0</v>
      </c>
      <c r="AT224" s="6">
        <v>0</v>
      </c>
      <c r="AU224" s="6">
        <f>IF(Table3[[#This Row],[ShankDiameter]]&gt;0.5,0,2)</f>
        <v>2</v>
      </c>
      <c r="AV224" s="6">
        <v>0</v>
      </c>
      <c r="AW224" s="6">
        <v>0</v>
      </c>
      <c r="AX224" s="6">
        <v>2</v>
      </c>
      <c r="AY224" s="6">
        <f>IF(Table3[[#This Row],[ShankDiameter]]=0.225,2,IF(Table3[[#This Row],[ShankDiameter]]=0.25,2,IF(Table3[[#This Row],[ShankDiameter]]=0.2875,2,0)))</f>
        <v>2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f>IF(Table3[[#This Row],[Type]]="EM",IF((Table3[[#This Row],[Diameter]]/2)-Table3[[#This Row],[CornerRadius]]-0.012&gt;0,(Table3[[#This Row],[Diameter]]/2)-Table3[[#This Row],[CornerRadius]]-0.012,0),)</f>
        <v>0</v>
      </c>
      <c r="BK224" s="6" t="str">
        <f>IF(Table3[[#This Row],[ShoulderLength]]="","",IF(Table3[[#This Row],[ShoulderLength]]&lt;Table3[[#This Row],[LOC]],"FIX",""))</f>
        <v/>
      </c>
    </row>
    <row r="225" spans="1:63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2195</v>
      </c>
      <c r="D225" s="6" t="s">
        <v>2195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>IF(Z225 &lt; 1, "", (M225/2)/TAN(RADIANS(Z225/2)))</f>
        <v>0.3247595264191645</v>
      </c>
      <c r="AE225" s="6" t="s">
        <v>49</v>
      </c>
      <c r="AF225" s="6" t="s">
        <v>62</v>
      </c>
      <c r="AI225" s="6">
        <v>1</v>
      </c>
      <c r="AJ225" s="6">
        <v>1</v>
      </c>
      <c r="AK225" s="6">
        <v>1</v>
      </c>
      <c r="AL225" s="6">
        <v>1</v>
      </c>
      <c r="AM225" s="6">
        <v>1</v>
      </c>
      <c r="AN225" s="6">
        <v>0</v>
      </c>
      <c r="AO225" s="6">
        <v>1</v>
      </c>
      <c r="AQ225" s="6">
        <v>0</v>
      </c>
      <c r="AR225" s="6">
        <v>0</v>
      </c>
      <c r="AS225" s="6">
        <v>0</v>
      </c>
      <c r="AT225" s="6">
        <v>0</v>
      </c>
      <c r="AU225" s="6">
        <f>IF(Table3[[#This Row],[ShankDiameter]]&gt;0.5,0,2)</f>
        <v>2</v>
      </c>
      <c r="AV225" s="6">
        <v>0</v>
      </c>
      <c r="AW225" s="6">
        <v>0</v>
      </c>
      <c r="AX225" s="6">
        <v>2</v>
      </c>
      <c r="AY225" s="6">
        <f>IF(Table3[[#This Row],[ShankDiameter]]=0.225,2,IF(Table3[[#This Row],[ShankDiameter]]=0.25,2,IF(Table3[[#This Row],[ShankDiameter]]=0.2875,2,0)))</f>
        <v>2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f>IF(Table3[[#This Row],[Type]]="EM",IF((Table3[[#This Row],[Diameter]]/2)-Table3[[#This Row],[CornerRadius]]-0.012&gt;0,(Table3[[#This Row],[Diameter]]/2)-Table3[[#This Row],[CornerRadius]]-0.012,0),)</f>
        <v>0</v>
      </c>
      <c r="BK225" s="6" t="str">
        <f>IF(Table3[[#This Row],[ShoulderLength]]="","",IF(Table3[[#This Row],[ShoulderLength]]&lt;Table3[[#This Row],[LOC]],"FIX",""))</f>
        <v/>
      </c>
    </row>
    <row r="226" spans="1:63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2195</v>
      </c>
      <c r="D226" s="6" t="s">
        <v>2195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>IF(Z226 &lt; 1, "", (M226/2)/TAN(RADIANS(Z226/2)))</f>
        <v>0.21569407635393928</v>
      </c>
      <c r="AE226" s="6" t="s">
        <v>49</v>
      </c>
      <c r="AF226" s="6" t="s">
        <v>62</v>
      </c>
      <c r="AI226" s="6">
        <v>1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Q226" s="6">
        <v>0</v>
      </c>
      <c r="AR226" s="6">
        <v>0</v>
      </c>
      <c r="AS226" s="6">
        <v>0</v>
      </c>
      <c r="AT226" s="6">
        <v>0</v>
      </c>
      <c r="AU226" s="6">
        <f>IF(Table3[[#This Row],[ShankDiameter]]&gt;0.5,0,2)</f>
        <v>2</v>
      </c>
      <c r="AV226" s="6">
        <v>0</v>
      </c>
      <c r="AW226" s="6">
        <v>0</v>
      </c>
      <c r="AX226" s="6">
        <v>2</v>
      </c>
      <c r="AY226" s="6">
        <f>IF(Table3[[#This Row],[ShankDiameter]]=0.225,2,IF(Table3[[#This Row],[ShankDiameter]]=0.25,2,IF(Table3[[#This Row],[ShankDiameter]]=0.2875,2,0)))</f>
        <v>2</v>
      </c>
      <c r="AZ226" s="6">
        <v>0</v>
      </c>
      <c r="BA226" s="6">
        <v>0</v>
      </c>
      <c r="BB226" s="6">
        <v>2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f>IF(Table3[[#This Row],[Type]]="EM",IF((Table3[[#This Row],[Diameter]]/2)-Table3[[#This Row],[CornerRadius]]-0.012&gt;0,(Table3[[#This Row],[Diameter]]/2)-Table3[[#This Row],[CornerRadius]]-0.012,0),)</f>
        <v>0</v>
      </c>
      <c r="BK226" s="6" t="str">
        <f>IF(Table3[[#This Row],[ShoulderLength]]="","",IF(Table3[[#This Row],[ShoulderLength]]&lt;Table3[[#This Row],[LOC]],"FIX",""))</f>
        <v/>
      </c>
    </row>
    <row r="227" spans="1:63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2195</v>
      </c>
      <c r="D227" s="6" t="s">
        <v>2195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>IF(Z227 &lt; 1, "", (M227/2)/TAN(RADIANS(Z227/2)))</f>
        <v>0.18750000000000003</v>
      </c>
      <c r="AE227" s="6" t="s">
        <v>49</v>
      </c>
      <c r="AF227" s="6" t="s">
        <v>62</v>
      </c>
      <c r="AI227" s="6">
        <v>1</v>
      </c>
      <c r="AJ227" s="6">
        <v>1</v>
      </c>
      <c r="AK227" s="6">
        <v>1</v>
      </c>
      <c r="AL227" s="6">
        <v>1</v>
      </c>
      <c r="AM227" s="6">
        <v>1</v>
      </c>
      <c r="AN227" s="6">
        <v>0</v>
      </c>
      <c r="AO227" s="6">
        <v>1</v>
      </c>
      <c r="AQ227" s="6">
        <v>0</v>
      </c>
      <c r="AR227" s="6">
        <v>0</v>
      </c>
      <c r="AS227" s="6">
        <v>0</v>
      </c>
      <c r="AT227" s="6">
        <v>0</v>
      </c>
      <c r="AU227" s="6">
        <f>IF(Table3[[#This Row],[ShankDiameter]]&gt;0.5,0,2)</f>
        <v>2</v>
      </c>
      <c r="AV227" s="6">
        <v>0</v>
      </c>
      <c r="AW227" s="6">
        <v>0</v>
      </c>
      <c r="AX227" s="6">
        <v>2</v>
      </c>
      <c r="AY227" s="6">
        <f>IF(Table3[[#This Row],[ShankDiameter]]=0.225,2,IF(Table3[[#This Row],[ShankDiameter]]=0.25,2,IF(Table3[[#This Row],[ShankDiameter]]=0.2875,2,0)))</f>
        <v>2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f>IF(Table3[[#This Row],[Type]]="EM",IF((Table3[[#This Row],[Diameter]]/2)-Table3[[#This Row],[CornerRadius]]-0.012&gt;0,(Table3[[#This Row],[Diameter]]/2)-Table3[[#This Row],[CornerRadius]]-0.012,0),)</f>
        <v>0</v>
      </c>
      <c r="BK227" s="6" t="str">
        <f>IF(Table3[[#This Row],[ShoulderLength]]="","",IF(Table3[[#This Row],[ShoulderLength]]&lt;Table3[[#This Row],[LOC]],"FIX",""))</f>
        <v/>
      </c>
    </row>
    <row r="228" spans="1:63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2195</v>
      </c>
      <c r="D228" s="6" t="s">
        <v>2195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>IF(Z228 &lt; 1, "", (M228/2)/TAN(RADIANS(Z228/2)))</f>
        <v>0.10825317547305487</v>
      </c>
      <c r="AE228" s="6" t="s">
        <v>49</v>
      </c>
      <c r="AF228" s="6" t="s">
        <v>62</v>
      </c>
      <c r="AI228" s="6">
        <v>1</v>
      </c>
      <c r="AJ228" s="6">
        <v>1</v>
      </c>
      <c r="AK228" s="6">
        <v>1</v>
      </c>
      <c r="AL228" s="6">
        <v>1</v>
      </c>
      <c r="AM228" s="6">
        <v>1</v>
      </c>
      <c r="AN228" s="6">
        <v>0</v>
      </c>
      <c r="AO228" s="6">
        <v>1</v>
      </c>
      <c r="AQ228" s="6">
        <v>0</v>
      </c>
      <c r="AR228" s="6">
        <v>0</v>
      </c>
      <c r="AS228" s="6">
        <v>0</v>
      </c>
      <c r="AT228" s="6">
        <v>0</v>
      </c>
      <c r="AU228" s="6">
        <f>IF(Table3[[#This Row],[ShankDiameter]]&gt;0.5,0,2)</f>
        <v>2</v>
      </c>
      <c r="AV228" s="6">
        <v>0</v>
      </c>
      <c r="AW228" s="6">
        <v>0</v>
      </c>
      <c r="AX228" s="6">
        <v>2</v>
      </c>
      <c r="AY228" s="6">
        <f>IF(Table3[[#This Row],[ShankDiameter]]=0.225,2,IF(Table3[[#This Row],[ShankDiameter]]=0.25,2,IF(Table3[[#This Row],[ShankDiameter]]=0.2875,2,0)))</f>
        <v>2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f>IF(Table3[[#This Row],[Type]]="EM",IF((Table3[[#This Row],[Diameter]]/2)-Table3[[#This Row],[CornerRadius]]-0.012&gt;0,(Table3[[#This Row],[Diameter]]/2)-Table3[[#This Row],[CornerRadius]]-0.012,0),)</f>
        <v>0</v>
      </c>
      <c r="BK228" s="6" t="str">
        <f>IF(Table3[[#This Row],[ShoulderLength]]="","",IF(Table3[[#This Row],[ShoulderLength]]&lt;Table3[[#This Row],[LOC]],"FIX",""))</f>
        <v/>
      </c>
    </row>
    <row r="229" spans="1:63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2195</v>
      </c>
      <c r="D229" s="6" t="s">
        <v>2195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>IF(Z229 &lt; 1, "", (M229/2)/TAN(RADIANS(Z229/2)))</f>
        <v>0.43301270189221935</v>
      </c>
      <c r="AE229" s="6" t="s">
        <v>49</v>
      </c>
      <c r="AF229" s="6" t="s">
        <v>62</v>
      </c>
      <c r="AG229" s="6" t="s">
        <v>495</v>
      </c>
      <c r="AI229" s="6">
        <v>1</v>
      </c>
      <c r="AJ229" s="6">
        <v>1</v>
      </c>
      <c r="AK229" s="6">
        <v>1</v>
      </c>
      <c r="AL229" s="6">
        <v>1</v>
      </c>
      <c r="AM229" s="6">
        <v>1</v>
      </c>
      <c r="AN229" s="6">
        <v>0</v>
      </c>
      <c r="AO229" s="6">
        <v>1</v>
      </c>
      <c r="AQ229" s="6">
        <v>0</v>
      </c>
      <c r="AR229" s="6">
        <v>0</v>
      </c>
      <c r="AS229" s="6">
        <v>0</v>
      </c>
      <c r="AT229" s="6">
        <v>0</v>
      </c>
      <c r="AU229" s="6">
        <f>IF(Table3[[#This Row],[ShankDiameter]]&gt;0.5,0,2)</f>
        <v>2</v>
      </c>
      <c r="AV229" s="6">
        <v>0</v>
      </c>
      <c r="AW229" s="6">
        <v>0</v>
      </c>
      <c r="AX229" s="6">
        <v>2</v>
      </c>
      <c r="AY229" s="6">
        <f>IF(Table3[[#This Row],[ShankDiameter]]=0.225,2,IF(Table3[[#This Row],[ShankDiameter]]=0.25,2,IF(Table3[[#This Row],[ShankDiameter]]=0.2875,2,0)))</f>
        <v>2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f>IF(Table3[[#This Row],[Type]]="EM",IF((Table3[[#This Row],[Diameter]]/2)-Table3[[#This Row],[CornerRadius]]-0.012&gt;0,(Table3[[#This Row],[Diameter]]/2)-Table3[[#This Row],[CornerRadius]]-0.012,0),)</f>
        <v>0</v>
      </c>
      <c r="BK229" s="6" t="str">
        <f>IF(Table3[[#This Row],[ShoulderLength]]="","",IF(Table3[[#This Row],[ShoulderLength]]&lt;Table3[[#This Row],[LOC]],"FIX",""))</f>
        <v/>
      </c>
    </row>
    <row r="230" spans="1:63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2195</v>
      </c>
      <c r="D230" s="6" t="s">
        <v>2195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>IF(Z230 &lt; 1, "", (M230/2)/TAN(RADIANS(Z230/2)))</f>
        <v>0.28759210180525241</v>
      </c>
      <c r="AE230" s="6" t="s">
        <v>49</v>
      </c>
      <c r="AF230" s="6" t="s">
        <v>62</v>
      </c>
      <c r="AI230" s="6">
        <v>1</v>
      </c>
      <c r="AJ230" s="6">
        <v>1</v>
      </c>
      <c r="AK230" s="6">
        <v>1</v>
      </c>
      <c r="AL230" s="6">
        <v>1</v>
      </c>
      <c r="AM230" s="6">
        <v>1</v>
      </c>
      <c r="AN230" s="6">
        <v>0</v>
      </c>
      <c r="AO230" s="6">
        <v>1</v>
      </c>
      <c r="AQ230" s="6">
        <v>0</v>
      </c>
      <c r="AR230" s="6">
        <v>0</v>
      </c>
      <c r="AS230" s="6">
        <v>0</v>
      </c>
      <c r="AT230" s="6">
        <v>0</v>
      </c>
      <c r="AU230" s="6">
        <f>IF(Table3[[#This Row],[ShankDiameter]]&gt;0.5,0,2)</f>
        <v>2</v>
      </c>
      <c r="AV230" s="6">
        <v>0</v>
      </c>
      <c r="AW230" s="6">
        <v>0</v>
      </c>
      <c r="AX230" s="6">
        <v>2</v>
      </c>
      <c r="AY230" s="6">
        <f>IF(Table3[[#This Row],[ShankDiameter]]=0.225,2,IF(Table3[[#This Row],[ShankDiameter]]=0.25,2,IF(Table3[[#This Row],[ShankDiameter]]=0.2875,2,0)))</f>
        <v>2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f>IF(Table3[[#This Row],[Type]]="EM",IF((Table3[[#This Row],[Diameter]]/2)-Table3[[#This Row],[CornerRadius]]-0.012&gt;0,(Table3[[#This Row],[Diameter]]/2)-Table3[[#This Row],[CornerRadius]]-0.012,0),)</f>
        <v>0</v>
      </c>
      <c r="BK230" s="6" t="str">
        <f>IF(Table3[[#This Row],[ShoulderLength]]="","",IF(Table3[[#This Row],[ShoulderLength]]&lt;Table3[[#This Row],[LOC]],"FIX",""))</f>
        <v/>
      </c>
    </row>
    <row r="231" spans="1:63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2195</v>
      </c>
      <c r="D231" s="6" t="s">
        <v>2195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>IF(Z231 &lt; 1, "", (M231/2)/TAN(RADIANS(Z231/2)))</f>
        <v>0.25</v>
      </c>
      <c r="AE231" s="6" t="s">
        <v>49</v>
      </c>
      <c r="AF231" s="6" t="s">
        <v>62</v>
      </c>
      <c r="AI231" s="6">
        <v>1</v>
      </c>
      <c r="AJ231" s="6">
        <v>1</v>
      </c>
      <c r="AK231" s="6">
        <v>1</v>
      </c>
      <c r="AL231" s="6">
        <v>1</v>
      </c>
      <c r="AM231" s="6">
        <v>1</v>
      </c>
      <c r="AN231" s="6">
        <v>0</v>
      </c>
      <c r="AO231" s="6">
        <v>1</v>
      </c>
      <c r="AQ231" s="6">
        <v>0</v>
      </c>
      <c r="AR231" s="6">
        <v>0</v>
      </c>
      <c r="AS231" s="6">
        <v>0</v>
      </c>
      <c r="AT231" s="6">
        <v>0</v>
      </c>
      <c r="AU231" s="6">
        <f>IF(Table3[[#This Row],[ShankDiameter]]&gt;0.5,0,2)</f>
        <v>2</v>
      </c>
      <c r="AV231" s="6">
        <v>0</v>
      </c>
      <c r="AW231" s="6">
        <v>0</v>
      </c>
      <c r="AX231" s="6">
        <v>2</v>
      </c>
      <c r="AY231" s="6">
        <f>IF(Table3[[#This Row],[ShankDiameter]]=0.225,2,IF(Table3[[#This Row],[ShankDiameter]]=0.25,2,IF(Table3[[#This Row],[ShankDiameter]]=0.2875,2,0)))</f>
        <v>2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f>IF(Table3[[#This Row],[Type]]="EM",IF((Table3[[#This Row],[Diameter]]/2)-Table3[[#This Row],[CornerRadius]]-0.012&gt;0,(Table3[[#This Row],[Diameter]]/2)-Table3[[#This Row],[CornerRadius]]-0.012,0),)</f>
        <v>0</v>
      </c>
      <c r="BK231" s="6" t="str">
        <f>IF(Table3[[#This Row],[ShoulderLength]]="","",IF(Table3[[#This Row],[ShoulderLength]]&lt;Table3[[#This Row],[LOC]],"FIX",""))</f>
        <v/>
      </c>
    </row>
    <row r="232" spans="1:63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2195</v>
      </c>
      <c r="D232" s="6" t="s">
        <v>2195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>IF(Z232 &lt; 1, "", (M232/2)/TAN(RADIANS(Z232/2)))</f>
        <v>0.14433756729740649</v>
      </c>
      <c r="AE232" s="6" t="s">
        <v>49</v>
      </c>
      <c r="AF232" s="6" t="s">
        <v>62</v>
      </c>
      <c r="AI232" s="6">
        <v>1</v>
      </c>
      <c r="AJ232" s="6">
        <v>1</v>
      </c>
      <c r="AK232" s="6">
        <v>1</v>
      </c>
      <c r="AL232" s="6">
        <v>1</v>
      </c>
      <c r="AM232" s="6">
        <v>1</v>
      </c>
      <c r="AN232" s="6">
        <v>0</v>
      </c>
      <c r="AO232" s="6">
        <v>1</v>
      </c>
      <c r="AQ232" s="6">
        <v>0</v>
      </c>
      <c r="AR232" s="6">
        <v>0</v>
      </c>
      <c r="AS232" s="6">
        <v>0</v>
      </c>
      <c r="AT232" s="6">
        <v>0</v>
      </c>
      <c r="AU232" s="6">
        <f>IF(Table3[[#This Row],[ShankDiameter]]&gt;0.5,0,2)</f>
        <v>2</v>
      </c>
      <c r="AV232" s="6">
        <v>0</v>
      </c>
      <c r="AW232" s="6">
        <v>0</v>
      </c>
      <c r="AX232" s="6">
        <v>2</v>
      </c>
      <c r="AY232" s="6">
        <f>IF(Table3[[#This Row],[ShankDiameter]]=0.225,2,IF(Table3[[#This Row],[ShankDiameter]]=0.25,2,IF(Table3[[#This Row],[ShankDiameter]]=0.2875,2,0)))</f>
        <v>2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f>IF(Table3[[#This Row],[Type]]="EM",IF((Table3[[#This Row],[Diameter]]/2)-Table3[[#This Row],[CornerRadius]]-0.012&gt;0,(Table3[[#This Row],[Diameter]]/2)-Table3[[#This Row],[CornerRadius]]-0.012,0),)</f>
        <v>0</v>
      </c>
      <c r="BK232" s="6" t="str">
        <f>IF(Table3[[#This Row],[ShoulderLength]]="","",IF(Table3[[#This Row],[ShoulderLength]]&lt;Table3[[#This Row],[LOC]],"FIX",""))</f>
        <v/>
      </c>
    </row>
    <row r="233" spans="1:63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2195</v>
      </c>
      <c r="D233" s="6" t="s">
        <v>2195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>IF(Z233 &lt; 1, "", (M233/2)/TAN(RADIANS(Z233/2)))</f>
        <v>0.43138815270787856</v>
      </c>
      <c r="AE233" s="6" t="s">
        <v>49</v>
      </c>
      <c r="AF233" s="6" t="s">
        <v>62</v>
      </c>
      <c r="AI233" s="6">
        <v>1</v>
      </c>
      <c r="AJ233" s="6">
        <v>1</v>
      </c>
      <c r="AK233" s="6">
        <v>1</v>
      </c>
      <c r="AL233" s="6">
        <v>1</v>
      </c>
      <c r="AM233" s="6">
        <v>1</v>
      </c>
      <c r="AN233" s="6">
        <v>0</v>
      </c>
      <c r="AO233" s="6">
        <v>1</v>
      </c>
      <c r="AQ233" s="6">
        <v>0</v>
      </c>
      <c r="AR233" s="6">
        <v>0</v>
      </c>
      <c r="AS233" s="6">
        <v>0</v>
      </c>
      <c r="AT233" s="6">
        <v>0</v>
      </c>
      <c r="AU233" s="6">
        <f>IF(Table3[[#This Row],[ShankDiameter]]&gt;0.5,0,2)</f>
        <v>2</v>
      </c>
      <c r="AV233" s="6">
        <v>0</v>
      </c>
      <c r="AW233" s="6">
        <v>0</v>
      </c>
      <c r="AX233" s="6">
        <v>2</v>
      </c>
      <c r="AY233" s="6">
        <f>IF(Table3[[#This Row],[ShankDiameter]]=0.225,2,IF(Table3[[#This Row],[ShankDiameter]]=0.25,2,IF(Table3[[#This Row],[ShankDiameter]]=0.2875,2,0)))</f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f>IF(Table3[[#This Row],[Type]]="EM",IF((Table3[[#This Row],[Diameter]]/2)-Table3[[#This Row],[CornerRadius]]-0.012&gt;0,(Table3[[#This Row],[Diameter]]/2)-Table3[[#This Row],[CornerRadius]]-0.012,0),)</f>
        <v>0</v>
      </c>
      <c r="BK233" s="6" t="str">
        <f>IF(Table3[[#This Row],[ShoulderLength]]="","",IF(Table3[[#This Row],[ShoulderLength]]&lt;Table3[[#This Row],[LOC]],"FIX",""))</f>
        <v/>
      </c>
    </row>
    <row r="234" spans="1:63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2195</v>
      </c>
      <c r="D234" s="6" t="s">
        <v>2195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>IF(Z234 &lt; 1, "", (M234/2)/TAN(RADIANS(Z234/2)))</f>
        <v>0.37500000000000006</v>
      </c>
      <c r="AE234" s="6" t="s">
        <v>49</v>
      </c>
      <c r="AF234" s="6" t="s">
        <v>62</v>
      </c>
      <c r="AI234" s="6">
        <v>1</v>
      </c>
      <c r="AJ234" s="6">
        <v>1</v>
      </c>
      <c r="AK234" s="6">
        <v>1</v>
      </c>
      <c r="AL234" s="6">
        <v>1</v>
      </c>
      <c r="AM234" s="6">
        <v>1</v>
      </c>
      <c r="AN234" s="6">
        <v>0</v>
      </c>
      <c r="AO234" s="6">
        <v>1</v>
      </c>
      <c r="AQ234" s="6">
        <v>0</v>
      </c>
      <c r="AR234" s="6">
        <v>0</v>
      </c>
      <c r="AS234" s="6">
        <v>0</v>
      </c>
      <c r="AT234" s="6">
        <v>0</v>
      </c>
      <c r="AU234" s="6">
        <f>IF(Table3[[#This Row],[ShankDiameter]]&gt;0.5,0,2)</f>
        <v>2</v>
      </c>
      <c r="AV234" s="6">
        <v>0</v>
      </c>
      <c r="AW234" s="6">
        <v>0</v>
      </c>
      <c r="AX234" s="6">
        <v>2</v>
      </c>
      <c r="AY234" s="6">
        <f>IF(Table3[[#This Row],[ShankDiameter]]=0.225,2,IF(Table3[[#This Row],[ShankDiameter]]=0.25,2,IF(Table3[[#This Row],[ShankDiameter]]=0.2875,2,0)))</f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f>IF(Table3[[#This Row],[Type]]="EM",IF((Table3[[#This Row],[Diameter]]/2)-Table3[[#This Row],[CornerRadius]]-0.012&gt;0,(Table3[[#This Row],[Diameter]]/2)-Table3[[#This Row],[CornerRadius]]-0.012,0),)</f>
        <v>0</v>
      </c>
      <c r="BK234" s="6" t="str">
        <f>IF(Table3[[#This Row],[ShoulderLength]]="","",IF(Table3[[#This Row],[ShoulderLength]]&lt;Table3[[#This Row],[LOC]],"FIX",""))</f>
        <v/>
      </c>
    </row>
    <row r="235" spans="1:63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2195</v>
      </c>
      <c r="D235" s="6" t="s">
        <v>2195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>IF(Z235 &lt; 1, "", (M235/2)/TAN(RADIANS(Z235/2)))</f>
        <v>0.57518420361050482</v>
      </c>
      <c r="AE235" s="6" t="s">
        <v>49</v>
      </c>
      <c r="AF235" s="6" t="s">
        <v>62</v>
      </c>
      <c r="AI235" s="6">
        <v>1</v>
      </c>
      <c r="AJ235" s="6">
        <v>1</v>
      </c>
      <c r="AK235" s="6">
        <v>1</v>
      </c>
      <c r="AL235" s="6">
        <v>1</v>
      </c>
      <c r="AM235" s="6">
        <v>1</v>
      </c>
      <c r="AN235" s="6">
        <v>0</v>
      </c>
      <c r="AO235" s="6">
        <v>1</v>
      </c>
      <c r="AQ235" s="6">
        <v>0</v>
      </c>
      <c r="AR235" s="6">
        <v>0</v>
      </c>
      <c r="AS235" s="6">
        <v>0</v>
      </c>
      <c r="AT235" s="6">
        <v>0</v>
      </c>
      <c r="AU235" s="6">
        <f>IF(Table3[[#This Row],[ShankDiameter]]&gt;0.5,0,2)</f>
        <v>2</v>
      </c>
      <c r="AV235" s="6">
        <v>0</v>
      </c>
      <c r="AW235" s="6">
        <v>0</v>
      </c>
      <c r="AX235" s="6">
        <v>2</v>
      </c>
      <c r="AY235" s="6">
        <f>IF(Table3[[#This Row],[ShankDiameter]]=0.225,2,IF(Table3[[#This Row],[ShankDiameter]]=0.25,2,IF(Table3[[#This Row],[ShankDiameter]]=0.2875,2,0)))</f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f>IF(Table3[[#This Row],[Type]]="EM",IF((Table3[[#This Row],[Diameter]]/2)-Table3[[#This Row],[CornerRadius]]-0.012&gt;0,(Table3[[#This Row],[Diameter]]/2)-Table3[[#This Row],[CornerRadius]]-0.012,0),)</f>
        <v>0</v>
      </c>
      <c r="BK235" s="6" t="str">
        <f>IF(Table3[[#This Row],[ShoulderLength]]="","",IF(Table3[[#This Row],[ShoulderLength]]&lt;Table3[[#This Row],[LOC]],"FIX",""))</f>
        <v/>
      </c>
    </row>
    <row r="236" spans="1:63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2195</v>
      </c>
      <c r="D236" s="6" t="s">
        <v>2195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>IF(Z236 &lt; 1, "", (M236/2)/TAN(RADIANS(Z236/2)))</f>
        <v>0.5</v>
      </c>
      <c r="AE236" s="6" t="s">
        <v>49</v>
      </c>
      <c r="AF236" s="6" t="s">
        <v>62</v>
      </c>
      <c r="AI236" s="6">
        <v>1</v>
      </c>
      <c r="AJ236" s="6">
        <v>1</v>
      </c>
      <c r="AK236" s="6">
        <v>1</v>
      </c>
      <c r="AL236" s="6">
        <v>1</v>
      </c>
      <c r="AM236" s="6">
        <v>1</v>
      </c>
      <c r="AN236" s="6">
        <v>0</v>
      </c>
      <c r="AO236" s="6">
        <v>1</v>
      </c>
      <c r="AQ236" s="6">
        <v>0</v>
      </c>
      <c r="AR236" s="6">
        <v>0</v>
      </c>
      <c r="AS236" s="6">
        <v>0</v>
      </c>
      <c r="AT236" s="6">
        <v>0</v>
      </c>
      <c r="AU236" s="6">
        <f>IF(Table3[[#This Row],[ShankDiameter]]&gt;0.5,0,2)</f>
        <v>2</v>
      </c>
      <c r="AV236" s="6">
        <v>0</v>
      </c>
      <c r="AW236" s="6">
        <v>0</v>
      </c>
      <c r="AX236" s="6">
        <v>2</v>
      </c>
      <c r="AY236" s="6">
        <f>IF(Table3[[#This Row],[ShankDiameter]]=0.225,2,IF(Table3[[#This Row],[ShankDiameter]]=0.25,2,IF(Table3[[#This Row],[ShankDiameter]]=0.2875,2,0)))</f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f>IF(Table3[[#This Row],[Type]]="EM",IF((Table3[[#This Row],[Diameter]]/2)-Table3[[#This Row],[CornerRadius]]-0.012&gt;0,(Table3[[#This Row],[Diameter]]/2)-Table3[[#This Row],[CornerRadius]]-0.012,0),)</f>
        <v>0</v>
      </c>
      <c r="BK236" s="6" t="str">
        <f>IF(Table3[[#This Row],[ShoulderLength]]="","",IF(Table3[[#This Row],[ShoulderLength]]&lt;Table3[[#This Row],[LOC]],"FIX",""))</f>
        <v/>
      </c>
    </row>
    <row r="237" spans="1:63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2490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>IF(Z237 &lt; 1, "", (M237/2)/TAN(RADIANS(Z237/2)))</f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1</v>
      </c>
      <c r="AJ237" s="6">
        <v>1</v>
      </c>
      <c r="AK237" s="6">
        <v>1</v>
      </c>
      <c r="AL237" s="6">
        <v>1</v>
      </c>
      <c r="AM237" s="6">
        <v>1</v>
      </c>
      <c r="AN237" s="6">
        <v>0</v>
      </c>
      <c r="AO237" s="6">
        <v>1</v>
      </c>
      <c r="AQ237" s="6">
        <v>0</v>
      </c>
      <c r="AR237" s="6">
        <v>0</v>
      </c>
      <c r="AS237" s="6">
        <v>0</v>
      </c>
      <c r="AT237" s="6">
        <v>0</v>
      </c>
      <c r="AU237" s="6">
        <f>IF(Table3[[#This Row],[ShankDiameter]]&gt;0.5,0,2)</f>
        <v>2</v>
      </c>
      <c r="AV237" s="6">
        <v>0</v>
      </c>
      <c r="AW237" s="6">
        <v>0</v>
      </c>
      <c r="AX237" s="6">
        <v>2</v>
      </c>
      <c r="AY237" s="6">
        <f>IF(Table3[[#This Row],[ShankDiameter]]=0.225,2,IF(Table3[[#This Row],[ShankDiameter]]=0.25,2,IF(Table3[[#This Row],[ShankDiameter]]=0.2875,2,0)))</f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f>IF(Table3[[#This Row],[Type]]="EM",IF((Table3[[#This Row],[Diameter]]/2)-Table3[[#This Row],[CornerRadius]]-0.012&gt;0,(Table3[[#This Row],[Diameter]]/2)-Table3[[#This Row],[CornerRadius]]-0.012,0),)</f>
        <v>0</v>
      </c>
      <c r="BK237" s="6" t="str">
        <f>IF(Table3[[#This Row],[ShoulderLength]]="","",IF(Table3[[#This Row],[ShoulderLength]]&lt;Table3[[#This Row],[LOC]],"FIX",""))</f>
        <v/>
      </c>
    </row>
    <row r="238" spans="1:63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2489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>IF(Z238 &lt; 1, "", (M238/2)/TAN(RADIANS(Z238/2)))</f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1</v>
      </c>
      <c r="AJ238" s="6">
        <v>1</v>
      </c>
      <c r="AK238" s="6">
        <v>1</v>
      </c>
      <c r="AL238" s="6">
        <v>1</v>
      </c>
      <c r="AM238" s="6">
        <v>1</v>
      </c>
      <c r="AN238" s="6">
        <v>0</v>
      </c>
      <c r="AO238" s="6">
        <v>1</v>
      </c>
      <c r="AQ238" s="6">
        <v>0</v>
      </c>
      <c r="AR238" s="6">
        <v>0</v>
      </c>
      <c r="AS238" s="6">
        <v>0</v>
      </c>
      <c r="AT238" s="6">
        <v>0</v>
      </c>
      <c r="AU238" s="6">
        <f>IF(Table3[[#This Row],[ShankDiameter]]&gt;0.5,0,2)</f>
        <v>2</v>
      </c>
      <c r="AV238" s="6">
        <v>0</v>
      </c>
      <c r="AW238" s="6">
        <v>0</v>
      </c>
      <c r="AX238" s="6">
        <v>2</v>
      </c>
      <c r="AY238" s="6">
        <f>IF(Table3[[#This Row],[ShankDiameter]]=0.225,2,IF(Table3[[#This Row],[ShankDiameter]]=0.25,2,IF(Table3[[#This Row],[ShankDiameter]]=0.2875,2,0)))</f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f>IF(Table3[[#This Row],[Type]]="EM",IF((Table3[[#This Row],[Diameter]]/2)-Table3[[#This Row],[CornerRadius]]-0.012&gt;0,(Table3[[#This Row],[Diameter]]/2)-Table3[[#This Row],[CornerRadius]]-0.012,0),)</f>
        <v>0</v>
      </c>
      <c r="BK238" s="6" t="str">
        <f>IF(Table3[[#This Row],[ShoulderLength]]="","",IF(Table3[[#This Row],[ShoulderLength]]&lt;Table3[[#This Row],[LOC]],"FIX",""))</f>
        <v/>
      </c>
    </row>
    <row r="239" spans="1:63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2489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>IF(Z239 &lt; 1, "", (M239/2)/TAN(RADIANS(Z239/2)))</f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1</v>
      </c>
      <c r="AJ239" s="6">
        <v>1</v>
      </c>
      <c r="AK239" s="6">
        <v>1</v>
      </c>
      <c r="AL239" s="6">
        <v>1</v>
      </c>
      <c r="AM239" s="6">
        <v>1</v>
      </c>
      <c r="AN239" s="6">
        <v>0</v>
      </c>
      <c r="AO239" s="6">
        <v>1</v>
      </c>
      <c r="AQ239" s="6">
        <v>0</v>
      </c>
      <c r="AR239" s="6">
        <v>0</v>
      </c>
      <c r="AS239" s="6">
        <v>0</v>
      </c>
      <c r="AT239" s="6">
        <v>0</v>
      </c>
      <c r="AU239" s="6">
        <f>IF(Table3[[#This Row],[ShankDiameter]]&gt;0.5,0,2)</f>
        <v>2</v>
      </c>
      <c r="AV239" s="6">
        <v>0</v>
      </c>
      <c r="AW239" s="6">
        <v>0</v>
      </c>
      <c r="AX239" s="6">
        <v>2</v>
      </c>
      <c r="AY239" s="6">
        <f>IF(Table3[[#This Row],[ShankDiameter]]=0.225,2,IF(Table3[[#This Row],[ShankDiameter]]=0.25,2,IF(Table3[[#This Row],[ShankDiameter]]=0.2875,2,0)))</f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f>IF(Table3[[#This Row],[Type]]="EM",IF((Table3[[#This Row],[Diameter]]/2)-Table3[[#This Row],[CornerRadius]]-0.012&gt;0,(Table3[[#This Row],[Diameter]]/2)-Table3[[#This Row],[CornerRadius]]-0.012,0),)</f>
        <v>0</v>
      </c>
      <c r="BK239" s="6" t="str">
        <f>IF(Table3[[#This Row],[ShoulderLength]]="","",IF(Table3[[#This Row],[ShoulderLength]]&lt;Table3[[#This Row],[LOC]],"FIX",""))</f>
        <v/>
      </c>
    </row>
    <row r="240" spans="1:63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2488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>IF(Z240 &lt; 1, "", (M240/2)/TAN(RADIANS(Z240/2)))</f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1</v>
      </c>
      <c r="AJ240" s="6">
        <v>1</v>
      </c>
      <c r="AK240" s="6">
        <v>1</v>
      </c>
      <c r="AL240" s="6">
        <v>1</v>
      </c>
      <c r="AM240" s="6">
        <v>1</v>
      </c>
      <c r="AN240" s="6">
        <v>0</v>
      </c>
      <c r="AO240" s="6">
        <v>1</v>
      </c>
      <c r="AQ240" s="6">
        <v>0</v>
      </c>
      <c r="AR240" s="6">
        <v>0</v>
      </c>
      <c r="AS240" s="6">
        <v>0</v>
      </c>
      <c r="AT240" s="6">
        <v>0</v>
      </c>
      <c r="AU240" s="6">
        <f>IF(Table3[[#This Row],[ShankDiameter]]&gt;0.5,0,2)</f>
        <v>2</v>
      </c>
      <c r="AV240" s="6">
        <v>0</v>
      </c>
      <c r="AW240" s="6">
        <v>0</v>
      </c>
      <c r="AX240" s="6">
        <v>2</v>
      </c>
      <c r="AY240" s="6">
        <f>IF(Table3[[#This Row],[ShankDiameter]]=0.225,2,IF(Table3[[#This Row],[ShankDiameter]]=0.25,2,IF(Table3[[#This Row],[ShankDiameter]]=0.2875,2,0)))</f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f>IF(Table3[[#This Row],[Type]]="EM",IF((Table3[[#This Row],[Diameter]]/2)-Table3[[#This Row],[CornerRadius]]-0.012&gt;0,(Table3[[#This Row],[Diameter]]/2)-Table3[[#This Row],[CornerRadius]]-0.012,0),)</f>
        <v>0</v>
      </c>
      <c r="BK240" s="6" t="str">
        <f>IF(Table3[[#This Row],[ShoulderLength]]="","",IF(Table3[[#This Row],[ShoulderLength]]&lt;Table3[[#This Row],[LOC]],"FIX",""))</f>
        <v/>
      </c>
    </row>
    <row r="241" spans="1:63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2487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>IF(Z241 &lt; 1, "", (M241/2)/TAN(RADIANS(Z241/2)))</f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1</v>
      </c>
      <c r="AJ241" s="6">
        <v>1</v>
      </c>
      <c r="AK241" s="6">
        <v>1</v>
      </c>
      <c r="AL241" s="6">
        <v>1</v>
      </c>
      <c r="AM241" s="6">
        <v>1</v>
      </c>
      <c r="AN241" s="6">
        <v>0</v>
      </c>
      <c r="AO241" s="6">
        <v>1</v>
      </c>
      <c r="AQ241" s="6">
        <v>0</v>
      </c>
      <c r="AR241" s="6">
        <v>0</v>
      </c>
      <c r="AS241" s="6">
        <v>0</v>
      </c>
      <c r="AT241" s="6">
        <v>0</v>
      </c>
      <c r="AU241" s="6">
        <f>IF(Table3[[#This Row],[ShankDiameter]]&gt;0.5,0,2)</f>
        <v>2</v>
      </c>
      <c r="AV241" s="6">
        <v>0</v>
      </c>
      <c r="AW241" s="6">
        <v>0</v>
      </c>
      <c r="AX241" s="6">
        <v>2</v>
      </c>
      <c r="AY241" s="6">
        <f>IF(Table3[[#This Row],[ShankDiameter]]=0.225,2,IF(Table3[[#This Row],[ShankDiameter]]=0.25,2,IF(Table3[[#This Row],[ShankDiameter]]=0.2875,2,0)))</f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f>IF(Table3[[#This Row],[Type]]="EM",IF((Table3[[#This Row],[Diameter]]/2)-Table3[[#This Row],[CornerRadius]]-0.012&gt;0,(Table3[[#This Row],[Diameter]]/2)-Table3[[#This Row],[CornerRadius]]-0.012,0),)</f>
        <v>0</v>
      </c>
      <c r="BK241" s="6" t="str">
        <f>IF(Table3[[#This Row],[ShoulderLength]]="","",IF(Table3[[#This Row],[ShoulderLength]]&lt;Table3[[#This Row],[LOC]],"FIX",""))</f>
        <v/>
      </c>
    </row>
    <row r="242" spans="1:63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2480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>IF(Z242 &lt; 1, "", (M242/2)/TAN(RADIANS(Z242/2)))</f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1</v>
      </c>
      <c r="AJ242" s="6">
        <v>1</v>
      </c>
      <c r="AK242" s="6">
        <v>1</v>
      </c>
      <c r="AL242" s="6">
        <v>1</v>
      </c>
      <c r="AM242" s="6">
        <v>1</v>
      </c>
      <c r="AN242" s="6">
        <v>0</v>
      </c>
      <c r="AO242" s="6">
        <v>1</v>
      </c>
      <c r="AQ242" s="6">
        <v>0</v>
      </c>
      <c r="AR242" s="6">
        <v>0</v>
      </c>
      <c r="AS242" s="6">
        <v>0</v>
      </c>
      <c r="AT242" s="6">
        <v>0</v>
      </c>
      <c r="AU242" s="6">
        <f>IF(Table3[[#This Row],[ShankDiameter]]&gt;0.5,0,IF(Table3[[#This Row],[Type]]="CD",0,1))</f>
        <v>1</v>
      </c>
      <c r="AV242" s="6">
        <v>0</v>
      </c>
      <c r="AW242" s="6">
        <v>0</v>
      </c>
      <c r="AX242" s="6">
        <v>2</v>
      </c>
      <c r="AY242" s="6">
        <f>IF(Table3[[#This Row],[ShankDiameter]]=0.225,2,IF(Table3[[#This Row],[ShankDiameter]]=0.25,2,IF(Table3[[#This Row],[ShankDiameter]]=0.2875,2,0)))</f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f>IF(Table3[[#This Row],[Type]]="EM",IF((Table3[[#This Row],[Diameter]]/2)-Table3[[#This Row],[CornerRadius]]-0.012&gt;0,(Table3[[#This Row],[Diameter]]/2)-Table3[[#This Row],[CornerRadius]]-0.012,0),)</f>
        <v>0</v>
      </c>
      <c r="BK242" s="6" t="str">
        <f>IF(Table3[[#This Row],[ShoulderLength]]="","",IF(Table3[[#This Row],[ShoulderLength]]&lt;Table3[[#This Row],[LOC]],"FIX",""))</f>
        <v/>
      </c>
    </row>
    <row r="243" spans="1:63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2486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>IF(Z243 &lt; 1, "", (M243/2)/TAN(RADIANS(Z243/2)))</f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1</v>
      </c>
      <c r="AJ243" s="6">
        <v>1</v>
      </c>
      <c r="AK243" s="6">
        <v>1</v>
      </c>
      <c r="AL243" s="6">
        <v>1</v>
      </c>
      <c r="AM243" s="6">
        <v>1</v>
      </c>
      <c r="AN243" s="6">
        <v>0</v>
      </c>
      <c r="AO243" s="6">
        <v>1</v>
      </c>
      <c r="AQ243" s="6">
        <v>0</v>
      </c>
      <c r="AR243" s="6">
        <v>0</v>
      </c>
      <c r="AS243" s="6">
        <v>0</v>
      </c>
      <c r="AT243" s="6">
        <v>0</v>
      </c>
      <c r="AU243" s="6">
        <f>IF(Table3[[#This Row],[ShankDiameter]]&gt;0.5,0,2)</f>
        <v>2</v>
      </c>
      <c r="AV243" s="6">
        <v>0</v>
      </c>
      <c r="AW243" s="6">
        <v>0</v>
      </c>
      <c r="AX243" s="6">
        <v>2</v>
      </c>
      <c r="AY243" s="6">
        <f>IF(Table3[[#This Row],[ShankDiameter]]=0.225,2,IF(Table3[[#This Row],[ShankDiameter]]=0.25,2,IF(Table3[[#This Row],[ShankDiameter]]=0.2875,2,0)))</f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f>IF(Table3[[#This Row],[Type]]="EM",IF((Table3[[#This Row],[Diameter]]/2)-Table3[[#This Row],[CornerRadius]]-0.012&gt;0,(Table3[[#This Row],[Diameter]]/2)-Table3[[#This Row],[CornerRadius]]-0.012,0),)</f>
        <v>0</v>
      </c>
      <c r="BK243" s="6" t="str">
        <f>IF(Table3[[#This Row],[ShoulderLength]]="","",IF(Table3[[#This Row],[ShoulderLength]]&lt;Table3[[#This Row],[LOC]],"FIX",""))</f>
        <v/>
      </c>
    </row>
    <row r="244" spans="1:63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2485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>IF(Z244 &lt; 1, "", (M244/2)/TAN(RADIANS(Z244/2)))</f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1</v>
      </c>
      <c r="AJ244" s="6">
        <v>1</v>
      </c>
      <c r="AK244" s="6">
        <v>1</v>
      </c>
      <c r="AL244" s="6">
        <v>1</v>
      </c>
      <c r="AM244" s="6">
        <v>1</v>
      </c>
      <c r="AN244" s="6">
        <v>0</v>
      </c>
      <c r="AO244" s="6">
        <v>1</v>
      </c>
      <c r="AQ244" s="6">
        <v>0</v>
      </c>
      <c r="AR244" s="6">
        <v>0</v>
      </c>
      <c r="AS244" s="6">
        <v>0</v>
      </c>
      <c r="AT244" s="6">
        <v>0</v>
      </c>
      <c r="AU244" s="6">
        <f>IF(Table3[[#This Row],[ShankDiameter]]&gt;0.5,0,2)</f>
        <v>2</v>
      </c>
      <c r="AV244" s="6">
        <v>0</v>
      </c>
      <c r="AW244" s="6">
        <v>0</v>
      </c>
      <c r="AX244" s="6">
        <v>2</v>
      </c>
      <c r="AY244" s="6">
        <f>IF(Table3[[#This Row],[ShankDiameter]]=0.225,2,IF(Table3[[#This Row],[ShankDiameter]]=0.25,2,IF(Table3[[#This Row],[ShankDiameter]]=0.2875,2,0)))</f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f>IF(Table3[[#This Row],[Type]]="EM",IF((Table3[[#This Row],[Diameter]]/2)-Table3[[#This Row],[CornerRadius]]-0.012&gt;0,(Table3[[#This Row],[Diameter]]/2)-Table3[[#This Row],[CornerRadius]]-0.012,0),)</f>
        <v>0</v>
      </c>
      <c r="BK244" s="6" t="str">
        <f>IF(Table3[[#This Row],[ShoulderLength]]="","",IF(Table3[[#This Row],[ShoulderLength]]&lt;Table3[[#This Row],[LOC]],"FIX",""))</f>
        <v/>
      </c>
    </row>
    <row r="245" spans="1:63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2480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>IF(Z245 &lt; 1, "", (M245/2)/TAN(RADIANS(Z245/2)))</f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1</v>
      </c>
      <c r="AJ245" s="6">
        <v>1</v>
      </c>
      <c r="AK245" s="6">
        <v>1</v>
      </c>
      <c r="AL245" s="6">
        <v>1</v>
      </c>
      <c r="AM245" s="6">
        <v>1</v>
      </c>
      <c r="AN245" s="6">
        <v>0</v>
      </c>
      <c r="AO245" s="6">
        <v>1</v>
      </c>
      <c r="AQ245" s="6">
        <v>0</v>
      </c>
      <c r="AR245" s="6">
        <v>0</v>
      </c>
      <c r="AS245" s="6">
        <v>0</v>
      </c>
      <c r="AT245" s="6">
        <v>0</v>
      </c>
      <c r="AU245" s="6">
        <f>IF(Table3[[#This Row],[ShankDiameter]]&gt;0.5,0,2)</f>
        <v>2</v>
      </c>
      <c r="AV245" s="6">
        <v>0</v>
      </c>
      <c r="AW245" s="6">
        <v>0</v>
      </c>
      <c r="AX245" s="6">
        <v>2</v>
      </c>
      <c r="AY245" s="6">
        <f>IF(Table3[[#This Row],[ShankDiameter]]=0.225,2,IF(Table3[[#This Row],[ShankDiameter]]=0.25,2,IF(Table3[[#This Row],[ShankDiameter]]=0.2875,2,0)))</f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f>IF(Table3[[#This Row],[Type]]="EM",IF((Table3[[#This Row],[Diameter]]/2)-Table3[[#This Row],[CornerRadius]]-0.012&gt;0,(Table3[[#This Row],[Diameter]]/2)-Table3[[#This Row],[CornerRadius]]-0.012,0),)</f>
        <v>0</v>
      </c>
      <c r="BK245" s="6" t="str">
        <f>IF(Table3[[#This Row],[ShoulderLength]]="","",IF(Table3[[#This Row],[ShoulderLength]]&lt;Table3[[#This Row],[LOC]],"FIX",""))</f>
        <v/>
      </c>
    </row>
    <row r="246" spans="1:63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2479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>IF(Z246 &lt; 1, "", (M246/2)/TAN(RADIANS(Z246/2)))</f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1</v>
      </c>
      <c r="AJ246" s="6">
        <v>1</v>
      </c>
      <c r="AK246" s="6">
        <v>1</v>
      </c>
      <c r="AL246" s="6">
        <v>1</v>
      </c>
      <c r="AM246" s="6">
        <v>1</v>
      </c>
      <c r="AN246" s="6">
        <v>0</v>
      </c>
      <c r="AO246" s="6">
        <v>1</v>
      </c>
      <c r="AQ246" s="6">
        <v>0</v>
      </c>
      <c r="AR246" s="6">
        <v>0</v>
      </c>
      <c r="AS246" s="6">
        <v>0</v>
      </c>
      <c r="AT246" s="6">
        <v>0</v>
      </c>
      <c r="AU246" s="6">
        <f>IF(Table3[[#This Row],[ShankDiameter]]&gt;0.5,0,2)</f>
        <v>2</v>
      </c>
      <c r="AV246" s="6">
        <v>0</v>
      </c>
      <c r="AW246" s="6">
        <v>0</v>
      </c>
      <c r="AX246" s="6">
        <v>2</v>
      </c>
      <c r="AY246" s="6">
        <f>IF(Table3[[#This Row],[ShankDiameter]]=0.225,2,IF(Table3[[#This Row],[ShankDiameter]]=0.25,2,IF(Table3[[#This Row],[ShankDiameter]]=0.2875,2,0)))</f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f>IF(Table3[[#This Row],[Type]]="EM",IF((Table3[[#This Row],[Diameter]]/2)-Table3[[#This Row],[CornerRadius]]-0.012&gt;0,(Table3[[#This Row],[Diameter]]/2)-Table3[[#This Row],[CornerRadius]]-0.012,0),)</f>
        <v>0</v>
      </c>
      <c r="BK246" s="6" t="str">
        <f>IF(Table3[[#This Row],[ShoulderLength]]="","",IF(Table3[[#This Row],[ShoulderLength]]&lt;Table3[[#This Row],[LOC]],"FIX",""))</f>
        <v/>
      </c>
    </row>
    <row r="247" spans="1:63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2484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>IF(Z247 &lt; 1, "", (M247/2)/TAN(RADIANS(Z247/2)))</f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1</v>
      </c>
      <c r="AJ247" s="6">
        <v>1</v>
      </c>
      <c r="AK247" s="6">
        <v>1</v>
      </c>
      <c r="AL247" s="6">
        <v>1</v>
      </c>
      <c r="AM247" s="6">
        <v>1</v>
      </c>
      <c r="AN247" s="6">
        <v>0</v>
      </c>
      <c r="AO247" s="6">
        <v>1</v>
      </c>
      <c r="AQ247" s="6">
        <v>0</v>
      </c>
      <c r="AR247" s="6">
        <v>0</v>
      </c>
      <c r="AS247" s="6">
        <v>0</v>
      </c>
      <c r="AT247" s="6">
        <v>0</v>
      </c>
      <c r="AU247" s="6">
        <f>IF(Table3[[#This Row],[ShankDiameter]]&gt;0.5,0,2)</f>
        <v>2</v>
      </c>
      <c r="AV247" s="6">
        <v>0</v>
      </c>
      <c r="AW247" s="6">
        <v>0</v>
      </c>
      <c r="AX247" s="6">
        <v>2</v>
      </c>
      <c r="AY247" s="6">
        <f>IF(Table3[[#This Row],[ShankDiameter]]=0.225,2,IF(Table3[[#This Row],[ShankDiameter]]=0.25,2,IF(Table3[[#This Row],[ShankDiameter]]=0.2875,2,0)))</f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f>IF(Table3[[#This Row],[Type]]="EM",IF((Table3[[#This Row],[Diameter]]/2)-Table3[[#This Row],[CornerRadius]]-0.012&gt;0,(Table3[[#This Row],[Diameter]]/2)-Table3[[#This Row],[CornerRadius]]-0.012,0),)</f>
        <v>0</v>
      </c>
      <c r="BK247" s="6" t="str">
        <f>IF(Table3[[#This Row],[ShoulderLength]]="","",IF(Table3[[#This Row],[ShoulderLength]]&lt;Table3[[#This Row],[LOC]],"FIX",""))</f>
        <v/>
      </c>
    </row>
    <row r="248" spans="1:63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>IF(Z248 &lt; 1, "", (M248/2)/TAN(RADIANS(Z248/2)))</f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1</v>
      </c>
      <c r="AJ248" s="6">
        <v>1</v>
      </c>
      <c r="AK248" s="6">
        <v>1</v>
      </c>
      <c r="AL248" s="6">
        <v>1</v>
      </c>
      <c r="AM248" s="6">
        <v>1</v>
      </c>
      <c r="AN248" s="6">
        <v>0</v>
      </c>
      <c r="AO248" s="6">
        <v>1</v>
      </c>
      <c r="AQ248" s="6">
        <v>0</v>
      </c>
      <c r="AR248" s="6">
        <v>0</v>
      </c>
      <c r="AS248" s="6">
        <v>0</v>
      </c>
      <c r="AT248" s="6">
        <v>0</v>
      </c>
      <c r="AU248" s="6">
        <f>IF(Table3[[#This Row],[ShankDiameter]]&gt;0.5,0,2)</f>
        <v>2</v>
      </c>
      <c r="AV248" s="6">
        <v>0</v>
      </c>
      <c r="AW248" s="6">
        <v>0</v>
      </c>
      <c r="AX248" s="6">
        <v>2</v>
      </c>
      <c r="AY248" s="6">
        <f>IF(Table3[[#This Row],[ShankDiameter]]=0.225,2,IF(Table3[[#This Row],[ShankDiameter]]=0.25,2,IF(Table3[[#This Row],[ShankDiameter]]=0.2875,2,0)))</f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f>IF(Table3[[#This Row],[Type]]="EM",IF((Table3[[#This Row],[Diameter]]/2)-Table3[[#This Row],[CornerRadius]]-0.012&gt;0,(Table3[[#This Row],[Diameter]]/2)-Table3[[#This Row],[CornerRadius]]-0.012,0),)</f>
        <v>0</v>
      </c>
      <c r="BK248" s="6" t="str">
        <f>IF(Table3[[#This Row],[ShoulderLength]]="","",IF(Table3[[#This Row],[ShoulderLength]]&lt;Table3[[#This Row],[LOC]],"FIX",""))</f>
        <v/>
      </c>
    </row>
    <row r="249" spans="1:63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2483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>IF(Z249 &lt; 1, "", (M249/2)/TAN(RADIANS(Z249/2)))</f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1</v>
      </c>
      <c r="AJ249" s="6">
        <v>1</v>
      </c>
      <c r="AK249" s="6">
        <v>1</v>
      </c>
      <c r="AL249" s="6">
        <v>1</v>
      </c>
      <c r="AM249" s="6">
        <v>1</v>
      </c>
      <c r="AN249" s="6">
        <v>0</v>
      </c>
      <c r="AO249" s="6">
        <v>1</v>
      </c>
      <c r="AQ249" s="6">
        <v>0</v>
      </c>
      <c r="AR249" s="6">
        <v>0</v>
      </c>
      <c r="AS249" s="6">
        <v>0</v>
      </c>
      <c r="AT249" s="6">
        <v>0</v>
      </c>
      <c r="AU249" s="6">
        <f>IF(Table3[[#This Row],[ShankDiameter]]&gt;0.5,0,2)</f>
        <v>2</v>
      </c>
      <c r="AV249" s="6">
        <v>0</v>
      </c>
      <c r="AW249" s="6">
        <v>0</v>
      </c>
      <c r="AX249" s="6">
        <v>2</v>
      </c>
      <c r="AY249" s="6">
        <f>IF(Table3[[#This Row],[ShankDiameter]]=0.225,2,IF(Table3[[#This Row],[ShankDiameter]]=0.25,2,IF(Table3[[#This Row],[ShankDiameter]]=0.2875,2,0)))</f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f>IF(Table3[[#This Row],[Type]]="EM",IF((Table3[[#This Row],[Diameter]]/2)-Table3[[#This Row],[CornerRadius]]-0.012&gt;0,(Table3[[#This Row],[Diameter]]/2)-Table3[[#This Row],[CornerRadius]]-0.012,0),)</f>
        <v>0</v>
      </c>
      <c r="BK249" s="6" t="str">
        <f>IF(Table3[[#This Row],[ShoulderLength]]="","",IF(Table3[[#This Row],[ShoulderLength]]&lt;Table3[[#This Row],[LOC]],"FIX",""))</f>
        <v/>
      </c>
    </row>
    <row r="250" spans="1:63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2482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>IF(Z250 &lt; 1, "", (M250/2)/TAN(RADIANS(Z250/2)))</f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1</v>
      </c>
      <c r="AJ250" s="6">
        <v>1</v>
      </c>
      <c r="AK250" s="6">
        <v>1</v>
      </c>
      <c r="AL250" s="6">
        <v>1</v>
      </c>
      <c r="AM250" s="6">
        <v>1</v>
      </c>
      <c r="AN250" s="6">
        <v>0</v>
      </c>
      <c r="AO250" s="6">
        <v>1</v>
      </c>
      <c r="AQ250" s="6">
        <v>0</v>
      </c>
      <c r="AR250" s="6">
        <v>0</v>
      </c>
      <c r="AS250" s="6">
        <v>0</v>
      </c>
      <c r="AT250" s="6">
        <v>0</v>
      </c>
      <c r="AU250" s="6">
        <f>IF(Table3[[#This Row],[ShankDiameter]]&gt;0.5,0,2)</f>
        <v>2</v>
      </c>
      <c r="AV250" s="6">
        <v>0</v>
      </c>
      <c r="AW250" s="6">
        <v>0</v>
      </c>
      <c r="AX250" s="6">
        <v>2</v>
      </c>
      <c r="AY250" s="6">
        <f>IF(Table3[[#This Row],[ShankDiameter]]=0.225,2,IF(Table3[[#This Row],[ShankDiameter]]=0.25,2,IF(Table3[[#This Row],[ShankDiameter]]=0.2875,2,0)))</f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f>IF(Table3[[#This Row],[Type]]="EM",IF((Table3[[#This Row],[Diameter]]/2)-Table3[[#This Row],[CornerRadius]]-0.012&gt;0,(Table3[[#This Row],[Diameter]]/2)-Table3[[#This Row],[CornerRadius]]-0.012,0),)</f>
        <v>0</v>
      </c>
      <c r="BK250" s="6" t="str">
        <f>IF(Table3[[#This Row],[ShoulderLength]]="","",IF(Table3[[#This Row],[ShoulderLength]]&lt;Table3[[#This Row],[LOC]],"FIX",""))</f>
        <v/>
      </c>
    </row>
    <row r="251" spans="1:63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2481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>IF(Z251 &lt; 1, "", (M251/2)/TAN(RADIANS(Z251/2)))</f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1</v>
      </c>
      <c r="AJ251" s="6">
        <v>1</v>
      </c>
      <c r="AK251" s="6">
        <v>1</v>
      </c>
      <c r="AL251" s="6">
        <v>1</v>
      </c>
      <c r="AM251" s="6">
        <v>1</v>
      </c>
      <c r="AN251" s="6">
        <v>0</v>
      </c>
      <c r="AO251" s="6">
        <v>1</v>
      </c>
      <c r="AQ251" s="6">
        <v>0</v>
      </c>
      <c r="AR251" s="6">
        <v>0</v>
      </c>
      <c r="AS251" s="6">
        <v>0</v>
      </c>
      <c r="AT251" s="6">
        <v>0</v>
      </c>
      <c r="AU251" s="6">
        <f>IF(Table3[[#This Row],[ShankDiameter]]&gt;0.5,0,2)</f>
        <v>2</v>
      </c>
      <c r="AV251" s="6">
        <v>0</v>
      </c>
      <c r="AW251" s="6">
        <v>0</v>
      </c>
      <c r="AX251" s="6">
        <v>2</v>
      </c>
      <c r="AY251" s="6">
        <f>IF(Table3[[#This Row],[ShankDiameter]]=0.225,2,IF(Table3[[#This Row],[ShankDiameter]]=0.25,2,IF(Table3[[#This Row],[ShankDiameter]]=0.2875,2,0)))</f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f>IF(Table3[[#This Row],[Type]]="EM",IF((Table3[[#This Row],[Diameter]]/2)-Table3[[#This Row],[CornerRadius]]-0.012&gt;0,(Table3[[#This Row],[Diameter]]/2)-Table3[[#This Row],[CornerRadius]]-0.012,0),)</f>
        <v>0</v>
      </c>
      <c r="BK251" s="6" t="str">
        <f>IF(Table3[[#This Row],[ShoulderLength]]="","",IF(Table3[[#This Row],[ShoulderLength]]&lt;Table3[[#This Row],[LOC]],"FIX",""))</f>
        <v/>
      </c>
    </row>
    <row r="252" spans="1:63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2480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>IF(Z252 &lt; 1, "", (M252/2)/TAN(RADIANS(Z252/2)))</f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1</v>
      </c>
      <c r="AJ252" s="6">
        <v>1</v>
      </c>
      <c r="AK252" s="6">
        <v>1</v>
      </c>
      <c r="AL252" s="6">
        <v>1</v>
      </c>
      <c r="AM252" s="6">
        <v>1</v>
      </c>
      <c r="AN252" s="6">
        <v>0</v>
      </c>
      <c r="AO252" s="6">
        <v>1</v>
      </c>
      <c r="AQ252" s="6">
        <v>0</v>
      </c>
      <c r="AR252" s="6">
        <v>0</v>
      </c>
      <c r="AS252" s="6">
        <v>0</v>
      </c>
      <c r="AT252" s="6">
        <v>0</v>
      </c>
      <c r="AU252" s="6">
        <f>IF(Table3[[#This Row],[ShankDiameter]]&gt;0.5,0,2)</f>
        <v>2</v>
      </c>
      <c r="AV252" s="6">
        <v>0</v>
      </c>
      <c r="AW252" s="6">
        <v>0</v>
      </c>
      <c r="AX252" s="6">
        <v>2</v>
      </c>
      <c r="AY252" s="6">
        <f>IF(Table3[[#This Row],[ShankDiameter]]=0.225,2,IF(Table3[[#This Row],[ShankDiameter]]=0.25,2,IF(Table3[[#This Row],[ShankDiameter]]=0.2875,2,0)))</f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f>IF(Table3[[#This Row],[Type]]="EM",IF((Table3[[#This Row],[Diameter]]/2)-Table3[[#This Row],[CornerRadius]]-0.012&gt;0,(Table3[[#This Row],[Diameter]]/2)-Table3[[#This Row],[CornerRadius]]-0.012,0),)</f>
        <v>0</v>
      </c>
      <c r="BK252" s="6" t="str">
        <f>IF(Table3[[#This Row],[ShoulderLength]]="","",IF(Table3[[#This Row],[ShoulderLength]]&lt;Table3[[#This Row],[LOC]],"FIX",""))</f>
        <v/>
      </c>
    </row>
    <row r="253" spans="1:63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2480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>IF(Z253 &lt; 1, "", (M253/2)/TAN(RADIANS(Z253/2)))</f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1</v>
      </c>
      <c r="AJ253" s="6">
        <v>1</v>
      </c>
      <c r="AK253" s="6">
        <v>1</v>
      </c>
      <c r="AL253" s="6">
        <v>1</v>
      </c>
      <c r="AM253" s="6">
        <v>1</v>
      </c>
      <c r="AN253" s="6">
        <v>0</v>
      </c>
      <c r="AO253" s="6">
        <v>1</v>
      </c>
      <c r="AQ253" s="6">
        <v>0</v>
      </c>
      <c r="AR253" s="6">
        <v>0</v>
      </c>
      <c r="AS253" s="6">
        <v>0</v>
      </c>
      <c r="AT253" s="6">
        <v>0</v>
      </c>
      <c r="AU253" s="6">
        <f>IF(Table3[[#This Row],[ShankDiameter]]&gt;0.5,0,2)</f>
        <v>2</v>
      </c>
      <c r="AV253" s="6">
        <v>0</v>
      </c>
      <c r="AW253" s="6">
        <v>0</v>
      </c>
      <c r="AX253" s="6">
        <v>2</v>
      </c>
      <c r="AY253" s="6">
        <f>IF(Table3[[#This Row],[ShankDiameter]]=0.225,2,IF(Table3[[#This Row],[ShankDiameter]]=0.25,2,IF(Table3[[#This Row],[ShankDiameter]]=0.2875,2,0)))</f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f>IF(Table3[[#This Row],[Type]]="EM",IF((Table3[[#This Row],[Diameter]]/2)-Table3[[#This Row],[CornerRadius]]-0.012&gt;0,(Table3[[#This Row],[Diameter]]/2)-Table3[[#This Row],[CornerRadius]]-0.012,0),)</f>
        <v>0</v>
      </c>
      <c r="BK253" s="6" t="str">
        <f>IF(Table3[[#This Row],[ShoulderLength]]="","",IF(Table3[[#This Row],[ShoulderLength]]&lt;Table3[[#This Row],[LOC]],"FIX",""))</f>
        <v/>
      </c>
    </row>
    <row r="254" spans="1:63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564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>IF(Z254 &lt; 1, "", (M254/2)/TAN(RADIANS(Z254/2)))</f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1</v>
      </c>
      <c r="AJ254" s="6">
        <v>1</v>
      </c>
      <c r="AK254" s="6">
        <v>1</v>
      </c>
      <c r="AL254" s="6">
        <v>1</v>
      </c>
      <c r="AM254" s="6">
        <v>1</v>
      </c>
      <c r="AN254" s="6">
        <v>0</v>
      </c>
      <c r="AO254" s="6">
        <v>1</v>
      </c>
      <c r="AQ254" s="6">
        <v>0</v>
      </c>
      <c r="AR254" s="6">
        <v>0</v>
      </c>
      <c r="AS254" s="6">
        <v>0</v>
      </c>
      <c r="AT254" s="6">
        <v>0</v>
      </c>
      <c r="AU254" s="6">
        <f>IF(Table3[[#This Row],[ShankDiameter]]&gt;0.5,0,2)</f>
        <v>2</v>
      </c>
      <c r="AV254" s="6">
        <v>0</v>
      </c>
      <c r="AW254" s="6">
        <v>0</v>
      </c>
      <c r="AX254" s="6">
        <v>2</v>
      </c>
      <c r="AY254" s="6">
        <f>IF(Table3[[#This Row],[ShankDiameter]]=0.225,2,IF(Table3[[#This Row],[ShankDiameter]]=0.25,2,IF(Table3[[#This Row],[ShankDiameter]]=0.2875,2,0)))</f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f>IF(Table3[[#This Row],[Type]]="EM",IF((Table3[[#This Row],[Diameter]]/2)-Table3[[#This Row],[CornerRadius]]-0.012&gt;0,(Table3[[#This Row],[Diameter]]/2)-Table3[[#This Row],[CornerRadius]]-0.012,0),)</f>
        <v>0</v>
      </c>
      <c r="BK254" s="6" t="str">
        <f>IF(Table3[[#This Row],[ShoulderLength]]="","",IF(Table3[[#This Row],[ShoulderLength]]&lt;Table3[[#This Row],[LOC]],"FIX",""))</f>
        <v/>
      </c>
    </row>
    <row r="255" spans="1:63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565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2479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>IF(Z255 &lt; 1, "", (M255/2)/TAN(RADIANS(Z255/2)))</f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1</v>
      </c>
      <c r="AJ255" s="6">
        <v>1</v>
      </c>
      <c r="AK255" s="6">
        <v>1</v>
      </c>
      <c r="AL255" s="6">
        <v>1</v>
      </c>
      <c r="AM255" s="6">
        <v>1</v>
      </c>
      <c r="AN255" s="6">
        <v>0</v>
      </c>
      <c r="AO255" s="6">
        <v>1</v>
      </c>
      <c r="AQ255" s="6">
        <v>0</v>
      </c>
      <c r="AR255" s="6">
        <v>0</v>
      </c>
      <c r="AS255" s="6">
        <v>0</v>
      </c>
      <c r="AT255" s="6">
        <v>0</v>
      </c>
      <c r="AU255" s="6">
        <f>IF(Table3[[#This Row],[ShankDiameter]]&gt;0.5,0,2)</f>
        <v>2</v>
      </c>
      <c r="AV255" s="6">
        <v>0</v>
      </c>
      <c r="AW255" s="6">
        <v>0</v>
      </c>
      <c r="AX255" s="6">
        <v>2</v>
      </c>
      <c r="AY255" s="6">
        <f>IF(Table3[[#This Row],[ShankDiameter]]=0.225,2,IF(Table3[[#This Row],[ShankDiameter]]=0.25,2,IF(Table3[[#This Row],[ShankDiameter]]=0.2875,2,0)))</f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f>IF(Table3[[#This Row],[Type]]="EM",IF((Table3[[#This Row],[Diameter]]/2)-Table3[[#This Row],[CornerRadius]]-0.012&gt;0,(Table3[[#This Row],[Diameter]]/2)-Table3[[#This Row],[CornerRadius]]-0.012,0),)</f>
        <v>0</v>
      </c>
      <c r="BK255" s="6" t="str">
        <f>IF(Table3[[#This Row],[ShoulderLength]]="","",IF(Table3[[#This Row],[ShoulderLength]]&lt;Table3[[#This Row],[LOC]],"FIX",""))</f>
        <v/>
      </c>
    </row>
    <row r="256" spans="1:63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566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2478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>IF(Z256 &lt; 1, "", (M256/2)/TAN(RADIANS(Z256/2)))</f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1</v>
      </c>
      <c r="AJ256" s="6">
        <v>1</v>
      </c>
      <c r="AK256" s="6">
        <v>1</v>
      </c>
      <c r="AL256" s="6">
        <v>1</v>
      </c>
      <c r="AM256" s="6">
        <v>1</v>
      </c>
      <c r="AN256" s="6">
        <v>0</v>
      </c>
      <c r="AO256" s="6">
        <v>1</v>
      </c>
      <c r="AQ256" s="6">
        <v>0</v>
      </c>
      <c r="AR256" s="6">
        <v>0</v>
      </c>
      <c r="AS256" s="6">
        <v>0</v>
      </c>
      <c r="AT256" s="6">
        <v>0</v>
      </c>
      <c r="AU256" s="6">
        <f>IF(Table3[[#This Row],[ShankDiameter]]&gt;0.5,0,2)</f>
        <v>2</v>
      </c>
      <c r="AV256" s="6">
        <v>0</v>
      </c>
      <c r="AW256" s="6">
        <v>0</v>
      </c>
      <c r="AX256" s="6">
        <v>2</v>
      </c>
      <c r="AY256" s="6">
        <f>IF(Table3[[#This Row],[ShankDiameter]]=0.225,2,IF(Table3[[#This Row],[ShankDiameter]]=0.25,2,IF(Table3[[#This Row],[ShankDiameter]]=0.2875,2,0)))</f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f>IF(Table3[[#This Row],[Type]]="EM",IF((Table3[[#This Row],[Diameter]]/2)-Table3[[#This Row],[CornerRadius]]-0.012&gt;0,(Table3[[#This Row],[Diameter]]/2)-Table3[[#This Row],[CornerRadius]]-0.012,0),)</f>
        <v>0</v>
      </c>
      <c r="BK256" s="6" t="str">
        <f>IF(Table3[[#This Row],[ShoulderLength]]="","",IF(Table3[[#This Row],[ShoulderLength]]&lt;Table3[[#This Row],[LOC]],"FIX",""))</f>
        <v/>
      </c>
    </row>
    <row r="257" spans="1:63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567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2478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>IF(Z257 &lt; 1, "", (M257/2)/TAN(RADIANS(Z257/2)))</f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1</v>
      </c>
      <c r="AJ257" s="6">
        <v>1</v>
      </c>
      <c r="AK257" s="6">
        <v>1</v>
      </c>
      <c r="AL257" s="6">
        <v>1</v>
      </c>
      <c r="AM257" s="6">
        <v>1</v>
      </c>
      <c r="AN257" s="6">
        <v>0</v>
      </c>
      <c r="AO257" s="6">
        <v>1</v>
      </c>
      <c r="AQ257" s="6">
        <v>0</v>
      </c>
      <c r="AR257" s="6">
        <v>0</v>
      </c>
      <c r="AS257" s="6">
        <v>0</v>
      </c>
      <c r="AT257" s="6">
        <v>0</v>
      </c>
      <c r="AU257" s="6">
        <f>IF(Table3[[#This Row],[ShankDiameter]]&gt;0.5,0,2)</f>
        <v>2</v>
      </c>
      <c r="AV257" s="6">
        <v>0</v>
      </c>
      <c r="AW257" s="6">
        <v>0</v>
      </c>
      <c r="AX257" s="6">
        <v>2</v>
      </c>
      <c r="AY257" s="6">
        <f>IF(Table3[[#This Row],[ShankDiameter]]=0.225,2,IF(Table3[[#This Row],[ShankDiameter]]=0.25,2,IF(Table3[[#This Row],[ShankDiameter]]=0.2875,2,0)))</f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f>IF(Table3[[#This Row],[Type]]="EM",IF((Table3[[#This Row],[Diameter]]/2)-Table3[[#This Row],[CornerRadius]]-0.012&gt;0,(Table3[[#This Row],[Diameter]]/2)-Table3[[#This Row],[CornerRadius]]-0.012,0),)</f>
        <v>0</v>
      </c>
      <c r="BK257" s="6" t="str">
        <f>IF(Table3[[#This Row],[ShoulderLength]]="","",IF(Table3[[#This Row],[ShoulderLength]]&lt;Table3[[#This Row],[LOC]],"FIX",""))</f>
        <v/>
      </c>
    </row>
    <row r="258" spans="1:63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568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2477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569</v>
      </c>
      <c r="AI258" s="6">
        <v>1</v>
      </c>
      <c r="AJ258" s="6">
        <v>1</v>
      </c>
      <c r="AK258" s="6">
        <v>1</v>
      </c>
      <c r="AL258" s="6">
        <v>1</v>
      </c>
      <c r="AM258" s="6">
        <v>1</v>
      </c>
      <c r="AN258" s="6">
        <v>0</v>
      </c>
      <c r="AO258" s="6">
        <v>1</v>
      </c>
      <c r="AQ258" s="6">
        <v>0</v>
      </c>
      <c r="AR258" s="6">
        <v>0</v>
      </c>
      <c r="AS258" s="6">
        <v>0</v>
      </c>
      <c r="AT258" s="6">
        <v>0</v>
      </c>
      <c r="AU258" s="6">
        <f>IF(Table3[[#This Row],[ShankDiameter]]&gt;0.5,0,2)</f>
        <v>2</v>
      </c>
      <c r="AV258" s="6">
        <v>0</v>
      </c>
      <c r="AW258" s="6">
        <v>0</v>
      </c>
      <c r="AX258" s="6">
        <v>2</v>
      </c>
      <c r="AY258" s="6">
        <f>IF(Table3[[#This Row],[ShankDiameter]]=0.225,2,IF(Table3[[#This Row],[ShankDiameter]]=0.25,2,IF(Table3[[#This Row],[ShankDiameter]]=0.2875,2,0)))</f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f>IF(Table3[[#This Row],[Type]]="EM",IF((Table3[[#This Row],[Diameter]]/2)-Table3[[#This Row],[CornerRadius]]-0.012&gt;0,(Table3[[#This Row],[Diameter]]/2)-Table3[[#This Row],[CornerRadius]]-0.012,0),)</f>
        <v>0</v>
      </c>
      <c r="BK258" s="6" t="str">
        <f>IF(Table3[[#This Row],[ShoulderLength]]="","",IF(Table3[[#This Row],[ShoulderLength]]&lt;Table3[[#This Row],[LOC]],"FIX",""))</f>
        <v/>
      </c>
    </row>
    <row r="259" spans="1:63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570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2476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571</v>
      </c>
      <c r="AA259" s="13" t="str">
        <f>IF(Z259 &lt; 1, "", (M259/2)/TAN(RADIANS(Z259/2)))</f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1</v>
      </c>
      <c r="AJ259" s="6">
        <v>1</v>
      </c>
      <c r="AK259" s="6">
        <v>1</v>
      </c>
      <c r="AL259" s="6">
        <v>1</v>
      </c>
      <c r="AM259" s="6">
        <v>1</v>
      </c>
      <c r="AN259" s="6">
        <v>0</v>
      </c>
      <c r="AO259" s="6">
        <v>1</v>
      </c>
      <c r="AQ259" s="6">
        <v>0</v>
      </c>
      <c r="AR259" s="6">
        <v>0</v>
      </c>
      <c r="AS259" s="6">
        <v>0</v>
      </c>
      <c r="AT259" s="6">
        <v>0</v>
      </c>
      <c r="AU259" s="6">
        <f>IF(Table3[[#This Row],[ShankDiameter]]&gt;0.5,0,2)</f>
        <v>2</v>
      </c>
      <c r="AV259" s="6">
        <v>0</v>
      </c>
      <c r="AW259" s="6">
        <v>0</v>
      </c>
      <c r="AX259" s="6">
        <v>2</v>
      </c>
      <c r="AY259" s="6">
        <f>IF(Table3[[#This Row],[ShankDiameter]]=0.225,2,IF(Table3[[#This Row],[ShankDiameter]]=0.25,2,IF(Table3[[#This Row],[ShankDiameter]]=0.2875,2,0)))</f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f>IF(Table3[[#This Row],[Type]]="EM",IF((Table3[[#This Row],[Diameter]]/2)-Table3[[#This Row],[CornerRadius]]-0.012&gt;0,(Table3[[#This Row],[Diameter]]/2)-Table3[[#This Row],[CornerRadius]]-0.012,0),)</f>
        <v>0</v>
      </c>
      <c r="BK259" s="6" t="str">
        <f>IF(Table3[[#This Row],[ShoulderLength]]="","",IF(Table3[[#This Row],[ShoulderLength]]&lt;Table3[[#This Row],[LOC]],"FIX",""))</f>
        <v/>
      </c>
    </row>
    <row r="260" spans="1:63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572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2475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571</v>
      </c>
      <c r="AA260" s="13" t="str">
        <f>IF(Z260 &lt; 1, "", (M260/2)/TAN(RADIANS(Z260/2)))</f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1</v>
      </c>
      <c r="AJ260" s="6">
        <v>1</v>
      </c>
      <c r="AK260" s="6">
        <v>1</v>
      </c>
      <c r="AL260" s="6">
        <v>1</v>
      </c>
      <c r="AM260" s="6">
        <v>1</v>
      </c>
      <c r="AN260" s="6">
        <v>0</v>
      </c>
      <c r="AO260" s="6">
        <v>1</v>
      </c>
      <c r="AQ260" s="6">
        <v>0</v>
      </c>
      <c r="AR260" s="6">
        <v>0</v>
      </c>
      <c r="AS260" s="6">
        <v>0</v>
      </c>
      <c r="AT260" s="6">
        <v>0</v>
      </c>
      <c r="AU260" s="6">
        <f>IF(Table3[[#This Row],[ShankDiameter]]&gt;0.5,0,2)</f>
        <v>2</v>
      </c>
      <c r="AV260" s="6">
        <v>0</v>
      </c>
      <c r="AW260" s="6">
        <v>0</v>
      </c>
      <c r="AX260" s="6">
        <v>2</v>
      </c>
      <c r="AY260" s="6">
        <f>IF(Table3[[#This Row],[ShankDiameter]]=0.225,2,IF(Table3[[#This Row],[ShankDiameter]]=0.25,2,IF(Table3[[#This Row],[ShankDiameter]]=0.2875,2,0)))</f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f>IF(Table3[[#This Row],[Type]]="EM",IF((Table3[[#This Row],[Diameter]]/2)-Table3[[#This Row],[CornerRadius]]-0.012&gt;0,(Table3[[#This Row],[Diameter]]/2)-Table3[[#This Row],[CornerRadius]]-0.012,0),)</f>
        <v>0</v>
      </c>
      <c r="BK260" s="6" t="str">
        <f>IF(Table3[[#This Row],[ShoulderLength]]="","",IF(Table3[[#This Row],[ShoulderLength]]&lt;Table3[[#This Row],[LOC]],"FIX",""))</f>
        <v/>
      </c>
    </row>
    <row r="261" spans="1:63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573</v>
      </c>
      <c r="J261" s="12" t="s">
        <v>574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2474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>IF(Z261 &lt; 1, "", (M261/2)/TAN(RADIANS(Z261/2)))</f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575</v>
      </c>
      <c r="AI261" s="6">
        <v>1</v>
      </c>
      <c r="AJ261" s="6">
        <v>1</v>
      </c>
      <c r="AK261" s="6">
        <v>1</v>
      </c>
      <c r="AL261" s="6">
        <v>1</v>
      </c>
      <c r="AM261" s="6">
        <v>1</v>
      </c>
      <c r="AN261" s="6">
        <v>0</v>
      </c>
      <c r="AO261" s="6">
        <v>1</v>
      </c>
      <c r="AQ261" s="6">
        <v>0</v>
      </c>
      <c r="AR261" s="6">
        <v>0</v>
      </c>
      <c r="AS261" s="6">
        <v>0</v>
      </c>
      <c r="AT261" s="6">
        <v>0</v>
      </c>
      <c r="AU261" s="6">
        <f>IF(Table3[[#This Row],[ShankDiameter]]&gt;0.5,0,2)</f>
        <v>2</v>
      </c>
      <c r="AV261" s="6">
        <v>0</v>
      </c>
      <c r="AW261" s="6">
        <v>0</v>
      </c>
      <c r="AX261" s="6">
        <v>2</v>
      </c>
      <c r="AY261" s="6">
        <f>IF(Table3[[#This Row],[ShankDiameter]]=0.225,2,IF(Table3[[#This Row],[ShankDiameter]]=0.25,2,IF(Table3[[#This Row],[ShankDiameter]]=0.2875,2,0)))</f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f>IF(Table3[[#This Row],[Type]]="EM",IF((Table3[[#This Row],[Diameter]]/2)-Table3[[#This Row],[CornerRadius]]-0.012&gt;0,(Table3[[#This Row],[Diameter]]/2)-Table3[[#This Row],[CornerRadius]]-0.012,0),)</f>
        <v>0</v>
      </c>
      <c r="BK261" s="6" t="str">
        <f>IF(Table3[[#This Row],[ShoulderLength]]="","",IF(Table3[[#This Row],[ShoulderLength]]&lt;Table3[[#This Row],[LOC]],"FIX",""))</f>
        <v/>
      </c>
    </row>
    <row r="262" spans="1:63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576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2473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>IF(Z262 &lt; 1, "", (M262/2)/TAN(RADIANS(Z262/2)))</f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1</v>
      </c>
      <c r="AJ262" s="6">
        <v>1</v>
      </c>
      <c r="AK262" s="6">
        <v>1</v>
      </c>
      <c r="AL262" s="6">
        <v>1</v>
      </c>
      <c r="AM262" s="6">
        <v>1</v>
      </c>
      <c r="AN262" s="6">
        <v>0</v>
      </c>
      <c r="AO262" s="6">
        <v>1</v>
      </c>
      <c r="AQ262" s="6">
        <v>0</v>
      </c>
      <c r="AR262" s="6">
        <v>0</v>
      </c>
      <c r="AS262" s="6">
        <v>0</v>
      </c>
      <c r="AT262" s="6">
        <v>0</v>
      </c>
      <c r="AU262" s="6">
        <f>IF(Table3[[#This Row],[ShankDiameter]]&gt;0.5,0,2)</f>
        <v>2</v>
      </c>
      <c r="AV262" s="6">
        <v>0</v>
      </c>
      <c r="AW262" s="6">
        <v>0</v>
      </c>
      <c r="AX262" s="6">
        <v>2</v>
      </c>
      <c r="AY262" s="6">
        <f>IF(Table3[[#This Row],[ShankDiameter]]=0.225,2,IF(Table3[[#This Row],[ShankDiameter]]=0.25,2,IF(Table3[[#This Row],[ShankDiameter]]=0.2875,2,0)))</f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f>IF(Table3[[#This Row],[Type]]="EM",IF((Table3[[#This Row],[Diameter]]/2)-Table3[[#This Row],[CornerRadius]]-0.012&gt;0,(Table3[[#This Row],[Diameter]]/2)-Table3[[#This Row],[CornerRadius]]-0.012,0),)</f>
        <v>0</v>
      </c>
      <c r="BK262" s="6" t="str">
        <f>IF(Table3[[#This Row],[ShoulderLength]]="","",IF(Table3[[#This Row],[ShoulderLength]]&lt;Table3[[#This Row],[LOC]],"FIX",""))</f>
        <v/>
      </c>
    </row>
    <row r="263" spans="1:63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577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2472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571</v>
      </c>
      <c r="AA263" s="13" t="str">
        <f>IF(Z263 &lt; 1, "", (M263/2)/TAN(RADIANS(Z263/2)))</f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1</v>
      </c>
      <c r="AJ263" s="6">
        <v>1</v>
      </c>
      <c r="AK263" s="6">
        <v>1</v>
      </c>
      <c r="AL263" s="6">
        <v>1</v>
      </c>
      <c r="AM263" s="6">
        <v>1</v>
      </c>
      <c r="AN263" s="6">
        <v>0</v>
      </c>
      <c r="AO263" s="6">
        <v>1</v>
      </c>
      <c r="AQ263" s="6">
        <v>0</v>
      </c>
      <c r="AR263" s="6">
        <v>0</v>
      </c>
      <c r="AS263" s="6">
        <v>0</v>
      </c>
      <c r="AT263" s="6">
        <v>0</v>
      </c>
      <c r="AU263" s="6">
        <f>IF(Table3[[#This Row],[ShankDiameter]]&gt;0.5,0,2)</f>
        <v>2</v>
      </c>
      <c r="AV263" s="6">
        <v>0</v>
      </c>
      <c r="AW263" s="6">
        <v>0</v>
      </c>
      <c r="AX263" s="6">
        <v>2</v>
      </c>
      <c r="AY263" s="6">
        <f>IF(Table3[[#This Row],[ShankDiameter]]=0.225,2,IF(Table3[[#This Row],[ShankDiameter]]=0.25,2,IF(Table3[[#This Row],[ShankDiameter]]=0.2875,2,0)))</f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f>IF(Table3[[#This Row],[Type]]="EM",IF((Table3[[#This Row],[Diameter]]/2)-Table3[[#This Row],[CornerRadius]]-0.012&gt;0,(Table3[[#This Row],[Diameter]]/2)-Table3[[#This Row],[CornerRadius]]-0.012,0),)</f>
        <v>0</v>
      </c>
      <c r="BK263" s="6" t="str">
        <f>IF(Table3[[#This Row],[ShoulderLength]]="","",IF(Table3[[#This Row],[ShoulderLength]]&lt;Table3[[#This Row],[LOC]],"FIX",""))</f>
        <v/>
      </c>
    </row>
    <row r="264" spans="1:63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578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2472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571</v>
      </c>
      <c r="AA264" s="13" t="str">
        <f>IF(Z264 &lt; 1, "", (M264/2)/TAN(RADIANS(Z264/2)))</f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1</v>
      </c>
      <c r="AJ264" s="6">
        <v>1</v>
      </c>
      <c r="AK264" s="6">
        <v>1</v>
      </c>
      <c r="AL264" s="6">
        <v>1</v>
      </c>
      <c r="AM264" s="6">
        <v>1</v>
      </c>
      <c r="AN264" s="6">
        <v>0</v>
      </c>
      <c r="AO264" s="6">
        <v>1</v>
      </c>
      <c r="AQ264" s="6">
        <v>0</v>
      </c>
      <c r="AR264" s="6">
        <v>0</v>
      </c>
      <c r="AS264" s="6">
        <v>0</v>
      </c>
      <c r="AT264" s="6">
        <v>0</v>
      </c>
      <c r="AU264" s="6">
        <f>IF(Table3[[#This Row],[ShankDiameter]]&gt;0.5,0,2)</f>
        <v>2</v>
      </c>
      <c r="AV264" s="6">
        <v>0</v>
      </c>
      <c r="AW264" s="6">
        <v>0</v>
      </c>
      <c r="AX264" s="6">
        <v>2</v>
      </c>
      <c r="AY264" s="6">
        <f>IF(Table3[[#This Row],[ShankDiameter]]=0.225,2,IF(Table3[[#This Row],[ShankDiameter]]=0.25,2,IF(Table3[[#This Row],[ShankDiameter]]=0.2875,2,0)))</f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f>IF(Table3[[#This Row],[Type]]="EM",IF((Table3[[#This Row],[Diameter]]/2)-Table3[[#This Row],[CornerRadius]]-0.012&gt;0,(Table3[[#This Row],[Diameter]]/2)-Table3[[#This Row],[CornerRadius]]-0.012,0),)</f>
        <v>0</v>
      </c>
      <c r="BK264" s="6" t="str">
        <f>IF(Table3[[#This Row],[ShoulderLength]]="","",IF(Table3[[#This Row],[ShoulderLength]]&lt;Table3[[#This Row],[LOC]],"FIX",""))</f>
        <v/>
      </c>
    </row>
    <row r="265" spans="1:63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579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2471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>IF(Z265 &lt; 1, "", (M265/2)/TAN(RADIANS(Z265/2)))</f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1</v>
      </c>
      <c r="AJ265" s="6">
        <v>1</v>
      </c>
      <c r="AK265" s="6">
        <v>1</v>
      </c>
      <c r="AL265" s="6">
        <v>1</v>
      </c>
      <c r="AM265" s="6">
        <v>1</v>
      </c>
      <c r="AN265" s="6">
        <v>0</v>
      </c>
      <c r="AO265" s="6">
        <v>1</v>
      </c>
      <c r="AQ265" s="6">
        <v>0</v>
      </c>
      <c r="AR265" s="6">
        <v>0</v>
      </c>
      <c r="AS265" s="6">
        <v>0</v>
      </c>
      <c r="AT265" s="6">
        <v>0</v>
      </c>
      <c r="AU265" s="6">
        <f>IF(Table3[[#This Row],[ShankDiameter]]&gt;0.5,0,2)</f>
        <v>2</v>
      </c>
      <c r="AV265" s="6">
        <v>0</v>
      </c>
      <c r="AW265" s="6">
        <v>0</v>
      </c>
      <c r="AX265" s="6">
        <v>2</v>
      </c>
      <c r="AY265" s="6">
        <f>IF(Table3[[#This Row],[ShankDiameter]]=0.225,2,IF(Table3[[#This Row],[ShankDiameter]]=0.25,2,IF(Table3[[#This Row],[ShankDiameter]]=0.2875,2,0)))</f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f>IF(Table3[[#This Row],[Type]]="EM",IF((Table3[[#This Row],[Diameter]]/2)-Table3[[#This Row],[CornerRadius]]-0.012&gt;0,(Table3[[#This Row],[Diameter]]/2)-Table3[[#This Row],[CornerRadius]]-0.012,0),)</f>
        <v>0</v>
      </c>
      <c r="BK265" s="6" t="str">
        <f>IF(Table3[[#This Row],[ShoulderLength]]="","",IF(Table3[[#This Row],[ShoulderLength]]&lt;Table3[[#This Row],[LOC]],"FIX",""))</f>
        <v/>
      </c>
    </row>
    <row r="266" spans="1:63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580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2470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581</v>
      </c>
      <c r="AA266" s="13" t="str">
        <f>IF(Z266 &lt; 1, "", (M266/2)/TAN(RADIANS(Z266/2)))</f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1</v>
      </c>
      <c r="AJ266" s="6">
        <v>1</v>
      </c>
      <c r="AK266" s="6">
        <v>1</v>
      </c>
      <c r="AL266" s="6">
        <v>1</v>
      </c>
      <c r="AM266" s="6">
        <v>1</v>
      </c>
      <c r="AN266" s="6">
        <v>0</v>
      </c>
      <c r="AO266" s="6">
        <v>1</v>
      </c>
      <c r="AQ266" s="6">
        <v>0</v>
      </c>
      <c r="AR266" s="6">
        <v>0</v>
      </c>
      <c r="AS266" s="6">
        <v>0</v>
      </c>
      <c r="AT266" s="6">
        <v>0</v>
      </c>
      <c r="AU266" s="6">
        <f>IF(Table3[[#This Row],[ShankDiameter]]&gt;0.5,0,2)</f>
        <v>2</v>
      </c>
      <c r="AV266" s="6">
        <v>0</v>
      </c>
      <c r="AW266" s="6">
        <v>0</v>
      </c>
      <c r="AX266" s="6">
        <v>2</v>
      </c>
      <c r="AY266" s="6">
        <f>IF(Table3[[#This Row],[ShankDiameter]]=0.225,2,IF(Table3[[#This Row],[ShankDiameter]]=0.25,2,IF(Table3[[#This Row],[ShankDiameter]]=0.2875,2,0)))</f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f>IF(Table3[[#This Row],[Type]]="EM",IF((Table3[[#This Row],[Diameter]]/2)-Table3[[#This Row],[CornerRadius]]-0.012&gt;0,(Table3[[#This Row],[Diameter]]/2)-Table3[[#This Row],[CornerRadius]]-0.012,0),)</f>
        <v>0</v>
      </c>
      <c r="BK266" s="6" t="str">
        <f>IF(Table3[[#This Row],[ShoulderLength]]="","",IF(Table3[[#This Row],[ShoulderLength]]&lt;Table3[[#This Row],[LOC]],"FIX",""))</f>
        <v/>
      </c>
    </row>
    <row r="267" spans="1:63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582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2469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>IF(Z267 &lt; 1, "", (M267/2)/TAN(RADIANS(Z267/2)))</f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1</v>
      </c>
      <c r="AJ267" s="6">
        <v>1</v>
      </c>
      <c r="AK267" s="6">
        <v>1</v>
      </c>
      <c r="AL267" s="6">
        <v>1</v>
      </c>
      <c r="AM267" s="6">
        <v>1</v>
      </c>
      <c r="AN267" s="6">
        <v>0</v>
      </c>
      <c r="AO267" s="6">
        <v>1</v>
      </c>
      <c r="AQ267" s="6">
        <v>0</v>
      </c>
      <c r="AR267" s="6">
        <v>0</v>
      </c>
      <c r="AS267" s="6">
        <v>0</v>
      </c>
      <c r="AT267" s="6">
        <v>0</v>
      </c>
      <c r="AU267" s="6">
        <f>IF(Table3[[#This Row],[ShankDiameter]]&gt;0.5,0,2)</f>
        <v>2</v>
      </c>
      <c r="AV267" s="6">
        <v>0</v>
      </c>
      <c r="AW267" s="6">
        <v>0</v>
      </c>
      <c r="AX267" s="6">
        <v>2</v>
      </c>
      <c r="AY267" s="6">
        <f>IF(Table3[[#This Row],[ShankDiameter]]=0.225,2,IF(Table3[[#This Row],[ShankDiameter]]=0.25,2,IF(Table3[[#This Row],[ShankDiameter]]=0.2875,2,0)))</f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f>IF(Table3[[#This Row],[Type]]="EM",IF((Table3[[#This Row],[Diameter]]/2)-Table3[[#This Row],[CornerRadius]]-0.012&gt;0,(Table3[[#This Row],[Diameter]]/2)-Table3[[#This Row],[CornerRadius]]-0.012,0),)</f>
        <v>0</v>
      </c>
      <c r="BK267" s="6" t="str">
        <f>IF(Table3[[#This Row],[ShoulderLength]]="","",IF(Table3[[#This Row],[ShoulderLength]]&lt;Table3[[#This Row],[LOC]],"FIX",""))</f>
        <v/>
      </c>
    </row>
    <row r="268" spans="1:63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583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2409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>IF(Z268 &lt; 1, "", (M268/2)/TAN(RADIANS(Z268/2)))</f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1</v>
      </c>
      <c r="AJ268" s="6">
        <v>1</v>
      </c>
      <c r="AK268" s="6">
        <v>1</v>
      </c>
      <c r="AL268" s="6">
        <v>1</v>
      </c>
      <c r="AM268" s="6">
        <v>1</v>
      </c>
      <c r="AN268" s="6">
        <v>0</v>
      </c>
      <c r="AO268" s="6">
        <v>1</v>
      </c>
      <c r="AQ268" s="6">
        <v>0</v>
      </c>
      <c r="AR268" s="6">
        <v>0</v>
      </c>
      <c r="AS268" s="6">
        <v>0</v>
      </c>
      <c r="AT268" s="6">
        <v>0</v>
      </c>
      <c r="AU268" s="6">
        <f>IF(Table3[[#This Row],[ShankDiameter]]&gt;0.5,0,2)</f>
        <v>2</v>
      </c>
      <c r="AV268" s="6">
        <v>0</v>
      </c>
      <c r="AW268" s="6">
        <v>0</v>
      </c>
      <c r="AX268" s="6">
        <v>2</v>
      </c>
      <c r="AY268" s="6">
        <f>IF(Table3[[#This Row],[ShankDiameter]]=0.225,2,IF(Table3[[#This Row],[ShankDiameter]]=0.25,2,IF(Table3[[#This Row],[ShankDiameter]]=0.2875,2,0)))</f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f>IF(Table3[[#This Row],[Type]]="EM",IF((Table3[[#This Row],[Diameter]]/2)-Table3[[#This Row],[CornerRadius]]-0.012&gt;0,(Table3[[#This Row],[Diameter]]/2)-Table3[[#This Row],[CornerRadius]]-0.012,0),)</f>
        <v>0</v>
      </c>
      <c r="BK268" s="6" t="str">
        <f>IF(Table3[[#This Row],[ShoulderLength]]="","",IF(Table3[[#This Row],[ShoulderLength]]&lt;Table3[[#This Row],[LOC]],"FIX",""))</f>
        <v/>
      </c>
    </row>
    <row r="269" spans="1:63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584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2185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>IF(Z269 &lt; 1, "", (M269/2)/TAN(RADIANS(Z269/2)))</f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585</v>
      </c>
      <c r="AI269" s="6">
        <v>1</v>
      </c>
      <c r="AJ269" s="6">
        <v>1</v>
      </c>
      <c r="AK269" s="6">
        <v>1</v>
      </c>
      <c r="AL269" s="6">
        <v>1</v>
      </c>
      <c r="AM269" s="6">
        <v>1</v>
      </c>
      <c r="AN269" s="6">
        <v>0</v>
      </c>
      <c r="AO269" s="6">
        <v>1</v>
      </c>
      <c r="AQ269" s="6">
        <v>0</v>
      </c>
      <c r="AR269" s="6">
        <v>0</v>
      </c>
      <c r="AS269" s="6">
        <v>0</v>
      </c>
      <c r="AT269" s="6">
        <v>0</v>
      </c>
      <c r="AU269" s="6">
        <f>IF(Table3[[#This Row],[ShankDiameter]]&gt;0.5,0,2)</f>
        <v>2</v>
      </c>
      <c r="AV269" s="6">
        <v>0</v>
      </c>
      <c r="AW269" s="6">
        <v>0</v>
      </c>
      <c r="AX269" s="6">
        <v>2</v>
      </c>
      <c r="AY269" s="6">
        <f>IF(Table3[[#This Row],[ShankDiameter]]=0.225,2,IF(Table3[[#This Row],[ShankDiameter]]=0.25,2,IF(Table3[[#This Row],[ShankDiameter]]=0.2875,2,0)))</f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f>IF(Table3[[#This Row],[Type]]="EM",IF((Table3[[#This Row],[Diameter]]/2)-Table3[[#This Row],[CornerRadius]]-0.012&gt;0,(Table3[[#This Row],[Diameter]]/2)-Table3[[#This Row],[CornerRadius]]-0.012,0),)</f>
        <v>0</v>
      </c>
      <c r="BK269" s="6" t="str">
        <f>IF(Table3[[#This Row],[ShoulderLength]]="","",IF(Table3[[#This Row],[ShoulderLength]]&lt;Table3[[#This Row],[LOC]],"FIX",""))</f>
        <v/>
      </c>
    </row>
    <row r="270" spans="1:63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586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2466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>IF(Z270 &lt; 1, "", (M270/2)/TAN(RADIANS(Z270/2)))</f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1</v>
      </c>
      <c r="AJ270" s="6">
        <v>1</v>
      </c>
      <c r="AK270" s="6">
        <v>1</v>
      </c>
      <c r="AL270" s="6">
        <v>1</v>
      </c>
      <c r="AM270" s="6">
        <v>1</v>
      </c>
      <c r="AN270" s="6">
        <v>0</v>
      </c>
      <c r="AO270" s="6">
        <v>1</v>
      </c>
      <c r="AQ270" s="6">
        <v>0</v>
      </c>
      <c r="AR270" s="6">
        <v>0</v>
      </c>
      <c r="AS270" s="6">
        <v>0</v>
      </c>
      <c r="AT270" s="6">
        <v>0</v>
      </c>
      <c r="AU270" s="6">
        <f>IF(Table3[[#This Row],[ShankDiameter]]&gt;0.5,0,2)</f>
        <v>2</v>
      </c>
      <c r="AV270" s="6">
        <v>0</v>
      </c>
      <c r="AW270" s="6">
        <v>0</v>
      </c>
      <c r="AX270" s="6">
        <v>2</v>
      </c>
      <c r="AY270" s="6">
        <f>IF(Table3[[#This Row],[ShankDiameter]]=0.225,2,IF(Table3[[#This Row],[ShankDiameter]]=0.25,2,IF(Table3[[#This Row],[ShankDiameter]]=0.2875,2,0)))</f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f>IF(Table3[[#This Row],[Type]]="EM",IF((Table3[[#This Row],[Diameter]]/2)-Table3[[#This Row],[CornerRadius]]-0.012&gt;0,(Table3[[#This Row],[Diameter]]/2)-Table3[[#This Row],[CornerRadius]]-0.012,0),)</f>
        <v>0</v>
      </c>
      <c r="BK270" s="6" t="str">
        <f>IF(Table3[[#This Row],[ShoulderLength]]="","",IF(Table3[[#This Row],[ShoulderLength]]&lt;Table3[[#This Row],[LOC]],"FIX",""))</f>
        <v/>
      </c>
    </row>
    <row r="271" spans="1:63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587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2468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>IF(Z271 &lt; 1, "", (M271/2)/TAN(RADIANS(Z271/2)))</f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1</v>
      </c>
      <c r="AJ271" s="6">
        <v>1</v>
      </c>
      <c r="AK271" s="6">
        <v>1</v>
      </c>
      <c r="AL271" s="6">
        <v>1</v>
      </c>
      <c r="AM271" s="6">
        <v>1</v>
      </c>
      <c r="AN271" s="6">
        <v>0</v>
      </c>
      <c r="AO271" s="6">
        <v>1</v>
      </c>
      <c r="AQ271" s="6">
        <v>0</v>
      </c>
      <c r="AR271" s="6">
        <v>0</v>
      </c>
      <c r="AS271" s="6">
        <v>0</v>
      </c>
      <c r="AT271" s="6">
        <v>0</v>
      </c>
      <c r="AU271" s="6">
        <f>IF(Table3[[#This Row],[ShankDiameter]]&gt;0.5,0,2)</f>
        <v>2</v>
      </c>
      <c r="AV271" s="6">
        <v>0</v>
      </c>
      <c r="AW271" s="6">
        <v>0</v>
      </c>
      <c r="AX271" s="6">
        <v>2</v>
      </c>
      <c r="AY271" s="6">
        <f>IF(Table3[[#This Row],[ShankDiameter]]=0.225,2,IF(Table3[[#This Row],[ShankDiameter]]=0.25,2,IF(Table3[[#This Row],[ShankDiameter]]=0.2875,2,0)))</f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f>IF(Table3[[#This Row],[Type]]="EM",IF((Table3[[#This Row],[Diameter]]/2)-Table3[[#This Row],[CornerRadius]]-0.012&gt;0,(Table3[[#This Row],[Diameter]]/2)-Table3[[#This Row],[CornerRadius]]-0.012,0),)</f>
        <v>0</v>
      </c>
      <c r="BK271" s="6" t="str">
        <f>IF(Table3[[#This Row],[ShoulderLength]]="","",IF(Table3[[#This Row],[ShoulderLength]]&lt;Table3[[#This Row],[LOC]],"FIX",""))</f>
        <v/>
      </c>
    </row>
    <row r="272" spans="1:63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588</v>
      </c>
      <c r="J272" s="12" t="s">
        <v>589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2468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>IF(Z272 &lt; 1, "", (M272/2)/TAN(RADIANS(Z272/2)))</f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575</v>
      </c>
      <c r="AI272" s="6">
        <v>1</v>
      </c>
      <c r="AJ272" s="6">
        <v>1</v>
      </c>
      <c r="AK272" s="6">
        <v>1</v>
      </c>
      <c r="AL272" s="6">
        <v>1</v>
      </c>
      <c r="AM272" s="6">
        <v>1</v>
      </c>
      <c r="AN272" s="6">
        <v>0</v>
      </c>
      <c r="AO272" s="6">
        <v>1</v>
      </c>
      <c r="AQ272" s="6">
        <v>0</v>
      </c>
      <c r="AR272" s="6">
        <v>0</v>
      </c>
      <c r="AS272" s="6">
        <v>0</v>
      </c>
      <c r="AT272" s="6">
        <v>0</v>
      </c>
      <c r="AU272" s="6">
        <f>IF(Table3[[#This Row],[ShankDiameter]]&gt;0.5,0,2)</f>
        <v>2</v>
      </c>
      <c r="AV272" s="6">
        <v>0</v>
      </c>
      <c r="AW272" s="6">
        <v>0</v>
      </c>
      <c r="AX272" s="6">
        <v>2</v>
      </c>
      <c r="AY272" s="6">
        <f>IF(Table3[[#This Row],[ShankDiameter]]=0.225,2,IF(Table3[[#This Row],[ShankDiameter]]=0.25,2,IF(Table3[[#This Row],[ShankDiameter]]=0.2875,2,0)))</f>
        <v>0</v>
      </c>
      <c r="AZ272" s="6"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f>IF(Table3[[#This Row],[Type]]="EM",IF((Table3[[#This Row],[Diameter]]/2)-Table3[[#This Row],[CornerRadius]]-0.012&gt;0,(Table3[[#This Row],[Diameter]]/2)-Table3[[#This Row],[CornerRadius]]-0.012,0),)</f>
        <v>0</v>
      </c>
      <c r="BK272" s="6" t="str">
        <f>IF(Table3[[#This Row],[ShoulderLength]]="","",IF(Table3[[#This Row],[ShoulderLength]]&lt;Table3[[#This Row],[LOC]],"FIX",""))</f>
        <v/>
      </c>
    </row>
    <row r="273" spans="1:63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590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2467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>IF(Z273 &lt; 1, "", (M273/2)/TAN(RADIANS(Z273/2)))</f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1</v>
      </c>
      <c r="AJ273" s="6">
        <v>1</v>
      </c>
      <c r="AK273" s="6">
        <v>1</v>
      </c>
      <c r="AL273" s="6">
        <v>1</v>
      </c>
      <c r="AM273" s="6">
        <v>1</v>
      </c>
      <c r="AN273" s="6">
        <v>0</v>
      </c>
      <c r="AO273" s="6">
        <v>1</v>
      </c>
      <c r="AQ273" s="6">
        <v>0</v>
      </c>
      <c r="AR273" s="6">
        <v>0</v>
      </c>
      <c r="AS273" s="6">
        <v>0</v>
      </c>
      <c r="AT273" s="6">
        <v>0</v>
      </c>
      <c r="AU273" s="6">
        <f>IF(Table3[[#This Row],[ShankDiameter]]&gt;0.5,0,2)</f>
        <v>2</v>
      </c>
      <c r="AV273" s="6">
        <v>0</v>
      </c>
      <c r="AW273" s="6">
        <v>0</v>
      </c>
      <c r="AX273" s="6">
        <v>2</v>
      </c>
      <c r="AY273" s="6">
        <f>IF(Table3[[#This Row],[ShankDiameter]]=0.225,2,IF(Table3[[#This Row],[ShankDiameter]]=0.25,2,IF(Table3[[#This Row],[ShankDiameter]]=0.2875,2,0)))</f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f>IF(Table3[[#This Row],[Type]]="EM",IF((Table3[[#This Row],[Diameter]]/2)-Table3[[#This Row],[CornerRadius]]-0.012&gt;0,(Table3[[#This Row],[Diameter]]/2)-Table3[[#This Row],[CornerRadius]]-0.012,0),)</f>
        <v>0</v>
      </c>
      <c r="BK273" s="6" t="str">
        <f>IF(Table3[[#This Row],[ShoulderLength]]="","",IF(Table3[[#This Row],[ShoulderLength]]&lt;Table3[[#This Row],[LOC]],"FIX",""))</f>
        <v/>
      </c>
    </row>
    <row r="274" spans="1:63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591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2459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>IF(Z274 &lt; 1, "", (M274/2)/TAN(RADIANS(Z274/2)))</f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569</v>
      </c>
      <c r="AI274" s="6">
        <v>1</v>
      </c>
      <c r="AJ274" s="6">
        <v>1</v>
      </c>
      <c r="AK274" s="6">
        <v>1</v>
      </c>
      <c r="AL274" s="6">
        <v>1</v>
      </c>
      <c r="AM274" s="6">
        <v>1</v>
      </c>
      <c r="AN274" s="6">
        <v>0</v>
      </c>
      <c r="AO274" s="6">
        <v>1</v>
      </c>
      <c r="AQ274" s="6">
        <v>0</v>
      </c>
      <c r="AR274" s="6">
        <v>0</v>
      </c>
      <c r="AS274" s="6">
        <v>0</v>
      </c>
      <c r="AT274" s="6">
        <v>0</v>
      </c>
      <c r="AU274" s="6">
        <f>IF(Table3[[#This Row],[ShankDiameter]]&gt;0.5,0,2)</f>
        <v>2</v>
      </c>
      <c r="AV274" s="6">
        <v>0</v>
      </c>
      <c r="AW274" s="6">
        <v>0</v>
      </c>
      <c r="AX274" s="6">
        <v>2</v>
      </c>
      <c r="AY274" s="6">
        <f>IF(Table3[[#This Row],[ShankDiameter]]=0.225,2,IF(Table3[[#This Row],[ShankDiameter]]=0.25,2,IF(Table3[[#This Row],[ShankDiameter]]=0.2875,2,0)))</f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f>IF(Table3[[#This Row],[Type]]="EM",IF((Table3[[#This Row],[Diameter]]/2)-Table3[[#This Row],[CornerRadius]]-0.012&gt;0,(Table3[[#This Row],[Diameter]]/2)-Table3[[#This Row],[CornerRadius]]-0.012,0),)</f>
        <v>0</v>
      </c>
      <c r="BK274" s="6" t="str">
        <f>IF(Table3[[#This Row],[ShoulderLength]]="","",IF(Table3[[#This Row],[ShoulderLength]]&lt;Table3[[#This Row],[LOC]],"FIX",""))</f>
        <v/>
      </c>
    </row>
    <row r="275" spans="1:63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592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2466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>IF(Z275 &lt; 1, "", (M275/2)/TAN(RADIANS(Z275/2)))</f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1</v>
      </c>
      <c r="AJ275" s="6">
        <v>1</v>
      </c>
      <c r="AK275" s="6">
        <v>1</v>
      </c>
      <c r="AL275" s="6">
        <v>1</v>
      </c>
      <c r="AM275" s="6">
        <v>1</v>
      </c>
      <c r="AN275" s="6">
        <v>0</v>
      </c>
      <c r="AO275" s="6">
        <v>1</v>
      </c>
      <c r="AQ275" s="6">
        <v>0</v>
      </c>
      <c r="AR275" s="6">
        <v>0</v>
      </c>
      <c r="AS275" s="6">
        <v>0</v>
      </c>
      <c r="AT275" s="6">
        <v>0</v>
      </c>
      <c r="AU275" s="6">
        <f>IF(Table3[[#This Row],[ShankDiameter]]&gt;0.5,0,2)</f>
        <v>2</v>
      </c>
      <c r="AV275" s="6">
        <v>0</v>
      </c>
      <c r="AW275" s="6">
        <v>0</v>
      </c>
      <c r="AX275" s="6">
        <v>2</v>
      </c>
      <c r="AY275" s="6">
        <f>IF(Table3[[#This Row],[ShankDiameter]]=0.225,2,IF(Table3[[#This Row],[ShankDiameter]]=0.25,2,IF(Table3[[#This Row],[ShankDiameter]]=0.2875,2,0)))</f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f>IF(Table3[[#This Row],[Type]]="EM",IF((Table3[[#This Row],[Diameter]]/2)-Table3[[#This Row],[CornerRadius]]-0.012&gt;0,(Table3[[#This Row],[Diameter]]/2)-Table3[[#This Row],[CornerRadius]]-0.012,0),)</f>
        <v>0</v>
      </c>
      <c r="BK275" s="6" t="str">
        <f>IF(Table3[[#This Row],[ShoulderLength]]="","",IF(Table3[[#This Row],[ShoulderLength]]&lt;Table3[[#This Row],[LOC]],"FIX",""))</f>
        <v/>
      </c>
    </row>
    <row r="276" spans="1:63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593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2465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581</v>
      </c>
      <c r="AA276" s="13" t="str">
        <f>IF(Z276 &lt; 1, "", (M276/2)/TAN(RADIANS(Z276/2)))</f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594</v>
      </c>
      <c r="AI276" s="6">
        <v>1</v>
      </c>
      <c r="AJ276" s="6">
        <v>1</v>
      </c>
      <c r="AK276" s="6">
        <v>1</v>
      </c>
      <c r="AL276" s="6">
        <v>1</v>
      </c>
      <c r="AM276" s="6">
        <v>1</v>
      </c>
      <c r="AN276" s="6">
        <v>0</v>
      </c>
      <c r="AO276" s="6">
        <v>1</v>
      </c>
      <c r="AQ276" s="6">
        <v>0</v>
      </c>
      <c r="AR276" s="6">
        <v>0</v>
      </c>
      <c r="AS276" s="6">
        <v>0</v>
      </c>
      <c r="AT276" s="6">
        <v>0</v>
      </c>
      <c r="AU276" s="6">
        <f>IF(Table3[[#This Row],[ShankDiameter]]&gt;0.5,0,2)</f>
        <v>2</v>
      </c>
      <c r="AV276" s="6">
        <v>0</v>
      </c>
      <c r="AW276" s="6">
        <v>0</v>
      </c>
      <c r="AX276" s="6">
        <v>2</v>
      </c>
      <c r="AY276" s="6">
        <f>IF(Table3[[#This Row],[ShankDiameter]]=0.225,2,IF(Table3[[#This Row],[ShankDiameter]]=0.25,2,IF(Table3[[#This Row],[ShankDiameter]]=0.2875,2,0)))</f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f>IF(Table3[[#This Row],[Type]]="EM",IF((Table3[[#This Row],[Diameter]]/2)-Table3[[#This Row],[CornerRadius]]-0.012&gt;0,(Table3[[#This Row],[Diameter]]/2)-Table3[[#This Row],[CornerRadius]]-0.012,0),)</f>
        <v>0</v>
      </c>
      <c r="BK276" s="6" t="str">
        <f>IF(Table3[[#This Row],[ShoulderLength]]="","",IF(Table3[[#This Row],[ShoulderLength]]&lt;Table3[[#This Row],[LOC]],"FIX",""))</f>
        <v/>
      </c>
    </row>
    <row r="277" spans="1:63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595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2464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>IF(Z277 &lt; 1, "", (M277/2)/TAN(RADIANS(Z277/2)))</f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1</v>
      </c>
      <c r="AJ277" s="6">
        <v>1</v>
      </c>
      <c r="AK277" s="6">
        <v>1</v>
      </c>
      <c r="AL277" s="6">
        <v>1</v>
      </c>
      <c r="AM277" s="6">
        <v>1</v>
      </c>
      <c r="AN277" s="6">
        <v>0</v>
      </c>
      <c r="AO277" s="6">
        <v>1</v>
      </c>
      <c r="AQ277" s="6">
        <v>0</v>
      </c>
      <c r="AR277" s="6">
        <v>0</v>
      </c>
      <c r="AS277" s="6">
        <v>0</v>
      </c>
      <c r="AT277" s="6">
        <v>0</v>
      </c>
      <c r="AU277" s="6">
        <f>IF(Table3[[#This Row],[ShankDiameter]]&gt;0.5,0,2)</f>
        <v>2</v>
      </c>
      <c r="AV277" s="6">
        <v>0</v>
      </c>
      <c r="AW277" s="6">
        <v>0</v>
      </c>
      <c r="AX277" s="6">
        <v>2</v>
      </c>
      <c r="AY277" s="6">
        <f>IF(Table3[[#This Row],[ShankDiameter]]=0.225,2,IF(Table3[[#This Row],[ShankDiameter]]=0.25,2,IF(Table3[[#This Row],[ShankDiameter]]=0.2875,2,0)))</f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f>IF(Table3[[#This Row],[Type]]="EM",IF((Table3[[#This Row],[Diameter]]/2)-Table3[[#This Row],[CornerRadius]]-0.012&gt;0,(Table3[[#This Row],[Diameter]]/2)-Table3[[#This Row],[CornerRadius]]-0.012,0),)</f>
        <v>0</v>
      </c>
      <c r="BK277" s="6" t="str">
        <f>IF(Table3[[#This Row],[ShoulderLength]]="","",IF(Table3[[#This Row],[ShoulderLength]]&lt;Table3[[#This Row],[LOC]],"FIX",""))</f>
        <v/>
      </c>
    </row>
    <row r="278" spans="1:63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596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2463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597</v>
      </c>
      <c r="AA278" s="13" t="str">
        <f>IF(Z278 &lt; 1, "", (M278/2)/TAN(RADIANS(Z278/2)))</f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1</v>
      </c>
      <c r="AJ278" s="6">
        <v>1</v>
      </c>
      <c r="AK278" s="6">
        <v>1</v>
      </c>
      <c r="AL278" s="6">
        <v>1</v>
      </c>
      <c r="AM278" s="6">
        <v>1</v>
      </c>
      <c r="AN278" s="6">
        <v>0</v>
      </c>
      <c r="AO278" s="6">
        <v>1</v>
      </c>
      <c r="AQ278" s="6">
        <v>0</v>
      </c>
      <c r="AR278" s="6">
        <v>0</v>
      </c>
      <c r="AS278" s="6">
        <v>0</v>
      </c>
      <c r="AT278" s="6">
        <v>0</v>
      </c>
      <c r="AU278" s="6">
        <f>IF(Table3[[#This Row],[ShankDiameter]]&gt;0.5,0,2)</f>
        <v>2</v>
      </c>
      <c r="AV278" s="6">
        <v>0</v>
      </c>
      <c r="AW278" s="6">
        <v>0</v>
      </c>
      <c r="AX278" s="6">
        <v>2</v>
      </c>
      <c r="AY278" s="6">
        <f>IF(Table3[[#This Row],[ShankDiameter]]=0.225,2,IF(Table3[[#This Row],[ShankDiameter]]=0.25,2,IF(Table3[[#This Row],[ShankDiameter]]=0.2875,2,0)))</f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f>IF(Table3[[#This Row],[Type]]="EM",IF((Table3[[#This Row],[Diameter]]/2)-Table3[[#This Row],[CornerRadius]]-0.012&gt;0,(Table3[[#This Row],[Diameter]]/2)-Table3[[#This Row],[CornerRadius]]-0.012,0),)</f>
        <v>0</v>
      </c>
      <c r="BK278" s="6" t="str">
        <f>IF(Table3[[#This Row],[ShoulderLength]]="","",IF(Table3[[#This Row],[ShoulderLength]]&lt;Table3[[#This Row],[LOC]],"FIX",""))</f>
        <v/>
      </c>
    </row>
    <row r="279" spans="1:63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598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2462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>IF(Z279 &lt; 1, "", (M279/2)/TAN(RADIANS(Z279/2)))</f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1</v>
      </c>
      <c r="AJ279" s="6">
        <v>1</v>
      </c>
      <c r="AK279" s="6">
        <v>1</v>
      </c>
      <c r="AL279" s="6">
        <v>1</v>
      </c>
      <c r="AM279" s="6">
        <v>1</v>
      </c>
      <c r="AN279" s="6">
        <v>0</v>
      </c>
      <c r="AO279" s="6">
        <v>1</v>
      </c>
      <c r="AQ279" s="6">
        <v>0</v>
      </c>
      <c r="AR279" s="6">
        <v>0</v>
      </c>
      <c r="AS279" s="6">
        <v>0</v>
      </c>
      <c r="AT279" s="6">
        <v>0</v>
      </c>
      <c r="AU279" s="6">
        <f>IF(Table3[[#This Row],[ShankDiameter]]&gt;0.5,0,2)</f>
        <v>2</v>
      </c>
      <c r="AV279" s="6">
        <v>0</v>
      </c>
      <c r="AW279" s="6">
        <v>0</v>
      </c>
      <c r="AX279" s="6">
        <v>2</v>
      </c>
      <c r="AY279" s="6">
        <f>IF(Table3[[#This Row],[ShankDiameter]]=0.225,2,IF(Table3[[#This Row],[ShankDiameter]]=0.25,2,IF(Table3[[#This Row],[ShankDiameter]]=0.2875,2,0)))</f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f>IF(Table3[[#This Row],[Type]]="EM",IF((Table3[[#This Row],[Diameter]]/2)-Table3[[#This Row],[CornerRadius]]-0.012&gt;0,(Table3[[#This Row],[Diameter]]/2)-Table3[[#This Row],[CornerRadius]]-0.012,0),)</f>
        <v>0</v>
      </c>
      <c r="BK279" s="6" t="str">
        <f>IF(Table3[[#This Row],[ShoulderLength]]="","",IF(Table3[[#This Row],[ShoulderLength]]&lt;Table3[[#This Row],[LOC]],"FIX",""))</f>
        <v/>
      </c>
    </row>
    <row r="280" spans="1:63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599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2461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>IF(Z280 &lt; 1, "", (M280/2)/TAN(RADIANS(Z280/2)))</f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1</v>
      </c>
      <c r="AJ280" s="6">
        <v>1</v>
      </c>
      <c r="AK280" s="6">
        <v>1</v>
      </c>
      <c r="AL280" s="6">
        <v>1</v>
      </c>
      <c r="AM280" s="6">
        <v>1</v>
      </c>
      <c r="AN280" s="6">
        <v>0</v>
      </c>
      <c r="AO280" s="6">
        <v>1</v>
      </c>
      <c r="AQ280" s="6">
        <v>0</v>
      </c>
      <c r="AR280" s="6">
        <v>0</v>
      </c>
      <c r="AS280" s="6">
        <v>0</v>
      </c>
      <c r="AT280" s="6">
        <v>0</v>
      </c>
      <c r="AU280" s="6">
        <f>IF(Table3[[#This Row],[ShankDiameter]]&gt;0.5,0,2)</f>
        <v>2</v>
      </c>
      <c r="AV280" s="6">
        <v>0</v>
      </c>
      <c r="AW280" s="6">
        <v>0</v>
      </c>
      <c r="AX280" s="6">
        <v>2</v>
      </c>
      <c r="AY280" s="6">
        <f>IF(Table3[[#This Row],[ShankDiameter]]=0.225,2,IF(Table3[[#This Row],[ShankDiameter]]=0.25,2,IF(Table3[[#This Row],[ShankDiameter]]=0.2875,2,0)))</f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f>IF(Table3[[#This Row],[Type]]="EM",IF((Table3[[#This Row],[Diameter]]/2)-Table3[[#This Row],[CornerRadius]]-0.012&gt;0,(Table3[[#This Row],[Diameter]]/2)-Table3[[#This Row],[CornerRadius]]-0.012,0),)</f>
        <v>0</v>
      </c>
      <c r="BK280" s="6" t="str">
        <f>IF(Table3[[#This Row],[ShoulderLength]]="","",IF(Table3[[#This Row],[ShoulderLength]]&lt;Table3[[#This Row],[LOC]],"FIX",""))</f>
        <v/>
      </c>
    </row>
    <row r="281" spans="1:63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600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2408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>IF(Z281 &lt; 1, "", (M281/2)/TAN(RADIANS(Z281/2)))</f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1</v>
      </c>
      <c r="AJ281" s="6">
        <v>1</v>
      </c>
      <c r="AK281" s="6">
        <v>1</v>
      </c>
      <c r="AL281" s="6">
        <v>1</v>
      </c>
      <c r="AM281" s="6">
        <v>1</v>
      </c>
      <c r="AN281" s="6">
        <v>0</v>
      </c>
      <c r="AO281" s="6">
        <v>1</v>
      </c>
      <c r="AQ281" s="6">
        <v>0</v>
      </c>
      <c r="AR281" s="6">
        <v>0</v>
      </c>
      <c r="AS281" s="6">
        <v>0</v>
      </c>
      <c r="AT281" s="6">
        <v>0</v>
      </c>
      <c r="AU281" s="6">
        <f>IF(Table3[[#This Row],[ShankDiameter]]&gt;0.5,0,2)</f>
        <v>2</v>
      </c>
      <c r="AV281" s="6">
        <v>0</v>
      </c>
      <c r="AW281" s="6">
        <v>0</v>
      </c>
      <c r="AX281" s="6">
        <v>2</v>
      </c>
      <c r="AY281" s="6">
        <f>IF(Table3[[#This Row],[ShankDiameter]]=0.225,2,IF(Table3[[#This Row],[ShankDiameter]]=0.25,2,IF(Table3[[#This Row],[ShankDiameter]]=0.2875,2,0)))</f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f>IF(Table3[[#This Row],[Type]]="EM",IF((Table3[[#This Row],[Diameter]]/2)-Table3[[#This Row],[CornerRadius]]-0.012&gt;0,(Table3[[#This Row],[Diameter]]/2)-Table3[[#This Row],[CornerRadius]]-0.012,0),)</f>
        <v>0</v>
      </c>
      <c r="BK281" s="6" t="str">
        <f>IF(Table3[[#This Row],[ShoulderLength]]="","",IF(Table3[[#This Row],[ShoulderLength]]&lt;Table3[[#This Row],[LOC]],"FIX",""))</f>
        <v/>
      </c>
    </row>
    <row r="282" spans="1:63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601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2460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>IF(Z282 &lt; 1, "", (M282/2)/TAN(RADIANS(Z282/2)))</f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1</v>
      </c>
      <c r="AJ282" s="6">
        <v>1</v>
      </c>
      <c r="AK282" s="6">
        <v>1</v>
      </c>
      <c r="AL282" s="6">
        <v>1</v>
      </c>
      <c r="AM282" s="6">
        <v>1</v>
      </c>
      <c r="AN282" s="6">
        <v>0</v>
      </c>
      <c r="AO282" s="6">
        <v>1</v>
      </c>
      <c r="AQ282" s="6">
        <v>0</v>
      </c>
      <c r="AR282" s="6">
        <v>0</v>
      </c>
      <c r="AS282" s="6">
        <v>0</v>
      </c>
      <c r="AT282" s="6">
        <v>0</v>
      </c>
      <c r="AU282" s="6">
        <f>IF(Table3[[#This Row],[ShankDiameter]]&gt;0.5,0,2)</f>
        <v>2</v>
      </c>
      <c r="AV282" s="6">
        <v>0</v>
      </c>
      <c r="AW282" s="6">
        <v>0</v>
      </c>
      <c r="AX282" s="6">
        <v>2</v>
      </c>
      <c r="AY282" s="6">
        <f>IF(Table3[[#This Row],[ShankDiameter]]=0.225,2,IF(Table3[[#This Row],[ShankDiameter]]=0.25,2,IF(Table3[[#This Row],[ShankDiameter]]=0.2875,2,0)))</f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f>IF(Table3[[#This Row],[Type]]="EM",IF((Table3[[#This Row],[Diameter]]/2)-Table3[[#This Row],[CornerRadius]]-0.012&gt;0,(Table3[[#This Row],[Diameter]]/2)-Table3[[#This Row],[CornerRadius]]-0.012,0),)</f>
        <v>0</v>
      </c>
      <c r="BK282" s="6" t="str">
        <f>IF(Table3[[#This Row],[ShoulderLength]]="","",IF(Table3[[#This Row],[ShoulderLength]]&lt;Table3[[#This Row],[LOC]],"FIX",""))</f>
        <v/>
      </c>
    </row>
    <row r="283" spans="1:63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602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2459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>IF(Z283 &lt; 1, "", (M283/2)/TAN(RADIANS(Z283/2)))</f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1</v>
      </c>
      <c r="AJ283" s="6">
        <v>1</v>
      </c>
      <c r="AK283" s="6">
        <v>1</v>
      </c>
      <c r="AL283" s="6">
        <v>1</v>
      </c>
      <c r="AM283" s="6">
        <v>1</v>
      </c>
      <c r="AN283" s="6">
        <v>0</v>
      </c>
      <c r="AO283" s="6">
        <v>1</v>
      </c>
      <c r="AQ283" s="6">
        <v>0</v>
      </c>
      <c r="AR283" s="6">
        <v>0</v>
      </c>
      <c r="AS283" s="6">
        <v>0</v>
      </c>
      <c r="AT283" s="6">
        <v>0</v>
      </c>
      <c r="AU283" s="6">
        <f>IF(Table3[[#This Row],[ShankDiameter]]&gt;0.5,0,2)</f>
        <v>2</v>
      </c>
      <c r="AV283" s="6">
        <v>0</v>
      </c>
      <c r="AW283" s="6">
        <v>0</v>
      </c>
      <c r="AX283" s="6">
        <v>2</v>
      </c>
      <c r="AY283" s="6">
        <f>IF(Table3[[#This Row],[ShankDiameter]]=0.225,2,IF(Table3[[#This Row],[ShankDiameter]]=0.25,2,IF(Table3[[#This Row],[ShankDiameter]]=0.2875,2,0)))</f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f>IF(Table3[[#This Row],[Type]]="EM",IF((Table3[[#This Row],[Diameter]]/2)-Table3[[#This Row],[CornerRadius]]-0.012&gt;0,(Table3[[#This Row],[Diameter]]/2)-Table3[[#This Row],[CornerRadius]]-0.012,0),)</f>
        <v>0</v>
      </c>
      <c r="BK283" s="6" t="str">
        <f>IF(Table3[[#This Row],[ShoulderLength]]="","",IF(Table3[[#This Row],[ShoulderLength]]&lt;Table3[[#This Row],[LOC]],"FIX",""))</f>
        <v/>
      </c>
    </row>
    <row r="284" spans="1:63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603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2458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>IF(Z284 &lt; 1, "", (M284/2)/TAN(RADIANS(Z284/2)))</f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1</v>
      </c>
      <c r="AJ284" s="6">
        <v>1</v>
      </c>
      <c r="AK284" s="6">
        <v>1</v>
      </c>
      <c r="AL284" s="6">
        <v>1</v>
      </c>
      <c r="AM284" s="6">
        <v>1</v>
      </c>
      <c r="AN284" s="6">
        <v>0</v>
      </c>
      <c r="AO284" s="6">
        <v>1</v>
      </c>
      <c r="AQ284" s="6">
        <v>0</v>
      </c>
      <c r="AR284" s="6">
        <v>0</v>
      </c>
      <c r="AS284" s="6">
        <v>0</v>
      </c>
      <c r="AT284" s="6">
        <v>0</v>
      </c>
      <c r="AU284" s="6">
        <f>IF(Table3[[#This Row],[ShankDiameter]]&gt;0.5,0,2)</f>
        <v>2</v>
      </c>
      <c r="AV284" s="6">
        <v>0</v>
      </c>
      <c r="AW284" s="6">
        <v>0</v>
      </c>
      <c r="AX284" s="6">
        <v>2</v>
      </c>
      <c r="AY284" s="6">
        <f>IF(Table3[[#This Row],[ShankDiameter]]=0.225,2,IF(Table3[[#This Row],[ShankDiameter]]=0.25,2,IF(Table3[[#This Row],[ShankDiameter]]=0.2875,2,0)))</f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f>IF(Table3[[#This Row],[Type]]="EM",IF((Table3[[#This Row],[Diameter]]/2)-Table3[[#This Row],[CornerRadius]]-0.012&gt;0,(Table3[[#This Row],[Diameter]]/2)-Table3[[#This Row],[CornerRadius]]-0.012,0),)</f>
        <v>0</v>
      </c>
      <c r="BK284" s="6" t="str">
        <f>IF(Table3[[#This Row],[ShoulderLength]]="","",IF(Table3[[#This Row],[ShoulderLength]]&lt;Table3[[#This Row],[LOC]],"FIX",""))</f>
        <v/>
      </c>
    </row>
    <row r="285" spans="1:63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604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2457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>IF(Z285 &lt; 1, "", (M285/2)/TAN(RADIANS(Z285/2)))</f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1</v>
      </c>
      <c r="AJ285" s="6">
        <v>1</v>
      </c>
      <c r="AK285" s="6">
        <v>1</v>
      </c>
      <c r="AL285" s="6">
        <v>1</v>
      </c>
      <c r="AM285" s="6">
        <v>1</v>
      </c>
      <c r="AN285" s="6">
        <v>0</v>
      </c>
      <c r="AO285" s="6">
        <v>1</v>
      </c>
      <c r="AQ285" s="6">
        <v>0</v>
      </c>
      <c r="AR285" s="6">
        <v>0</v>
      </c>
      <c r="AS285" s="6">
        <v>0</v>
      </c>
      <c r="AT285" s="6">
        <v>0</v>
      </c>
      <c r="AU285" s="6">
        <f>IF(Table3[[#This Row],[ShankDiameter]]&gt;0.5,0,2)</f>
        <v>2</v>
      </c>
      <c r="AV285" s="6">
        <v>0</v>
      </c>
      <c r="AW285" s="6">
        <v>0</v>
      </c>
      <c r="AX285" s="6">
        <v>2</v>
      </c>
      <c r="AY285" s="6">
        <f>IF(Table3[[#This Row],[ShankDiameter]]=0.225,2,IF(Table3[[#This Row],[ShankDiameter]]=0.25,2,IF(Table3[[#This Row],[ShankDiameter]]=0.2875,2,0)))</f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f>IF(Table3[[#This Row],[Type]]="EM",IF((Table3[[#This Row],[Diameter]]/2)-Table3[[#This Row],[CornerRadius]]-0.012&gt;0,(Table3[[#This Row],[Diameter]]/2)-Table3[[#This Row],[CornerRadius]]-0.012,0),)</f>
        <v>0</v>
      </c>
      <c r="BK285" s="6" t="str">
        <f>IF(Table3[[#This Row],[ShoulderLength]]="","",IF(Table3[[#This Row],[ShoulderLength]]&lt;Table3[[#This Row],[LOC]],"FIX",""))</f>
        <v/>
      </c>
    </row>
    <row r="286" spans="1:63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605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2456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>IF(Z286 &lt; 1, "", (M286/2)/TAN(RADIANS(Z286/2)))</f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1</v>
      </c>
      <c r="AJ286" s="6">
        <v>1</v>
      </c>
      <c r="AK286" s="6">
        <v>1</v>
      </c>
      <c r="AL286" s="6">
        <v>1</v>
      </c>
      <c r="AM286" s="6">
        <v>1</v>
      </c>
      <c r="AN286" s="6">
        <v>0</v>
      </c>
      <c r="AO286" s="6">
        <v>1</v>
      </c>
      <c r="AQ286" s="6">
        <v>0</v>
      </c>
      <c r="AR286" s="6">
        <v>0</v>
      </c>
      <c r="AS286" s="6">
        <v>0</v>
      </c>
      <c r="AT286" s="6">
        <v>0</v>
      </c>
      <c r="AU286" s="6">
        <f>IF(Table3[[#This Row],[ShankDiameter]]&gt;0.5,0,2)</f>
        <v>2</v>
      </c>
      <c r="AV286" s="6">
        <v>0</v>
      </c>
      <c r="AW286" s="6">
        <v>0</v>
      </c>
      <c r="AX286" s="6">
        <v>2</v>
      </c>
      <c r="AY286" s="6">
        <f>IF(Table3[[#This Row],[ShankDiameter]]=0.225,2,IF(Table3[[#This Row],[ShankDiameter]]=0.25,2,IF(Table3[[#This Row],[ShankDiameter]]=0.2875,2,0)))</f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f>IF(Table3[[#This Row],[Type]]="EM",IF((Table3[[#This Row],[Diameter]]/2)-Table3[[#This Row],[CornerRadius]]-0.012&gt;0,(Table3[[#This Row],[Diameter]]/2)-Table3[[#This Row],[CornerRadius]]-0.012,0),)</f>
        <v>0</v>
      </c>
      <c r="BK286" s="6" t="str">
        <f>IF(Table3[[#This Row],[ShoulderLength]]="","",IF(Table3[[#This Row],[ShoulderLength]]&lt;Table3[[#This Row],[LOC]],"FIX",""))</f>
        <v/>
      </c>
    </row>
    <row r="287" spans="1:63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606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2455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>IF(Z287 &lt; 1, "", (M287/2)/TAN(RADIANS(Z287/2)))</f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1</v>
      </c>
      <c r="AJ287" s="6">
        <v>1</v>
      </c>
      <c r="AK287" s="6">
        <v>1</v>
      </c>
      <c r="AL287" s="6">
        <v>1</v>
      </c>
      <c r="AM287" s="6">
        <v>1</v>
      </c>
      <c r="AN287" s="6">
        <v>0</v>
      </c>
      <c r="AO287" s="6">
        <v>1</v>
      </c>
      <c r="AQ287" s="6">
        <v>0</v>
      </c>
      <c r="AR287" s="6">
        <v>0</v>
      </c>
      <c r="AS287" s="6">
        <v>0</v>
      </c>
      <c r="AT287" s="6">
        <v>0</v>
      </c>
      <c r="AU287" s="6">
        <f>IF(Table3[[#This Row],[ShankDiameter]]&gt;0.5,0,2)</f>
        <v>2</v>
      </c>
      <c r="AV287" s="6">
        <v>0</v>
      </c>
      <c r="AW287" s="6">
        <v>0</v>
      </c>
      <c r="AX287" s="6">
        <v>2</v>
      </c>
      <c r="AY287" s="6">
        <f>IF(Table3[[#This Row],[ShankDiameter]]=0.225,2,IF(Table3[[#This Row],[ShankDiameter]]=0.25,2,IF(Table3[[#This Row],[ShankDiameter]]=0.2875,2,0)))</f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f>IF(Table3[[#This Row],[Type]]="EM",IF((Table3[[#This Row],[Diameter]]/2)-Table3[[#This Row],[CornerRadius]]-0.012&gt;0,(Table3[[#This Row],[Diameter]]/2)-Table3[[#This Row],[CornerRadius]]-0.012,0),)</f>
        <v>0</v>
      </c>
      <c r="BK287" s="6" t="str">
        <f>IF(Table3[[#This Row],[ShoulderLength]]="","",IF(Table3[[#This Row],[ShoulderLength]]&lt;Table3[[#This Row],[LOC]],"FIX",""))</f>
        <v/>
      </c>
    </row>
    <row r="288" spans="1:63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607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2453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>IF(Z288 &lt; 1, "", (M288/2)/TAN(RADIANS(Z288/2)))</f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1</v>
      </c>
      <c r="AJ288" s="6">
        <v>1</v>
      </c>
      <c r="AK288" s="6">
        <v>1</v>
      </c>
      <c r="AL288" s="6">
        <v>1</v>
      </c>
      <c r="AM288" s="6">
        <v>1</v>
      </c>
      <c r="AN288" s="6">
        <v>0</v>
      </c>
      <c r="AO288" s="6">
        <v>1</v>
      </c>
      <c r="AQ288" s="6">
        <v>0</v>
      </c>
      <c r="AR288" s="6">
        <v>0</v>
      </c>
      <c r="AS288" s="6">
        <v>0</v>
      </c>
      <c r="AT288" s="6">
        <v>0</v>
      </c>
      <c r="AU288" s="6">
        <f>IF(Table3[[#This Row],[ShankDiameter]]&gt;0.5,0,2)</f>
        <v>2</v>
      </c>
      <c r="AV288" s="6">
        <v>0</v>
      </c>
      <c r="AW288" s="6">
        <v>0</v>
      </c>
      <c r="AX288" s="6">
        <v>2</v>
      </c>
      <c r="AY288" s="6">
        <f>IF(Table3[[#This Row],[ShankDiameter]]=0.225,2,IF(Table3[[#This Row],[ShankDiameter]]=0.25,2,IF(Table3[[#This Row],[ShankDiameter]]=0.2875,2,0)))</f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f>IF(Table3[[#This Row],[Type]]="EM",IF((Table3[[#This Row],[Diameter]]/2)-Table3[[#This Row],[CornerRadius]]-0.012&gt;0,(Table3[[#This Row],[Diameter]]/2)-Table3[[#This Row],[CornerRadius]]-0.012,0),)</f>
        <v>0</v>
      </c>
      <c r="BK288" s="6" t="str">
        <f>IF(Table3[[#This Row],[ShoulderLength]]="","",IF(Table3[[#This Row],[ShoulderLength]]&lt;Table3[[#This Row],[LOC]],"FIX",""))</f>
        <v/>
      </c>
    </row>
    <row r="289" spans="1:63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608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2454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>IF(Z289 &lt; 1, "", (M289/2)/TAN(RADIANS(Z289/2)))</f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1</v>
      </c>
      <c r="AJ289" s="6">
        <v>1</v>
      </c>
      <c r="AK289" s="6">
        <v>1</v>
      </c>
      <c r="AL289" s="6">
        <v>1</v>
      </c>
      <c r="AM289" s="6">
        <v>1</v>
      </c>
      <c r="AN289" s="6">
        <v>0</v>
      </c>
      <c r="AO289" s="6">
        <v>1</v>
      </c>
      <c r="AQ289" s="6">
        <v>0</v>
      </c>
      <c r="AR289" s="6">
        <v>0</v>
      </c>
      <c r="AS289" s="6">
        <v>0</v>
      </c>
      <c r="AT289" s="6">
        <v>0</v>
      </c>
      <c r="AU289" s="6">
        <f>IF(Table3[[#This Row],[ShankDiameter]]&gt;0.5,0,2)</f>
        <v>2</v>
      </c>
      <c r="AV289" s="6">
        <v>0</v>
      </c>
      <c r="AW289" s="6">
        <v>0</v>
      </c>
      <c r="AX289" s="6">
        <v>2</v>
      </c>
      <c r="AY289" s="6">
        <f>IF(Table3[[#This Row],[ShankDiameter]]=0.225,2,IF(Table3[[#This Row],[ShankDiameter]]=0.25,2,IF(Table3[[#This Row],[ShankDiameter]]=0.2875,2,0)))</f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f>IF(Table3[[#This Row],[Type]]="EM",IF((Table3[[#This Row],[Diameter]]/2)-Table3[[#This Row],[CornerRadius]]-0.012&gt;0,(Table3[[#This Row],[Diameter]]/2)-Table3[[#This Row],[CornerRadius]]-0.012,0),)</f>
        <v>0</v>
      </c>
      <c r="BK289" s="6" t="str">
        <f>IF(Table3[[#This Row],[ShoulderLength]]="","",IF(Table3[[#This Row],[ShoulderLength]]&lt;Table3[[#This Row],[LOC]],"FIX",""))</f>
        <v/>
      </c>
    </row>
    <row r="290" spans="1:63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609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>IF(Z290 &lt; 1, "", (M290/2)/TAN(RADIANS(Z290/2)))</f>
        <v/>
      </c>
      <c r="AE290" s="6" t="s">
        <v>49</v>
      </c>
      <c r="AF290" s="6" t="s">
        <v>369</v>
      </c>
      <c r="AG290" s="6" t="s">
        <v>90</v>
      </c>
      <c r="AI290" s="6">
        <v>1</v>
      </c>
      <c r="AJ290" s="6">
        <v>1</v>
      </c>
      <c r="AK290" s="6">
        <v>1</v>
      </c>
      <c r="AL290" s="6">
        <v>1</v>
      </c>
      <c r="AM290" s="6">
        <v>1</v>
      </c>
      <c r="AN290" s="6">
        <v>0</v>
      </c>
      <c r="AO290" s="6">
        <v>1</v>
      </c>
      <c r="AQ290" s="6">
        <v>0</v>
      </c>
      <c r="AR290" s="6">
        <v>0</v>
      </c>
      <c r="AS290" s="6">
        <v>0</v>
      </c>
      <c r="AT290" s="6">
        <v>0</v>
      </c>
      <c r="AU290" s="6">
        <f>IF(Table3[[#This Row],[ShankDiameter]]&gt;0.5,0,2)</f>
        <v>2</v>
      </c>
      <c r="AV290" s="6">
        <v>0</v>
      </c>
      <c r="AW290" s="6">
        <v>0</v>
      </c>
      <c r="AX290" s="6">
        <v>2</v>
      </c>
      <c r="AY290" s="6">
        <f>IF(Table3[[#This Row],[ShankDiameter]]=0.225,2,IF(Table3[[#This Row],[ShankDiameter]]=0.25,2,IF(Table3[[#This Row],[ShankDiameter]]=0.2875,2,0)))</f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f>IF(Table3[[#This Row],[Type]]="EM",IF((Table3[[#This Row],[Diameter]]/2)-Table3[[#This Row],[CornerRadius]]-0.012&gt;0,(Table3[[#This Row],[Diameter]]/2)-Table3[[#This Row],[CornerRadius]]-0.012,0),)</f>
        <v>0</v>
      </c>
      <c r="BK290" s="6" t="str">
        <f>IF(Table3[[#This Row],[ShoulderLength]]="","",IF(Table3[[#This Row],[ShoulderLength]]&lt;Table3[[#This Row],[LOC]],"FIX",""))</f>
        <v/>
      </c>
    </row>
    <row r="291" spans="1:63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610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611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>IF(Z291 &lt; 1, "", (M291/2)/TAN(RADIANS(Z291/2)))</f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1</v>
      </c>
      <c r="AJ291" s="6">
        <v>1</v>
      </c>
      <c r="AK291" s="6">
        <v>1</v>
      </c>
      <c r="AL291" s="6">
        <v>1</v>
      </c>
      <c r="AM291" s="6">
        <v>1</v>
      </c>
      <c r="AN291" s="6">
        <v>0</v>
      </c>
      <c r="AO291" s="6">
        <v>1</v>
      </c>
      <c r="AQ291" s="6">
        <v>0</v>
      </c>
      <c r="AR291" s="6">
        <v>0</v>
      </c>
      <c r="AS291" s="6">
        <v>0</v>
      </c>
      <c r="AT291" s="6">
        <v>0</v>
      </c>
      <c r="AU291" s="6">
        <f>IF(Table3[[#This Row],[ShankDiameter]]&gt;0.5,0,2)</f>
        <v>2</v>
      </c>
      <c r="AV291" s="6">
        <v>0</v>
      </c>
      <c r="AW291" s="6">
        <v>0</v>
      </c>
      <c r="AX291" s="6">
        <v>2</v>
      </c>
      <c r="AY291" s="6">
        <f>IF(Table3[[#This Row],[ShankDiameter]]=0.225,2,IF(Table3[[#This Row],[ShankDiameter]]=0.25,2,IF(Table3[[#This Row],[ShankDiameter]]=0.2875,2,0)))</f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f>IF(Table3[[#This Row],[Type]]="EM",IF((Table3[[#This Row],[Diameter]]/2)-Table3[[#This Row],[CornerRadius]]-0.012&gt;0,(Table3[[#This Row],[Diameter]]/2)-Table3[[#This Row],[CornerRadius]]-0.012,0),)</f>
        <v>0</v>
      </c>
      <c r="BK291" s="6" t="str">
        <f>IF(Table3[[#This Row],[ShoulderLength]]="","",IF(Table3[[#This Row],[ShoulderLength]]&lt;Table3[[#This Row],[LOC]],"FIX",""))</f>
        <v/>
      </c>
    </row>
    <row r="292" spans="1:63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612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2453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>IF(Z292 &lt; 1, "", (M292/2)/TAN(RADIANS(Z292/2)))</f>
        <v/>
      </c>
      <c r="AB292" s="6">
        <v>0.315</v>
      </c>
      <c r="AE292" s="6" t="s">
        <v>118</v>
      </c>
      <c r="AF292" s="6" t="s">
        <v>62</v>
      </c>
      <c r="AG292" s="6" t="s">
        <v>613</v>
      </c>
      <c r="AI292" s="6">
        <v>1</v>
      </c>
      <c r="AJ292" s="6">
        <v>1</v>
      </c>
      <c r="AK292" s="6">
        <v>1</v>
      </c>
      <c r="AL292" s="6">
        <v>1</v>
      </c>
      <c r="AM292" s="6">
        <v>1</v>
      </c>
      <c r="AN292" s="6">
        <v>0</v>
      </c>
      <c r="AO292" s="6">
        <v>1</v>
      </c>
      <c r="AQ292" s="6">
        <v>0</v>
      </c>
      <c r="AR292" s="6">
        <v>0</v>
      </c>
      <c r="AS292" s="6">
        <v>0</v>
      </c>
      <c r="AT292" s="6">
        <v>0</v>
      </c>
      <c r="AU292" s="6">
        <f>IF(Table3[[#This Row],[ShankDiameter]]&gt;0.5,0,2)</f>
        <v>2</v>
      </c>
      <c r="AV292" s="6">
        <v>0</v>
      </c>
      <c r="AW292" s="6">
        <v>0</v>
      </c>
      <c r="AX292" s="6">
        <v>2</v>
      </c>
      <c r="AY292" s="6">
        <f>IF(Table3[[#This Row],[ShankDiameter]]=0.225,2,IF(Table3[[#This Row],[ShankDiameter]]=0.25,2,IF(Table3[[#This Row],[ShankDiameter]]=0.2875,2,0)))</f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f>IF(Table3[[#This Row],[Type]]="EM",IF((Table3[[#This Row],[Diameter]]/2)-Table3[[#This Row],[CornerRadius]]-0.012&gt;0,(Table3[[#This Row],[Diameter]]/2)-Table3[[#This Row],[CornerRadius]]-0.012,0),)</f>
        <v>0</v>
      </c>
      <c r="BK292" s="6" t="str">
        <f>IF(Table3[[#This Row],[ShoulderLength]]="","",IF(Table3[[#This Row],[ShoulderLength]]&lt;Table3[[#This Row],[LOC]],"FIX",""))</f>
        <v/>
      </c>
    </row>
    <row r="293" spans="1:63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2218</v>
      </c>
      <c r="C293" s="6" t="s">
        <v>614</v>
      </c>
      <c r="E293" s="6">
        <v>292</v>
      </c>
      <c r="F293" s="8" t="s">
        <v>60</v>
      </c>
      <c r="H293" s="10" t="s">
        <v>614</v>
      </c>
      <c r="I293" s="11" t="s">
        <v>615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>IF(Z293 &lt; 1, "", (M293/2)/TAN(RADIANS(Z293/2)))</f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1</v>
      </c>
      <c r="AJ293" s="6">
        <v>1</v>
      </c>
      <c r="AK293" s="6">
        <v>0</v>
      </c>
      <c r="AL293" s="6">
        <v>0</v>
      </c>
      <c r="AM293" s="6">
        <v>1</v>
      </c>
      <c r="AN293" s="6">
        <v>1</v>
      </c>
      <c r="AO293" s="6">
        <v>1</v>
      </c>
      <c r="AP293" s="6" t="s">
        <v>2452</v>
      </c>
      <c r="AQ293" s="6">
        <v>0</v>
      </c>
      <c r="AR293" s="6">
        <v>0</v>
      </c>
      <c r="AS293" s="6">
        <v>0</v>
      </c>
      <c r="AT293" s="6">
        <v>0</v>
      </c>
      <c r="AU293" s="6">
        <f>IF(Table3[[#This Row],[ShankDiameter]]&gt;0.5,0,IF(Table3[[#This Row],[Type]]="CD",0,1))</f>
        <v>1</v>
      </c>
      <c r="AV293" s="6">
        <v>0</v>
      </c>
      <c r="AW293" s="6">
        <v>0</v>
      </c>
      <c r="AX293" s="6">
        <v>0</v>
      </c>
      <c r="AY293" s="6">
        <v>2</v>
      </c>
      <c r="AZ293" s="6">
        <v>0</v>
      </c>
      <c r="BA293" s="6">
        <v>2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f>IF(Table3[[#This Row],[Type]]="EM",IF((Table3[[#This Row],[Diameter]]/2)-Table3[[#This Row],[CornerRadius]]-0.012&gt;0,(Table3[[#This Row],[Diameter]]/2)-Table3[[#This Row],[CornerRadius]]-0.012,0),)</f>
        <v>0</v>
      </c>
      <c r="BK293" s="6" t="str">
        <f>IF(Table3[[#This Row],[ShoulderLength]]="","",IF(Table3[[#This Row],[ShoulderLength]]&lt;Table3[[#This Row],[LOC]],"FIX",""))</f>
        <v/>
      </c>
    </row>
    <row r="294" spans="1:63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2218</v>
      </c>
      <c r="C294" s="6" t="s">
        <v>614</v>
      </c>
      <c r="E294" s="6">
        <v>293</v>
      </c>
      <c r="F294" s="8" t="s">
        <v>60</v>
      </c>
      <c r="H294" s="10" t="s">
        <v>614</v>
      </c>
      <c r="I294" s="11" t="s">
        <v>616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>IF(Z294 &lt; 1, "", (M294/2)/TAN(RADIANS(Z294/2)))</f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1</v>
      </c>
      <c r="AJ294" s="6">
        <v>1</v>
      </c>
      <c r="AK294" s="6">
        <v>0</v>
      </c>
      <c r="AL294" s="6">
        <v>0</v>
      </c>
      <c r="AM294" s="6">
        <v>1</v>
      </c>
      <c r="AN294" s="6">
        <v>1</v>
      </c>
      <c r="AO294" s="6">
        <v>1</v>
      </c>
      <c r="AP294" s="6" t="s">
        <v>2451</v>
      </c>
      <c r="AQ294" s="6">
        <v>0</v>
      </c>
      <c r="AR294" s="6">
        <v>0</v>
      </c>
      <c r="AS294" s="6">
        <v>0</v>
      </c>
      <c r="AT294" s="6">
        <v>0</v>
      </c>
      <c r="AU294" s="6">
        <f>IF(Table3[[#This Row],[ShankDiameter]]&gt;0.5,0,IF(Table3[[#This Row],[Type]]="CD",0,1))</f>
        <v>1</v>
      </c>
      <c r="AV294" s="6">
        <v>0</v>
      </c>
      <c r="AW294" s="6">
        <v>0</v>
      </c>
      <c r="AX294" s="6">
        <v>0</v>
      </c>
      <c r="AY294" s="6">
        <v>2</v>
      </c>
      <c r="AZ294" s="6">
        <v>0</v>
      </c>
      <c r="BA294" s="6">
        <v>2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f>IF(Table3[[#This Row],[Type]]="EM",IF((Table3[[#This Row],[Diameter]]/2)-Table3[[#This Row],[CornerRadius]]-0.012&gt;0,(Table3[[#This Row],[Diameter]]/2)-Table3[[#This Row],[CornerRadius]]-0.012,0),)</f>
        <v>0</v>
      </c>
      <c r="BK294" s="6" t="str">
        <f>IF(Table3[[#This Row],[ShoulderLength]]="","",IF(Table3[[#This Row],[ShoulderLength]]&lt;Table3[[#This Row],[LOC]],"FIX",""))</f>
        <v/>
      </c>
    </row>
    <row r="295" spans="1:63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2267</v>
      </c>
      <c r="I295" s="11" t="s">
        <v>618</v>
      </c>
      <c r="J295" s="12" t="s">
        <v>619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>IF(Z295 &lt; 1, "", (M295/2)/TAN(RADIANS(Z295/2)))</f>
        <v>8.5896975286823777E-3</v>
      </c>
      <c r="AE295" s="6" t="s">
        <v>44</v>
      </c>
      <c r="AF295" s="6" t="s">
        <v>620</v>
      </c>
      <c r="AG295" s="18" t="s">
        <v>2289</v>
      </c>
      <c r="AH295" s="6" t="s">
        <v>621</v>
      </c>
      <c r="AI295" s="6">
        <v>0</v>
      </c>
      <c r="AJ295" s="6">
        <v>1</v>
      </c>
      <c r="AK295" s="6">
        <v>1</v>
      </c>
      <c r="AL295" s="6">
        <v>0</v>
      </c>
      <c r="AM295" s="6">
        <v>0</v>
      </c>
      <c r="AN295" s="6">
        <v>0</v>
      </c>
      <c r="AO295" s="6">
        <v>1</v>
      </c>
      <c r="AQ295" s="6">
        <v>0</v>
      </c>
      <c r="AR295" s="6">
        <v>0</v>
      </c>
      <c r="AS295" s="6">
        <v>0</v>
      </c>
      <c r="AT295" s="6">
        <v>0</v>
      </c>
      <c r="AU295" s="6">
        <f>IF(Table3[[#This Row],[ShankDiameter]]&gt;0.5,0,2)</f>
        <v>2</v>
      </c>
      <c r="AV295" s="6">
        <v>0</v>
      </c>
      <c r="AW295" s="6">
        <v>0</v>
      </c>
      <c r="AX295" s="6">
        <v>2</v>
      </c>
      <c r="AY295" s="6">
        <f>IF(Table3[[#This Row],[ShankDiameter]]=0.225,2,IF(Table3[[#This Row],[ShankDiameter]]=0.25,2,IF(Table3[[#This Row],[ShankDiameter]]=0.2875,2,0)))</f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f>IF(Table3[[#This Row],[Type]]="EM",IF((Table3[[#This Row],[Diameter]]/2)-Table3[[#This Row],[CornerRadius]]-0.012&gt;0,(Table3[[#This Row],[Diameter]]/2)-Table3[[#This Row],[CornerRadius]]-0.012,0),)</f>
        <v>0</v>
      </c>
      <c r="BK295" s="6" t="str">
        <f>IF(Table3[[#This Row],[ShoulderLength]]="","",IF(Table3[[#This Row],[ShoulderLength]]&lt;Table3[[#This Row],[LOC]],"FIX",""))</f>
        <v/>
      </c>
    </row>
    <row r="296" spans="1:63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2267</v>
      </c>
      <c r="I296" s="11" t="s">
        <v>622</v>
      </c>
      <c r="J296" s="12" t="s">
        <v>623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>IF(Z296 &lt; 1, "", (M296/2)/TAN(RADIANS(Z296/2)))</f>
        <v>9.3176379972147831E-3</v>
      </c>
      <c r="AE296" s="6" t="s">
        <v>44</v>
      </c>
      <c r="AF296" s="6" t="s">
        <v>620</v>
      </c>
      <c r="AG296" s="18" t="s">
        <v>2289</v>
      </c>
      <c r="AH296" s="6" t="s">
        <v>621</v>
      </c>
      <c r="AI296" s="6">
        <v>0</v>
      </c>
      <c r="AJ296" s="6">
        <v>1</v>
      </c>
      <c r="AK296" s="6">
        <v>0</v>
      </c>
      <c r="AL296" s="6">
        <v>0</v>
      </c>
      <c r="AM296" s="6">
        <v>0</v>
      </c>
      <c r="AN296" s="6">
        <v>0</v>
      </c>
      <c r="AO296" s="6">
        <v>1</v>
      </c>
      <c r="AQ296" s="6">
        <v>0</v>
      </c>
      <c r="AR296" s="6">
        <v>0</v>
      </c>
      <c r="AS296" s="6">
        <v>0</v>
      </c>
      <c r="AT296" s="6">
        <v>0</v>
      </c>
      <c r="AU296" s="6">
        <f>IF(Table3[[#This Row],[ShankDiameter]]&gt;0.5,0,2)</f>
        <v>2</v>
      </c>
      <c r="AV296" s="6">
        <v>0</v>
      </c>
      <c r="AW296" s="6">
        <v>0</v>
      </c>
      <c r="AX296" s="6">
        <v>2</v>
      </c>
      <c r="AY296" s="6">
        <f>IF(Table3[[#This Row],[ShankDiameter]]=0.225,2,IF(Table3[[#This Row],[ShankDiameter]]=0.25,2,IF(Table3[[#This Row],[ShankDiameter]]=0.2875,2,0)))</f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f>IF(Table3[[#This Row],[Type]]="EM",IF((Table3[[#This Row],[Diameter]]/2)-Table3[[#This Row],[CornerRadius]]-0.012&gt;0,(Table3[[#This Row],[Diameter]]/2)-Table3[[#This Row],[CornerRadius]]-0.012,0),)</f>
        <v>0</v>
      </c>
      <c r="BK296" s="6" t="str">
        <f>IF(Table3[[#This Row],[ShoulderLength]]="","",IF(Table3[[#This Row],[ShoulderLength]]&lt;Table3[[#This Row],[LOC]],"FIX",""))</f>
        <v/>
      </c>
    </row>
    <row r="297" spans="1:63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2267</v>
      </c>
      <c r="I297" s="11" t="s">
        <v>624</v>
      </c>
      <c r="J297" s="12" t="s">
        <v>625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>IF(Z297 &lt; 1, "", (M297/2)/TAN(RADIANS(Z297/2)))</f>
        <v>1.0755320422566283E-2</v>
      </c>
      <c r="AE297" s="6" t="s">
        <v>44</v>
      </c>
      <c r="AF297" s="6" t="s">
        <v>620</v>
      </c>
      <c r="AG297" s="18" t="s">
        <v>2289</v>
      </c>
      <c r="AH297" s="6" t="s">
        <v>621</v>
      </c>
      <c r="AI297" s="6">
        <v>0</v>
      </c>
      <c r="AJ297" s="6">
        <v>1</v>
      </c>
      <c r="AK297" s="6">
        <v>1</v>
      </c>
      <c r="AL297" s="6">
        <v>0</v>
      </c>
      <c r="AM297" s="6">
        <v>0</v>
      </c>
      <c r="AN297" s="6">
        <v>0</v>
      </c>
      <c r="AO297" s="6">
        <v>1</v>
      </c>
      <c r="AQ297" s="6">
        <v>0</v>
      </c>
      <c r="AR297" s="6">
        <v>0</v>
      </c>
      <c r="AS297" s="6">
        <v>0</v>
      </c>
      <c r="AT297" s="6">
        <v>0</v>
      </c>
      <c r="AU297" s="6">
        <f>IF(Table3[[#This Row],[ShankDiameter]]&gt;0.5,0,2)</f>
        <v>2</v>
      </c>
      <c r="AV297" s="6">
        <v>0</v>
      </c>
      <c r="AW297" s="6">
        <v>0</v>
      </c>
      <c r="AX297" s="6">
        <v>2</v>
      </c>
      <c r="AY297" s="6">
        <f>IF(Table3[[#This Row],[ShankDiameter]]=0.225,2,IF(Table3[[#This Row],[ShankDiameter]]=0.25,2,IF(Table3[[#This Row],[ShankDiameter]]=0.2875,2,0)))</f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f>IF(Table3[[#This Row],[Type]]="EM",IF((Table3[[#This Row],[Diameter]]/2)-Table3[[#This Row],[CornerRadius]]-0.012&gt;0,(Table3[[#This Row],[Diameter]]/2)-Table3[[#This Row],[CornerRadius]]-0.012,0),)</f>
        <v>0</v>
      </c>
      <c r="BK297" s="6" t="str">
        <f>IF(Table3[[#This Row],[ShoulderLength]]="","",IF(Table3[[#This Row],[ShoulderLength]]&lt;Table3[[#This Row],[LOC]],"FIX",""))</f>
        <v/>
      </c>
    </row>
    <row r="298" spans="1:63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2267</v>
      </c>
      <c r="I298" s="11" t="s">
        <v>626</v>
      </c>
      <c r="J298" s="12" t="s">
        <v>627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>IF(Z298 &lt; 1, "", (M298/2)/TAN(RADIANS(Z298/2)))</f>
        <v>1.2902744804736877E-2</v>
      </c>
      <c r="AE298" s="6" t="s">
        <v>44</v>
      </c>
      <c r="AF298" s="6" t="s">
        <v>620</v>
      </c>
      <c r="AG298" s="18" t="s">
        <v>2289</v>
      </c>
      <c r="AH298" s="6" t="s">
        <v>621</v>
      </c>
      <c r="AI298" s="6">
        <v>0</v>
      </c>
      <c r="AJ298" s="6">
        <v>1</v>
      </c>
      <c r="AK298" s="6">
        <v>1</v>
      </c>
      <c r="AL298" s="6">
        <v>0</v>
      </c>
      <c r="AM298" s="6">
        <v>0</v>
      </c>
      <c r="AN298" s="6">
        <v>0</v>
      </c>
      <c r="AO298" s="6">
        <v>1</v>
      </c>
      <c r="AQ298" s="6">
        <v>0</v>
      </c>
      <c r="AR298" s="6">
        <v>0</v>
      </c>
      <c r="AS298" s="6">
        <v>0</v>
      </c>
      <c r="AT298" s="6">
        <v>0</v>
      </c>
      <c r="AU298" s="6">
        <f>IF(Table3[[#This Row],[ShankDiameter]]&gt;0.5,0,2)</f>
        <v>2</v>
      </c>
      <c r="AV298" s="6">
        <v>0</v>
      </c>
      <c r="AW298" s="6">
        <v>0</v>
      </c>
      <c r="AX298" s="6">
        <v>2</v>
      </c>
      <c r="AY298" s="6">
        <f>IF(Table3[[#This Row],[ShankDiameter]]=0.225,2,IF(Table3[[#This Row],[ShankDiameter]]=0.25,2,IF(Table3[[#This Row],[ShankDiameter]]=0.2875,2,0)))</f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f>IF(Table3[[#This Row],[Type]]="EM",IF((Table3[[#This Row],[Diameter]]/2)-Table3[[#This Row],[CornerRadius]]-0.012&gt;0,(Table3[[#This Row],[Diameter]]/2)-Table3[[#This Row],[CornerRadius]]-0.012,0),)</f>
        <v>0</v>
      </c>
      <c r="BK298" s="6" t="str">
        <f>IF(Table3[[#This Row],[ShoulderLength]]="","",IF(Table3[[#This Row],[ShoulderLength]]&lt;Table3[[#This Row],[LOC]],"FIX",""))</f>
        <v/>
      </c>
    </row>
    <row r="299" spans="1:63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2267</v>
      </c>
      <c r="I299" s="11" t="s">
        <v>628</v>
      </c>
      <c r="J299" s="12" t="s">
        <v>629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>IF(Z299 &lt; 1, "", (M299/2)/TAN(RADIANS(Z299/2)))</f>
        <v>1.5759911143726567E-2</v>
      </c>
      <c r="AE299" s="6" t="s">
        <v>44</v>
      </c>
      <c r="AF299" s="6" t="s">
        <v>620</v>
      </c>
      <c r="AG299" s="18" t="s">
        <v>2289</v>
      </c>
      <c r="AH299" s="6" t="s">
        <v>621</v>
      </c>
      <c r="AI299" s="6">
        <v>0</v>
      </c>
      <c r="AJ299" s="6">
        <v>1</v>
      </c>
      <c r="AK299" s="6">
        <v>1</v>
      </c>
      <c r="AL299" s="6">
        <v>0</v>
      </c>
      <c r="AM299" s="6">
        <v>0</v>
      </c>
      <c r="AN299" s="6">
        <v>0</v>
      </c>
      <c r="AO299" s="6">
        <v>1</v>
      </c>
      <c r="AQ299" s="6">
        <v>0</v>
      </c>
      <c r="AR299" s="6">
        <v>0</v>
      </c>
      <c r="AS299" s="6">
        <v>0</v>
      </c>
      <c r="AT299" s="6">
        <v>0</v>
      </c>
      <c r="AU299" s="6">
        <f>IF(Table3[[#This Row],[ShankDiameter]]&gt;0.5,0,2)</f>
        <v>2</v>
      </c>
      <c r="AV299" s="6">
        <v>0</v>
      </c>
      <c r="AW299" s="6">
        <v>0</v>
      </c>
      <c r="AX299" s="6">
        <v>2</v>
      </c>
      <c r="AY299" s="6">
        <f>IF(Table3[[#This Row],[ShankDiameter]]=0.225,2,IF(Table3[[#This Row],[ShankDiameter]]=0.25,2,IF(Table3[[#This Row],[ShankDiameter]]=0.2875,2,0)))</f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f>IF(Table3[[#This Row],[Type]]="EM",IF((Table3[[#This Row],[Diameter]]/2)-Table3[[#This Row],[CornerRadius]]-0.012&gt;0,(Table3[[#This Row],[Diameter]]/2)-Table3[[#This Row],[CornerRadius]]-0.012,0),)</f>
        <v>0</v>
      </c>
      <c r="BK299" s="6" t="str">
        <f>IF(Table3[[#This Row],[ShoulderLength]]="","",IF(Table3[[#This Row],[ShoulderLength]]&lt;Table3[[#This Row],[LOC]],"FIX",""))</f>
        <v/>
      </c>
    </row>
    <row r="300" spans="1:63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2267</v>
      </c>
      <c r="I300" s="11" t="s">
        <v>630</v>
      </c>
      <c r="J300" s="12" t="s">
        <v>631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>IF(Z300 &lt; 1, "", (M300/2)/TAN(RADIANS(Z300/2)))</f>
        <v>1.5759911143726567E-2</v>
      </c>
      <c r="AE300" s="6" t="s">
        <v>44</v>
      </c>
      <c r="AF300" s="6" t="s">
        <v>620</v>
      </c>
      <c r="AG300" s="18" t="s">
        <v>2289</v>
      </c>
      <c r="AH300" s="6" t="s">
        <v>621</v>
      </c>
      <c r="AI300" s="6">
        <v>0</v>
      </c>
      <c r="AJ300" s="6">
        <v>1</v>
      </c>
      <c r="AK300" s="6">
        <v>0</v>
      </c>
      <c r="AL300" s="6">
        <v>0</v>
      </c>
      <c r="AM300" s="6">
        <v>0</v>
      </c>
      <c r="AN300" s="6">
        <v>0</v>
      </c>
      <c r="AO300" s="6">
        <v>1</v>
      </c>
      <c r="AQ300" s="6">
        <v>0</v>
      </c>
      <c r="AR300" s="6">
        <v>0</v>
      </c>
      <c r="AS300" s="6">
        <v>0</v>
      </c>
      <c r="AT300" s="6">
        <v>0</v>
      </c>
      <c r="AU300" s="6">
        <f>IF(Table3[[#This Row],[ShankDiameter]]&gt;0.5,0,2)</f>
        <v>2</v>
      </c>
      <c r="AV300" s="6">
        <v>0</v>
      </c>
      <c r="AW300" s="6">
        <v>0</v>
      </c>
      <c r="AX300" s="6">
        <v>2</v>
      </c>
      <c r="AY300" s="6">
        <f>IF(Table3[[#This Row],[ShankDiameter]]=0.225,2,IF(Table3[[#This Row],[ShankDiameter]]=0.25,2,IF(Table3[[#This Row],[ShankDiameter]]=0.2875,2,0)))</f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f>IF(Table3[[#This Row],[Type]]="EM",IF((Table3[[#This Row],[Diameter]]/2)-Table3[[#This Row],[CornerRadius]]-0.012&gt;0,(Table3[[#This Row],[Diameter]]/2)-Table3[[#This Row],[CornerRadius]]-0.012,0),)</f>
        <v>0</v>
      </c>
      <c r="BK300" s="6" t="str">
        <f>IF(Table3[[#This Row],[ShoulderLength]]="","",IF(Table3[[#This Row],[ShoulderLength]]&lt;Table3[[#This Row],[LOC]],"FIX",""))</f>
        <v/>
      </c>
    </row>
    <row r="301" spans="1:63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2267</v>
      </c>
      <c r="I301" s="11" t="s">
        <v>632</v>
      </c>
      <c r="J301" s="12" t="s">
        <v>633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>IF(Z301 &lt; 1, "", (M301/2)/TAN(RADIANS(Z301/2)))</f>
        <v>1.7197593569078067E-2</v>
      </c>
      <c r="AE301" s="6" t="s">
        <v>44</v>
      </c>
      <c r="AF301" s="6" t="s">
        <v>620</v>
      </c>
      <c r="AG301" s="18" t="s">
        <v>2289</v>
      </c>
      <c r="AH301" s="6" t="s">
        <v>621</v>
      </c>
      <c r="AI301" s="6">
        <v>0</v>
      </c>
      <c r="AJ301" s="6">
        <v>1</v>
      </c>
      <c r="AK301" s="6">
        <v>0</v>
      </c>
      <c r="AL301" s="6">
        <v>0</v>
      </c>
      <c r="AM301" s="6">
        <v>0</v>
      </c>
      <c r="AN301" s="6">
        <v>0</v>
      </c>
      <c r="AO301" s="6">
        <v>1</v>
      </c>
      <c r="AQ301" s="6">
        <v>0</v>
      </c>
      <c r="AR301" s="6">
        <v>0</v>
      </c>
      <c r="AS301" s="6">
        <v>0</v>
      </c>
      <c r="AT301" s="6">
        <v>0</v>
      </c>
      <c r="AU301" s="6">
        <f>IF(Table3[[#This Row],[ShankDiameter]]&gt;0.5,0,2)</f>
        <v>2</v>
      </c>
      <c r="AV301" s="6">
        <v>0</v>
      </c>
      <c r="AW301" s="6">
        <v>0</v>
      </c>
      <c r="AX301" s="6">
        <v>2</v>
      </c>
      <c r="AY301" s="6">
        <f>IF(Table3[[#This Row],[ShankDiameter]]=0.225,2,IF(Table3[[#This Row],[ShankDiameter]]=0.25,2,IF(Table3[[#This Row],[ShankDiameter]]=0.2875,2,0)))</f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f>IF(Table3[[#This Row],[Type]]="EM",IF((Table3[[#This Row],[Diameter]]/2)-Table3[[#This Row],[CornerRadius]]-0.012&gt;0,(Table3[[#This Row],[Diameter]]/2)-Table3[[#This Row],[CornerRadius]]-0.012,0),)</f>
        <v>0</v>
      </c>
      <c r="BK301" s="6" t="str">
        <f>IF(Table3[[#This Row],[ShoulderLength]]="","",IF(Table3[[#This Row],[ShoulderLength]]&lt;Table3[[#This Row],[LOC]],"FIX",""))</f>
        <v/>
      </c>
    </row>
    <row r="302" spans="1:63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2267</v>
      </c>
      <c r="I302" s="11" t="s">
        <v>634</v>
      </c>
      <c r="J302" s="12" t="s">
        <v>635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>IF(Z302 &lt; 1, "", (M302/2)/TAN(RADIANS(Z302/2)))</f>
        <v>1.8380496830443224E-2</v>
      </c>
      <c r="AE302" s="6" t="s">
        <v>44</v>
      </c>
      <c r="AF302" s="6" t="s">
        <v>620</v>
      </c>
      <c r="AG302" s="18" t="s">
        <v>2289</v>
      </c>
      <c r="AH302" s="6" t="s">
        <v>636</v>
      </c>
      <c r="AI302" s="6">
        <v>0</v>
      </c>
      <c r="AJ302" s="6">
        <v>1</v>
      </c>
      <c r="AK302" s="6">
        <v>0</v>
      </c>
      <c r="AL302" s="6">
        <v>0</v>
      </c>
      <c r="AM302" s="6">
        <v>0</v>
      </c>
      <c r="AN302" s="6">
        <v>0</v>
      </c>
      <c r="AO302" s="6">
        <v>1</v>
      </c>
      <c r="AQ302" s="6">
        <v>0</v>
      </c>
      <c r="AR302" s="6">
        <v>0</v>
      </c>
      <c r="AS302" s="6">
        <v>0</v>
      </c>
      <c r="AT302" s="6">
        <v>0</v>
      </c>
      <c r="AU302" s="6">
        <f>IF(Table3[[#This Row],[ShankDiameter]]&gt;0.5,0,2)</f>
        <v>2</v>
      </c>
      <c r="AV302" s="6">
        <v>0</v>
      </c>
      <c r="AW302" s="6">
        <v>0</v>
      </c>
      <c r="AX302" s="6">
        <v>2</v>
      </c>
      <c r="AY302" s="6">
        <f>IF(Table3[[#This Row],[ShankDiameter]]=0.225,2,IF(Table3[[#This Row],[ShankDiameter]]=0.25,2,IF(Table3[[#This Row],[ShankDiameter]]=0.2875,2,0)))</f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f>IF(Table3[[#This Row],[Type]]="EM",IF((Table3[[#This Row],[Diameter]]/2)-Table3[[#This Row],[CornerRadius]]-0.012&gt;0,(Table3[[#This Row],[Diameter]]/2)-Table3[[#This Row],[CornerRadius]]-0.012,0),)</f>
        <v>0</v>
      </c>
      <c r="BK302" s="6" t="str">
        <f>IF(Table3[[#This Row],[ShoulderLength]]="","",IF(Table3[[#This Row],[ShoulderLength]]&lt;Table3[[#This Row],[LOC]],"FIX",""))</f>
        <v/>
      </c>
    </row>
    <row r="303" spans="1:63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2267</v>
      </c>
      <c r="I303" s="11" t="s">
        <v>637</v>
      </c>
      <c r="J303" s="12" t="s">
        <v>638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>IF(Z303 &lt; 1, "", (M303/2)/TAN(RADIANS(Z303/2)))</f>
        <v>1.8380496830443224E-2</v>
      </c>
      <c r="AE303" s="6" t="s">
        <v>44</v>
      </c>
      <c r="AF303" s="6" t="s">
        <v>620</v>
      </c>
      <c r="AG303" s="18" t="s">
        <v>2289</v>
      </c>
      <c r="AH303" s="6" t="s">
        <v>621</v>
      </c>
      <c r="AI303" s="6">
        <v>0</v>
      </c>
      <c r="AJ303" s="6">
        <v>1</v>
      </c>
      <c r="AK303" s="6">
        <v>0</v>
      </c>
      <c r="AL303" s="6">
        <v>0</v>
      </c>
      <c r="AM303" s="6">
        <v>1</v>
      </c>
      <c r="AN303" s="6">
        <v>0</v>
      </c>
      <c r="AO303" s="6">
        <v>1</v>
      </c>
      <c r="AQ303" s="6">
        <v>0</v>
      </c>
      <c r="AR303" s="6">
        <v>0</v>
      </c>
      <c r="AS303" s="6">
        <v>0</v>
      </c>
      <c r="AT303" s="6">
        <v>0</v>
      </c>
      <c r="AU303" s="6">
        <f>IF(Table3[[#This Row],[ShankDiameter]]&gt;0.5,0,2)</f>
        <v>2</v>
      </c>
      <c r="AV303" s="6">
        <v>0</v>
      </c>
      <c r="AW303" s="6">
        <v>0</v>
      </c>
      <c r="AX303" s="6">
        <v>2</v>
      </c>
      <c r="AY303" s="6">
        <f>IF(Table3[[#This Row],[ShankDiameter]]=0.225,2,IF(Table3[[#This Row],[ShankDiameter]]=0.25,2,IF(Table3[[#This Row],[ShankDiameter]]=0.2875,2,0)))</f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f>IF(Table3[[#This Row],[Type]]="EM",IF((Table3[[#This Row],[Diameter]]/2)-Table3[[#This Row],[CornerRadius]]-0.012&gt;0,(Table3[[#This Row],[Diameter]]/2)-Table3[[#This Row],[CornerRadius]]-0.012,0),)</f>
        <v>0</v>
      </c>
      <c r="BK303" s="6" t="str">
        <f>IF(Table3[[#This Row],[ShoulderLength]]="","",IF(Table3[[#This Row],[ShoulderLength]]&lt;Table3[[#This Row],[LOC]],"FIX",""))</f>
        <v/>
      </c>
    </row>
    <row r="304" spans="1:63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2267</v>
      </c>
      <c r="I304" s="11" t="s">
        <v>639</v>
      </c>
      <c r="J304" s="12" t="s">
        <v>640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>IF(Z304 &lt; 1, "", (M304/2)/TAN(RADIANS(Z304/2)))</f>
        <v>2.0018362884641136E-2</v>
      </c>
      <c r="AE304" s="6" t="s">
        <v>44</v>
      </c>
      <c r="AF304" s="6" t="s">
        <v>620</v>
      </c>
      <c r="AG304" s="18" t="s">
        <v>2289</v>
      </c>
      <c r="AH304" s="6" t="s">
        <v>621</v>
      </c>
      <c r="AI304" s="6">
        <v>0</v>
      </c>
      <c r="AJ304" s="6">
        <v>1</v>
      </c>
      <c r="AK304" s="6">
        <v>0</v>
      </c>
      <c r="AL304" s="6">
        <v>0</v>
      </c>
      <c r="AM304" s="6">
        <v>1</v>
      </c>
      <c r="AN304" s="6">
        <v>0</v>
      </c>
      <c r="AO304" s="6">
        <v>1</v>
      </c>
      <c r="AQ304" s="6">
        <v>0</v>
      </c>
      <c r="AR304" s="6">
        <v>0</v>
      </c>
      <c r="AS304" s="6">
        <v>0</v>
      </c>
      <c r="AT304" s="6">
        <v>0</v>
      </c>
      <c r="AU304" s="6">
        <f>IF(Table3[[#This Row],[ShankDiameter]]&gt;0.5,0,2)</f>
        <v>2</v>
      </c>
      <c r="AV304" s="6">
        <v>0</v>
      </c>
      <c r="AW304" s="6">
        <v>0</v>
      </c>
      <c r="AX304" s="6">
        <v>2</v>
      </c>
      <c r="AY304" s="6">
        <f>IF(Table3[[#This Row],[ShankDiameter]]=0.225,2,IF(Table3[[#This Row],[ShankDiameter]]=0.25,2,IF(Table3[[#This Row],[ShankDiameter]]=0.2875,2,0)))</f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f>IF(Table3[[#This Row],[Type]]="EM",IF((Table3[[#This Row],[Diameter]]/2)-Table3[[#This Row],[CornerRadius]]-0.012&gt;0,(Table3[[#This Row],[Diameter]]/2)-Table3[[#This Row],[CornerRadius]]-0.012,0),)</f>
        <v>0</v>
      </c>
      <c r="BK304" s="6" t="str">
        <f>IF(Table3[[#This Row],[ShoulderLength]]="","",IF(Table3[[#This Row],[ShoulderLength]]&lt;Table3[[#This Row],[LOC]],"FIX",""))</f>
        <v/>
      </c>
    </row>
    <row r="305" spans="1:63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2267</v>
      </c>
      <c r="I305" s="11" t="s">
        <v>641</v>
      </c>
      <c r="J305" s="12" t="s">
        <v>642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>IF(Z305 &lt; 1, "", (M305/2)/TAN(RADIANS(Z305/2)))</f>
        <v>2.0054759908067755E-2</v>
      </c>
      <c r="AE305" s="6" t="s">
        <v>44</v>
      </c>
      <c r="AF305" s="6" t="s">
        <v>620</v>
      </c>
      <c r="AG305" s="18" t="s">
        <v>2289</v>
      </c>
      <c r="AH305" s="6" t="s">
        <v>636</v>
      </c>
      <c r="AI305" s="6">
        <v>0</v>
      </c>
      <c r="AJ305" s="6">
        <v>1</v>
      </c>
      <c r="AK305" s="6">
        <v>0</v>
      </c>
      <c r="AL305" s="6">
        <v>0</v>
      </c>
      <c r="AM305" s="6">
        <v>0</v>
      </c>
      <c r="AN305" s="6">
        <v>0</v>
      </c>
      <c r="AO305" s="6">
        <v>1</v>
      </c>
      <c r="AQ305" s="6">
        <v>0</v>
      </c>
      <c r="AR305" s="6">
        <v>0</v>
      </c>
      <c r="AS305" s="6">
        <v>0</v>
      </c>
      <c r="AT305" s="6">
        <v>0</v>
      </c>
      <c r="AU305" s="6">
        <f>IF(Table3[[#This Row],[ShankDiameter]]&gt;0.5,0,2)</f>
        <v>2</v>
      </c>
      <c r="AV305" s="6">
        <v>0</v>
      </c>
      <c r="AW305" s="6">
        <v>0</v>
      </c>
      <c r="AX305" s="6">
        <v>2</v>
      </c>
      <c r="AY305" s="6">
        <f>IF(Table3[[#This Row],[ShankDiameter]]=0.225,2,IF(Table3[[#This Row],[ShankDiameter]]=0.25,2,IF(Table3[[#This Row],[ShankDiameter]]=0.2875,2,0)))</f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f>IF(Table3[[#This Row],[Type]]="EM",IF((Table3[[#This Row],[Diameter]]/2)-Table3[[#This Row],[CornerRadius]]-0.012&gt;0,(Table3[[#This Row],[Diameter]]/2)-Table3[[#This Row],[CornerRadius]]-0.012,0),)</f>
        <v>0</v>
      </c>
      <c r="BK305" s="6" t="str">
        <f>IF(Table3[[#This Row],[ShoulderLength]]="","",IF(Table3[[#This Row],[ShoulderLength]]&lt;Table3[[#This Row],[LOC]],"FIX",""))</f>
        <v/>
      </c>
    </row>
    <row r="306" spans="1:63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2267</v>
      </c>
      <c r="I306" s="11" t="s">
        <v>643</v>
      </c>
      <c r="J306" s="12" t="s">
        <v>644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>IF(Z306 &lt; 1, "", (M306/2)/TAN(RADIANS(Z306/2)))</f>
        <v>2.2748139641637653E-2</v>
      </c>
      <c r="AE306" s="6" t="s">
        <v>44</v>
      </c>
      <c r="AF306" s="6" t="s">
        <v>620</v>
      </c>
      <c r="AG306" s="18" t="s">
        <v>2289</v>
      </c>
      <c r="AH306" s="6" t="s">
        <v>636</v>
      </c>
      <c r="AI306" s="6">
        <v>0</v>
      </c>
      <c r="AJ306" s="6">
        <v>1</v>
      </c>
      <c r="AK306" s="6">
        <v>0</v>
      </c>
      <c r="AL306" s="6">
        <v>0</v>
      </c>
      <c r="AM306" s="6">
        <v>1</v>
      </c>
      <c r="AN306" s="6">
        <v>0</v>
      </c>
      <c r="AO306" s="6">
        <v>1</v>
      </c>
      <c r="AQ306" s="6">
        <v>0</v>
      </c>
      <c r="AR306" s="6">
        <v>0</v>
      </c>
      <c r="AS306" s="6">
        <v>0</v>
      </c>
      <c r="AT306" s="6">
        <v>0</v>
      </c>
      <c r="AU306" s="6">
        <f>IF(Table3[[#This Row],[ShankDiameter]]&gt;0.5,0,2)</f>
        <v>2</v>
      </c>
      <c r="AV306" s="6">
        <v>0</v>
      </c>
      <c r="AW306" s="6">
        <v>0</v>
      </c>
      <c r="AX306" s="6">
        <v>2</v>
      </c>
      <c r="AY306" s="6">
        <f>IF(Table3[[#This Row],[ShankDiameter]]=0.225,2,IF(Table3[[#This Row],[ShankDiameter]]=0.25,2,IF(Table3[[#This Row],[ShankDiameter]]=0.2875,2,0)))</f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f>IF(Table3[[#This Row],[Type]]="EM",IF((Table3[[#This Row],[Diameter]]/2)-Table3[[#This Row],[CornerRadius]]-0.012&gt;0,(Table3[[#This Row],[Diameter]]/2)-Table3[[#This Row],[CornerRadius]]-0.012,0),)</f>
        <v>0</v>
      </c>
      <c r="BK306" s="6" t="str">
        <f>IF(Table3[[#This Row],[ShoulderLength]]="","",IF(Table3[[#This Row],[ShoulderLength]]&lt;Table3[[#This Row],[LOC]],"FIX",""))</f>
        <v/>
      </c>
    </row>
    <row r="307" spans="1:63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2267</v>
      </c>
      <c r="I307" s="11" t="s">
        <v>645</v>
      </c>
      <c r="J307" s="12" t="s">
        <v>646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>IF(Z307 &lt; 1, "", (M307/2)/TAN(RADIANS(Z307/2)))</f>
        <v>2.2748139641637653E-2</v>
      </c>
      <c r="AE307" s="6" t="s">
        <v>44</v>
      </c>
      <c r="AF307" s="6" t="s">
        <v>620</v>
      </c>
      <c r="AG307" s="18" t="s">
        <v>2289</v>
      </c>
      <c r="AH307" s="6" t="s">
        <v>621</v>
      </c>
      <c r="AI307" s="6">
        <v>0</v>
      </c>
      <c r="AJ307" s="6">
        <v>1</v>
      </c>
      <c r="AK307" s="6">
        <v>0</v>
      </c>
      <c r="AL307" s="6">
        <v>0</v>
      </c>
      <c r="AM307" s="6">
        <v>1</v>
      </c>
      <c r="AN307" s="6">
        <v>0</v>
      </c>
      <c r="AO307" s="6">
        <v>1</v>
      </c>
      <c r="AQ307" s="6">
        <v>0</v>
      </c>
      <c r="AR307" s="6">
        <v>0</v>
      </c>
      <c r="AS307" s="6">
        <v>0</v>
      </c>
      <c r="AT307" s="6">
        <v>0</v>
      </c>
      <c r="AU307" s="6">
        <f>IF(Table3[[#This Row],[ShankDiameter]]&gt;0.5,0,2)</f>
        <v>2</v>
      </c>
      <c r="AV307" s="6">
        <v>0</v>
      </c>
      <c r="AW307" s="6">
        <v>0</v>
      </c>
      <c r="AX307" s="6">
        <v>2</v>
      </c>
      <c r="AY307" s="6">
        <f>IF(Table3[[#This Row],[ShankDiameter]]=0.225,2,IF(Table3[[#This Row],[ShankDiameter]]=0.25,2,IF(Table3[[#This Row],[ShankDiameter]]=0.2875,2,0)))</f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f>IF(Table3[[#This Row],[Type]]="EM",IF((Table3[[#This Row],[Diameter]]/2)-Table3[[#This Row],[CornerRadius]]-0.012&gt;0,(Table3[[#This Row],[Diameter]]/2)-Table3[[#This Row],[CornerRadius]]-0.012,0),)</f>
        <v>0</v>
      </c>
      <c r="BK307" s="6" t="str">
        <f>IF(Table3[[#This Row],[ShoulderLength]]="","",IF(Table3[[#This Row],[ShoulderLength]]&lt;Table3[[#This Row],[LOC]],"FIX",""))</f>
        <v/>
      </c>
    </row>
    <row r="308" spans="1:63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2267</v>
      </c>
      <c r="I308" s="11" t="s">
        <v>647</v>
      </c>
      <c r="J308" s="12" t="s">
        <v>648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>IF(Z308 &lt; 1, "", (M308/2)/TAN(RADIANS(Z308/2)))</f>
        <v>2.7115782452832082E-2</v>
      </c>
      <c r="AE308" s="6" t="s">
        <v>44</v>
      </c>
      <c r="AF308" s="6" t="s">
        <v>620</v>
      </c>
      <c r="AG308" s="18" t="s">
        <v>2289</v>
      </c>
      <c r="AH308" s="6" t="s">
        <v>636</v>
      </c>
      <c r="AI308" s="6">
        <v>0</v>
      </c>
      <c r="AJ308" s="6">
        <v>1</v>
      </c>
      <c r="AK308" s="6">
        <v>0</v>
      </c>
      <c r="AL308" s="6">
        <v>0</v>
      </c>
      <c r="AM308" s="6">
        <v>1</v>
      </c>
      <c r="AN308" s="6">
        <v>0</v>
      </c>
      <c r="AO308" s="6">
        <v>1</v>
      </c>
      <c r="AQ308" s="6">
        <v>0</v>
      </c>
      <c r="AR308" s="6">
        <v>0</v>
      </c>
      <c r="AS308" s="6">
        <v>0</v>
      </c>
      <c r="AT308" s="6">
        <v>0</v>
      </c>
      <c r="AU308" s="6">
        <f>IF(Table3[[#This Row],[ShankDiameter]]&gt;0.5,0,2)</f>
        <v>2</v>
      </c>
      <c r="AV308" s="6">
        <v>0</v>
      </c>
      <c r="AW308" s="6">
        <v>0</v>
      </c>
      <c r="AX308" s="6">
        <v>2</v>
      </c>
      <c r="AY308" s="6">
        <f>IF(Table3[[#This Row],[ShankDiameter]]=0.225,2,IF(Table3[[#This Row],[ShankDiameter]]=0.25,2,IF(Table3[[#This Row],[ShankDiameter]]=0.2875,2,0)))</f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f>IF(Table3[[#This Row],[Type]]="EM",IF((Table3[[#This Row],[Diameter]]/2)-Table3[[#This Row],[CornerRadius]]-0.012&gt;0,(Table3[[#This Row],[Diameter]]/2)-Table3[[#This Row],[CornerRadius]]-0.012,0),)</f>
        <v>0</v>
      </c>
      <c r="BK308" s="6" t="str">
        <f>IF(Table3[[#This Row],[ShoulderLength]]="","",IF(Table3[[#This Row],[ShoulderLength]]&lt;Table3[[#This Row],[LOC]],"FIX",""))</f>
        <v/>
      </c>
    </row>
    <row r="309" spans="1:63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2267</v>
      </c>
      <c r="I309" s="11" t="s">
        <v>649</v>
      </c>
      <c r="J309" s="12" t="s">
        <v>650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>IF(Z309 &lt; 1, "", (M309/2)/TAN(RADIANS(Z309/2)))</f>
        <v>2.8662655948463442E-2</v>
      </c>
      <c r="AE309" s="6" t="s">
        <v>44</v>
      </c>
      <c r="AF309" s="6" t="s">
        <v>620</v>
      </c>
      <c r="AG309" s="18" t="s">
        <v>2289</v>
      </c>
      <c r="AH309" s="6" t="s">
        <v>621</v>
      </c>
      <c r="AI309" s="6">
        <v>0</v>
      </c>
      <c r="AJ309" s="6">
        <v>1</v>
      </c>
      <c r="AK309" s="6">
        <v>0</v>
      </c>
      <c r="AL309" s="6">
        <v>0</v>
      </c>
      <c r="AM309" s="6">
        <v>1</v>
      </c>
      <c r="AN309" s="6">
        <v>0</v>
      </c>
      <c r="AO309" s="6">
        <v>1</v>
      </c>
      <c r="AQ309" s="6">
        <v>0</v>
      </c>
      <c r="AR309" s="6">
        <v>0</v>
      </c>
      <c r="AS309" s="6">
        <v>0</v>
      </c>
      <c r="AT309" s="6">
        <v>0</v>
      </c>
      <c r="AU309" s="6">
        <f>IF(Table3[[#This Row],[ShankDiameter]]&gt;0.5,0,2)</f>
        <v>2</v>
      </c>
      <c r="AV309" s="6">
        <v>0</v>
      </c>
      <c r="AW309" s="6">
        <v>0</v>
      </c>
      <c r="AX309" s="6">
        <v>2</v>
      </c>
      <c r="AY309" s="6">
        <f>IF(Table3[[#This Row],[ShankDiameter]]=0.225,2,IF(Table3[[#This Row],[ShankDiameter]]=0.25,2,IF(Table3[[#This Row],[ShankDiameter]]=0.2875,2,0)))</f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f>IF(Table3[[#This Row],[Type]]="EM",IF((Table3[[#This Row],[Diameter]]/2)-Table3[[#This Row],[CornerRadius]]-0.012&gt;0,(Table3[[#This Row],[Diameter]]/2)-Table3[[#This Row],[CornerRadius]]-0.012,0),)</f>
        <v>0</v>
      </c>
      <c r="BK309" s="6" t="str">
        <f>IF(Table3[[#This Row],[ShoulderLength]]="","",IF(Table3[[#This Row],[ShoulderLength]]&lt;Table3[[#This Row],[LOC]],"FIX",""))</f>
        <v/>
      </c>
    </row>
    <row r="310" spans="1:63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2267</v>
      </c>
      <c r="I310" s="11" t="s">
        <v>651</v>
      </c>
      <c r="J310" s="12" t="s">
        <v>652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>IF(Z310 &lt; 1, "", (M310/2)/TAN(RADIANS(Z310/2)))</f>
        <v>2.9299603858429297E-2</v>
      </c>
      <c r="AE310" s="6" t="s">
        <v>44</v>
      </c>
      <c r="AF310" s="6" t="s">
        <v>620</v>
      </c>
      <c r="AG310" s="18" t="s">
        <v>2289</v>
      </c>
      <c r="AH310" s="6" t="s">
        <v>636</v>
      </c>
      <c r="AI310" s="6">
        <v>0</v>
      </c>
      <c r="AJ310" s="6">
        <v>1</v>
      </c>
      <c r="AK310" s="6">
        <v>0</v>
      </c>
      <c r="AL310" s="6">
        <v>0</v>
      </c>
      <c r="AM310" s="6">
        <v>0</v>
      </c>
      <c r="AN310" s="6">
        <v>0</v>
      </c>
      <c r="AO310" s="6">
        <v>1</v>
      </c>
      <c r="AQ310" s="6">
        <v>0</v>
      </c>
      <c r="AR310" s="6">
        <v>0</v>
      </c>
      <c r="AS310" s="6">
        <v>0</v>
      </c>
      <c r="AT310" s="6">
        <v>0</v>
      </c>
      <c r="AU310" s="6">
        <f>IF(Table3[[#This Row],[ShankDiameter]]&gt;0.5,0,2)</f>
        <v>2</v>
      </c>
      <c r="AV310" s="6">
        <v>0</v>
      </c>
      <c r="AW310" s="6">
        <v>0</v>
      </c>
      <c r="AX310" s="6">
        <v>2</v>
      </c>
      <c r="AY310" s="6">
        <f>IF(Table3[[#This Row],[ShankDiameter]]=0.225,2,IF(Table3[[#This Row],[ShankDiameter]]=0.25,2,IF(Table3[[#This Row],[ShankDiameter]]=0.2875,2,0)))</f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f>IF(Table3[[#This Row],[Type]]="EM",IF((Table3[[#This Row],[Diameter]]/2)-Table3[[#This Row],[CornerRadius]]-0.012&gt;0,(Table3[[#This Row],[Diameter]]/2)-Table3[[#This Row],[CornerRadius]]-0.012,0),)</f>
        <v>0</v>
      </c>
      <c r="BK310" s="6" t="str">
        <f>IF(Table3[[#This Row],[ShoulderLength]]="","",IF(Table3[[#This Row],[ShoulderLength]]&lt;Table3[[#This Row],[LOC]],"FIX",""))</f>
        <v/>
      </c>
    </row>
    <row r="311" spans="1:63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2267</v>
      </c>
      <c r="I311" s="11" t="s">
        <v>653</v>
      </c>
      <c r="J311" s="12" t="s">
        <v>654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>IF(Z311 &lt; 1, "", (M311/2)/TAN(RADIANS(Z311/2)))</f>
        <v>2.9372397905282534E-2</v>
      </c>
      <c r="AE311" s="6" t="s">
        <v>44</v>
      </c>
      <c r="AF311" s="6" t="s">
        <v>620</v>
      </c>
      <c r="AG311" s="18" t="s">
        <v>2289</v>
      </c>
      <c r="AH311" s="6" t="s">
        <v>636</v>
      </c>
      <c r="AI311" s="6">
        <v>0</v>
      </c>
      <c r="AJ311" s="6">
        <v>1</v>
      </c>
      <c r="AK311" s="6">
        <v>0</v>
      </c>
      <c r="AL311" s="6">
        <v>0</v>
      </c>
      <c r="AM311" s="6">
        <v>0</v>
      </c>
      <c r="AN311" s="6">
        <v>0</v>
      </c>
      <c r="AO311" s="6">
        <v>1</v>
      </c>
      <c r="AQ311" s="6">
        <v>0</v>
      </c>
      <c r="AR311" s="6">
        <v>0</v>
      </c>
      <c r="AS311" s="6">
        <v>0</v>
      </c>
      <c r="AT311" s="6">
        <v>0</v>
      </c>
      <c r="AU311" s="6">
        <f>IF(Table3[[#This Row],[ShankDiameter]]&gt;0.5,0,2)</f>
        <v>2</v>
      </c>
      <c r="AV311" s="6">
        <v>0</v>
      </c>
      <c r="AW311" s="6">
        <v>0</v>
      </c>
      <c r="AX311" s="6">
        <v>2</v>
      </c>
      <c r="AY311" s="6">
        <f>IF(Table3[[#This Row],[ShankDiameter]]=0.225,2,IF(Table3[[#This Row],[ShankDiameter]]=0.25,2,IF(Table3[[#This Row],[ShankDiameter]]=0.2875,2,0)))</f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f>IF(Table3[[#This Row],[Type]]="EM",IF((Table3[[#This Row],[Diameter]]/2)-Table3[[#This Row],[CornerRadius]]-0.012&gt;0,(Table3[[#This Row],[Diameter]]/2)-Table3[[#This Row],[CornerRadius]]-0.012,0),)</f>
        <v>0</v>
      </c>
      <c r="BK311" s="6" t="str">
        <f>IF(Table3[[#This Row],[ShoulderLength]]="","",IF(Table3[[#This Row],[ShoulderLength]]&lt;Table3[[#This Row],[LOC]],"FIX",""))</f>
        <v/>
      </c>
    </row>
    <row r="312" spans="1:63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2267</v>
      </c>
      <c r="I312" s="11" t="s">
        <v>655</v>
      </c>
      <c r="J312" s="12" t="s">
        <v>656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>IF(Z312 &lt; 1, "", (M312/2)/TAN(RADIANS(Z312/2)))</f>
        <v>3.6961177289732861E-2</v>
      </c>
      <c r="AE312" s="6" t="s">
        <v>44</v>
      </c>
      <c r="AF312" s="6" t="s">
        <v>620</v>
      </c>
      <c r="AG312" s="18" t="s">
        <v>2289</v>
      </c>
      <c r="AH312" s="6" t="s">
        <v>621</v>
      </c>
      <c r="AI312" s="6">
        <v>0</v>
      </c>
      <c r="AJ312" s="6">
        <v>1</v>
      </c>
      <c r="AK312" s="6">
        <v>0</v>
      </c>
      <c r="AL312" s="6">
        <v>0</v>
      </c>
      <c r="AM312" s="6">
        <v>0</v>
      </c>
      <c r="AN312" s="6">
        <v>0</v>
      </c>
      <c r="AO312" s="6">
        <v>1</v>
      </c>
      <c r="AQ312" s="6">
        <v>0</v>
      </c>
      <c r="AR312" s="6">
        <v>0</v>
      </c>
      <c r="AS312" s="6">
        <v>0</v>
      </c>
      <c r="AT312" s="6">
        <v>0</v>
      </c>
      <c r="AU312" s="6">
        <f>IF(Table3[[#This Row],[ShankDiameter]]&gt;0.5,0,2)</f>
        <v>2</v>
      </c>
      <c r="AV312" s="6">
        <v>0</v>
      </c>
      <c r="AW312" s="6">
        <v>0</v>
      </c>
      <c r="AX312" s="6">
        <v>2</v>
      </c>
      <c r="AY312" s="6">
        <f>IF(Table3[[#This Row],[ShankDiameter]]=0.225,2,IF(Table3[[#This Row],[ShankDiameter]]=0.25,2,IF(Table3[[#This Row],[ShankDiameter]]=0.2875,2,0)))</f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f>IF(Table3[[#This Row],[Type]]="EM",IF((Table3[[#This Row],[Diameter]]/2)-Table3[[#This Row],[CornerRadius]]-0.012&gt;0,(Table3[[#This Row],[Diameter]]/2)-Table3[[#This Row],[CornerRadius]]-0.012,0),)</f>
        <v>0</v>
      </c>
      <c r="BK312" s="6" t="str">
        <f>IF(Table3[[#This Row],[ShoulderLength]]="","",IF(Table3[[#This Row],[ShoulderLength]]&lt;Table3[[#This Row],[LOC]],"FIX",""))</f>
        <v/>
      </c>
    </row>
    <row r="313" spans="1:63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2267</v>
      </c>
      <c r="I313" s="11" t="s">
        <v>657</v>
      </c>
      <c r="J313" s="12" t="s">
        <v>658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>IF(Z313 &lt; 1, "", (M313/2)/TAN(RADIANS(Z313/2)))</f>
        <v>3.7252353477145818E-2</v>
      </c>
      <c r="AE313" s="6" t="s">
        <v>44</v>
      </c>
      <c r="AF313" s="6" t="s">
        <v>620</v>
      </c>
      <c r="AG313" s="18" t="s">
        <v>2289</v>
      </c>
      <c r="AH313" s="6" t="s">
        <v>636</v>
      </c>
      <c r="AI313" s="6">
        <v>0</v>
      </c>
      <c r="AJ313" s="6">
        <v>1</v>
      </c>
      <c r="AK313" s="6">
        <v>0</v>
      </c>
      <c r="AL313" s="6">
        <v>0</v>
      </c>
      <c r="AM313" s="6">
        <v>1</v>
      </c>
      <c r="AN313" s="6">
        <v>0</v>
      </c>
      <c r="AO313" s="6">
        <v>1</v>
      </c>
      <c r="AQ313" s="6">
        <v>0</v>
      </c>
      <c r="AR313" s="6">
        <v>0</v>
      </c>
      <c r="AS313" s="6">
        <v>0</v>
      </c>
      <c r="AT313" s="6">
        <v>0</v>
      </c>
      <c r="AU313" s="6">
        <f>IF(Table3[[#This Row],[ShankDiameter]]&gt;0.5,0,2)</f>
        <v>2</v>
      </c>
      <c r="AV313" s="6">
        <v>0</v>
      </c>
      <c r="AW313" s="6">
        <v>2</v>
      </c>
      <c r="AX313" s="6">
        <v>2</v>
      </c>
      <c r="AY313" s="6">
        <f>IF(Table3[[#This Row],[ShankDiameter]]=0.225,2,IF(Table3[[#This Row],[ShankDiameter]]=0.25,2,IF(Table3[[#This Row],[ShankDiameter]]=0.2875,2,0)))</f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f>IF(Table3[[#This Row],[Type]]="EM",IF((Table3[[#This Row],[Diameter]]/2)-Table3[[#This Row],[CornerRadius]]-0.012&gt;0,(Table3[[#This Row],[Diameter]]/2)-Table3[[#This Row],[CornerRadius]]-0.012,0),)</f>
        <v>0</v>
      </c>
      <c r="BK313" s="6" t="str">
        <f>IF(Table3[[#This Row],[ShoulderLength]]="","",IF(Table3[[#This Row],[ShoulderLength]]&lt;Table3[[#This Row],[LOC]],"FIX",""))</f>
        <v/>
      </c>
    </row>
    <row r="314" spans="1:63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2267</v>
      </c>
      <c r="I314" s="11" t="s">
        <v>659</v>
      </c>
      <c r="J314" s="12" t="s">
        <v>660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>IF(Z314 &lt; 1, "", (M314/2)/TAN(RADIANS(Z314/2)))</f>
        <v>3.7252353477145818E-2</v>
      </c>
      <c r="AE314" s="6" t="s">
        <v>44</v>
      </c>
      <c r="AF314" s="6" t="s">
        <v>620</v>
      </c>
      <c r="AG314" s="18" t="s">
        <v>2289</v>
      </c>
      <c r="AH314" s="6" t="s">
        <v>621</v>
      </c>
      <c r="AI314" s="6">
        <v>0</v>
      </c>
      <c r="AJ314" s="6">
        <v>1</v>
      </c>
      <c r="AK314" s="6">
        <v>0</v>
      </c>
      <c r="AL314" s="6">
        <v>0</v>
      </c>
      <c r="AM314" s="6">
        <v>1</v>
      </c>
      <c r="AN314" s="6">
        <v>0</v>
      </c>
      <c r="AO314" s="6">
        <v>1</v>
      </c>
      <c r="AQ314" s="6">
        <v>0</v>
      </c>
      <c r="AR314" s="6">
        <v>0</v>
      </c>
      <c r="AS314" s="6">
        <v>0</v>
      </c>
      <c r="AT314" s="6">
        <v>0</v>
      </c>
      <c r="AU314" s="6">
        <f>IF(Table3[[#This Row],[ShankDiameter]]&gt;0.5,0,2)</f>
        <v>2</v>
      </c>
      <c r="AV314" s="6">
        <v>0</v>
      </c>
      <c r="AW314" s="6">
        <v>2</v>
      </c>
      <c r="AX314" s="6">
        <v>2</v>
      </c>
      <c r="AY314" s="6">
        <f>IF(Table3[[#This Row],[ShankDiameter]]=0.225,2,IF(Table3[[#This Row],[ShankDiameter]]=0.25,2,IF(Table3[[#This Row],[ShankDiameter]]=0.2875,2,0)))</f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f>IF(Table3[[#This Row],[Type]]="EM",IF((Table3[[#This Row],[Diameter]]/2)-Table3[[#This Row],[CornerRadius]]-0.012&gt;0,(Table3[[#This Row],[Diameter]]/2)-Table3[[#This Row],[CornerRadius]]-0.012,0),)</f>
        <v>0</v>
      </c>
      <c r="BK314" s="6" t="str">
        <f>IF(Table3[[#This Row],[ShoulderLength]]="","",IF(Table3[[#This Row],[ShoulderLength]]&lt;Table3[[#This Row],[LOC]],"FIX",""))</f>
        <v/>
      </c>
    </row>
    <row r="315" spans="1:63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2267</v>
      </c>
      <c r="I315" s="11" t="s">
        <v>661</v>
      </c>
      <c r="J315" s="12" t="s">
        <v>662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>IF(Z315 &lt; 1, "", (M315/2)/TAN(RADIANS(Z315/2)))</f>
        <v>4.1547202241487009E-2</v>
      </c>
      <c r="AE315" s="6" t="s">
        <v>44</v>
      </c>
      <c r="AF315" s="6" t="s">
        <v>620</v>
      </c>
      <c r="AG315" s="18" t="s">
        <v>2289</v>
      </c>
      <c r="AH315" s="6" t="s">
        <v>621</v>
      </c>
      <c r="AI315" s="6">
        <v>0</v>
      </c>
      <c r="AJ315" s="6">
        <v>1</v>
      </c>
      <c r="AK315" s="6">
        <v>0</v>
      </c>
      <c r="AL315" s="6">
        <v>0</v>
      </c>
      <c r="AM315" s="6">
        <v>0</v>
      </c>
      <c r="AN315" s="6">
        <v>0</v>
      </c>
      <c r="AO315" s="6">
        <v>1</v>
      </c>
      <c r="AQ315" s="6">
        <v>0</v>
      </c>
      <c r="AR315" s="6">
        <v>0</v>
      </c>
      <c r="AS315" s="6">
        <v>0</v>
      </c>
      <c r="AT315" s="6">
        <v>0</v>
      </c>
      <c r="AU315" s="6">
        <f>IF(Table3[[#This Row],[ShankDiameter]]&gt;0.5,0,2)</f>
        <v>2</v>
      </c>
      <c r="AV315" s="6">
        <v>0</v>
      </c>
      <c r="AW315" s="6">
        <v>0</v>
      </c>
      <c r="AX315" s="6">
        <v>2</v>
      </c>
      <c r="AY315" s="6">
        <f>IF(Table3[[#This Row],[ShankDiameter]]=0.225,2,IF(Table3[[#This Row],[ShankDiameter]]=0.25,2,IF(Table3[[#This Row],[ShankDiameter]]=0.2875,2,0)))</f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f>IF(Table3[[#This Row],[Type]]="EM",IF((Table3[[#This Row],[Diameter]]/2)-Table3[[#This Row],[CornerRadius]]-0.012&gt;0,(Table3[[#This Row],[Diameter]]/2)-Table3[[#This Row],[CornerRadius]]-0.012,0),)</f>
        <v>0</v>
      </c>
      <c r="BK315" s="6" t="str">
        <f>IF(Table3[[#This Row],[ShoulderLength]]="","",IF(Table3[[#This Row],[ShoulderLength]]&lt;Table3[[#This Row],[LOC]],"FIX",""))</f>
        <v/>
      </c>
    </row>
    <row r="316" spans="1:63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2267</v>
      </c>
      <c r="I316" s="11" t="s">
        <v>663</v>
      </c>
      <c r="J316" s="12" t="s">
        <v>664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>IF(Z316 &lt; 1, "", (M316/2)/TAN(RADIANS(Z316/2)))</f>
        <v>4.1547202241487009E-2</v>
      </c>
      <c r="AE316" s="6" t="s">
        <v>44</v>
      </c>
      <c r="AF316" s="6" t="s">
        <v>620</v>
      </c>
      <c r="AG316" s="18" t="s">
        <v>2289</v>
      </c>
      <c r="AH316" s="6" t="s">
        <v>621</v>
      </c>
      <c r="AI316" s="6">
        <v>0</v>
      </c>
      <c r="AJ316" s="6">
        <v>1</v>
      </c>
      <c r="AK316" s="6">
        <v>0</v>
      </c>
      <c r="AL316" s="6">
        <v>0</v>
      </c>
      <c r="AM316" s="6">
        <v>0</v>
      </c>
      <c r="AN316" s="6">
        <v>0</v>
      </c>
      <c r="AO316" s="6">
        <v>1</v>
      </c>
      <c r="AQ316" s="6">
        <v>0</v>
      </c>
      <c r="AR316" s="6">
        <v>0</v>
      </c>
      <c r="AS316" s="6">
        <v>0</v>
      </c>
      <c r="AT316" s="6">
        <v>0</v>
      </c>
      <c r="AU316" s="6">
        <f>IF(Table3[[#This Row],[ShankDiameter]]&gt;0.5,0,2)</f>
        <v>2</v>
      </c>
      <c r="AV316" s="6">
        <v>0</v>
      </c>
      <c r="AW316" s="6">
        <v>0</v>
      </c>
      <c r="AX316" s="6">
        <v>2</v>
      </c>
      <c r="AY316" s="6">
        <f>IF(Table3[[#This Row],[ShankDiameter]]=0.225,2,IF(Table3[[#This Row],[ShankDiameter]]=0.25,2,IF(Table3[[#This Row],[ShankDiameter]]=0.2875,2,0)))</f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f>IF(Table3[[#This Row],[Type]]="EM",IF((Table3[[#This Row],[Diameter]]/2)-Table3[[#This Row],[CornerRadius]]-0.012&gt;0,(Table3[[#This Row],[Diameter]]/2)-Table3[[#This Row],[CornerRadius]]-0.012,0),)</f>
        <v>0</v>
      </c>
      <c r="BK316" s="6" t="str">
        <f>IF(Table3[[#This Row],[ShoulderLength]]="","",IF(Table3[[#This Row],[ShoulderLength]]&lt;Table3[[#This Row],[LOC]],"FIX",""))</f>
        <v/>
      </c>
    </row>
    <row r="317" spans="1:63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2267</v>
      </c>
      <c r="I317" s="11" t="s">
        <v>665</v>
      </c>
      <c r="J317" s="12" t="s">
        <v>666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>IF(Z317 &lt; 1, "", (M317/2)/TAN(RADIANS(Z317/2)))</f>
        <v>4.1547202241487009E-2</v>
      </c>
      <c r="AE317" s="6" t="s">
        <v>44</v>
      </c>
      <c r="AF317" s="6" t="s">
        <v>620</v>
      </c>
      <c r="AG317" s="18" t="s">
        <v>2289</v>
      </c>
      <c r="AH317" s="6" t="s">
        <v>621</v>
      </c>
      <c r="AI317" s="6">
        <v>0</v>
      </c>
      <c r="AJ317" s="6">
        <v>1</v>
      </c>
      <c r="AK317" s="6">
        <v>0</v>
      </c>
      <c r="AL317" s="6">
        <v>0</v>
      </c>
      <c r="AM317" s="6">
        <v>0</v>
      </c>
      <c r="AN317" s="6">
        <v>0</v>
      </c>
      <c r="AO317" s="6">
        <v>1</v>
      </c>
      <c r="AQ317" s="6">
        <v>0</v>
      </c>
      <c r="AR317" s="6">
        <v>0</v>
      </c>
      <c r="AS317" s="6">
        <v>0</v>
      </c>
      <c r="AT317" s="6">
        <v>0</v>
      </c>
      <c r="AU317" s="6">
        <f>IF(Table3[[#This Row],[ShankDiameter]]&gt;0.5,0,2)</f>
        <v>2</v>
      </c>
      <c r="AV317" s="6">
        <v>0</v>
      </c>
      <c r="AW317" s="6">
        <v>0</v>
      </c>
      <c r="AX317" s="6">
        <v>2</v>
      </c>
      <c r="AY317" s="6">
        <f>IF(Table3[[#This Row],[ShankDiameter]]=0.225,2,IF(Table3[[#This Row],[ShankDiameter]]=0.25,2,IF(Table3[[#This Row],[ShankDiameter]]=0.2875,2,0)))</f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f>IF(Table3[[#This Row],[Type]]="EM",IF((Table3[[#This Row],[Diameter]]/2)-Table3[[#This Row],[CornerRadius]]-0.012&gt;0,(Table3[[#This Row],[Diameter]]/2)-Table3[[#This Row],[CornerRadius]]-0.012,0),)</f>
        <v>0</v>
      </c>
      <c r="BK317" s="6" t="str">
        <f>IF(Table3[[#This Row],[ShoulderLength]]="","",IF(Table3[[#This Row],[ShoulderLength]]&lt;Table3[[#This Row],[LOC]],"FIX",""))</f>
        <v/>
      </c>
    </row>
    <row r="318" spans="1:63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2267</v>
      </c>
      <c r="I318" s="11" t="s">
        <v>667</v>
      </c>
      <c r="J318" s="12" t="s">
        <v>668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>IF(Z318 &lt; 1, "", (M318/2)/TAN(RADIANS(Z318/2)))</f>
        <v>4.367642811194429E-2</v>
      </c>
      <c r="AE318" s="6" t="s">
        <v>44</v>
      </c>
      <c r="AF318" s="6" t="s">
        <v>620</v>
      </c>
      <c r="AG318" s="18" t="s">
        <v>2289</v>
      </c>
      <c r="AH318" s="6" t="s">
        <v>636</v>
      </c>
      <c r="AI318" s="6">
        <v>0</v>
      </c>
      <c r="AJ318" s="6">
        <v>1</v>
      </c>
      <c r="AK318" s="6">
        <v>0</v>
      </c>
      <c r="AL318" s="6">
        <v>0</v>
      </c>
      <c r="AM318" s="6">
        <v>1</v>
      </c>
      <c r="AN318" s="6">
        <v>0</v>
      </c>
      <c r="AO318" s="6">
        <v>1</v>
      </c>
      <c r="AQ318" s="6">
        <v>0</v>
      </c>
      <c r="AR318" s="6">
        <v>0</v>
      </c>
      <c r="AS318" s="6">
        <v>0</v>
      </c>
      <c r="AT318" s="6">
        <v>0</v>
      </c>
      <c r="AU318" s="6">
        <f>IF(Table3[[#This Row],[ShankDiameter]]&gt;0.5,0,2)</f>
        <v>2</v>
      </c>
      <c r="AV318" s="6">
        <v>0</v>
      </c>
      <c r="AW318" s="6">
        <v>0</v>
      </c>
      <c r="AX318" s="6">
        <v>2</v>
      </c>
      <c r="AY318" s="6">
        <f>IF(Table3[[#This Row],[ShankDiameter]]=0.225,2,IF(Table3[[#This Row],[ShankDiameter]]=0.25,2,IF(Table3[[#This Row],[ShankDiameter]]=0.2875,2,0)))</f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f>IF(Table3[[#This Row],[Type]]="EM",IF((Table3[[#This Row],[Diameter]]/2)-Table3[[#This Row],[CornerRadius]]-0.012&gt;0,(Table3[[#This Row],[Diameter]]/2)-Table3[[#This Row],[CornerRadius]]-0.012,0),)</f>
        <v>0</v>
      </c>
      <c r="BK318" s="6" t="str">
        <f>IF(Table3[[#This Row],[ShoulderLength]]="","",IF(Table3[[#This Row],[ShoulderLength]]&lt;Table3[[#This Row],[LOC]],"FIX",""))</f>
        <v/>
      </c>
    </row>
    <row r="319" spans="1:63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2267</v>
      </c>
      <c r="I319" s="11" t="s">
        <v>669</v>
      </c>
      <c r="J319" s="12" t="s">
        <v>670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>IF(Z319 &lt; 1, "", (M319/2)/TAN(RADIANS(Z319/2)))</f>
        <v>4.5496279283275307E-2</v>
      </c>
      <c r="AE319" s="6" t="s">
        <v>44</v>
      </c>
      <c r="AF319" s="6" t="s">
        <v>620</v>
      </c>
      <c r="AG319" s="18" t="s">
        <v>2289</v>
      </c>
      <c r="AH319" s="6" t="s">
        <v>621</v>
      </c>
      <c r="AI319" s="6">
        <v>0</v>
      </c>
      <c r="AJ319" s="6">
        <v>1</v>
      </c>
      <c r="AK319" s="6">
        <v>0</v>
      </c>
      <c r="AL319" s="6">
        <v>0</v>
      </c>
      <c r="AM319" s="6">
        <v>0</v>
      </c>
      <c r="AN319" s="6">
        <v>0</v>
      </c>
      <c r="AO319" s="6">
        <v>1</v>
      </c>
      <c r="AQ319" s="6">
        <v>0</v>
      </c>
      <c r="AR319" s="6">
        <v>0</v>
      </c>
      <c r="AS319" s="6">
        <v>0</v>
      </c>
      <c r="AT319" s="6">
        <v>0</v>
      </c>
      <c r="AU319" s="6">
        <f>IF(Table3[[#This Row],[ShankDiameter]]&gt;0.5,0,2)</f>
        <v>2</v>
      </c>
      <c r="AV319" s="6">
        <v>0</v>
      </c>
      <c r="AW319" s="6">
        <v>0</v>
      </c>
      <c r="AX319" s="6">
        <v>2</v>
      </c>
      <c r="AY319" s="6">
        <f>IF(Table3[[#This Row],[ShankDiameter]]=0.225,2,IF(Table3[[#This Row],[ShankDiameter]]=0.25,2,IF(Table3[[#This Row],[ShankDiameter]]=0.2875,2,0)))</f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f>IF(Table3[[#This Row],[Type]]="EM",IF((Table3[[#This Row],[Diameter]]/2)-Table3[[#This Row],[CornerRadius]]-0.012&gt;0,(Table3[[#This Row],[Diameter]]/2)-Table3[[#This Row],[CornerRadius]]-0.012,0),)</f>
        <v>0</v>
      </c>
      <c r="BK319" s="6" t="str">
        <f>IF(Table3[[#This Row],[ShoulderLength]]="","",IF(Table3[[#This Row],[ShoulderLength]]&lt;Table3[[#This Row],[LOC]],"FIX",""))</f>
        <v/>
      </c>
    </row>
    <row r="320" spans="1:63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2267</v>
      </c>
      <c r="I320" s="11" t="s">
        <v>671</v>
      </c>
      <c r="J320" s="12" t="s">
        <v>672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>IF(Z320 &lt; 1, "", (M320/2)/TAN(RADIANS(Z320/2)))</f>
        <v>4.5496279283275307E-2</v>
      </c>
      <c r="AE320" s="6" t="s">
        <v>44</v>
      </c>
      <c r="AF320" s="6" t="s">
        <v>620</v>
      </c>
      <c r="AG320" s="18" t="s">
        <v>2289</v>
      </c>
      <c r="AH320" s="6" t="s">
        <v>621</v>
      </c>
      <c r="AI320" s="6">
        <v>0</v>
      </c>
      <c r="AJ320" s="6">
        <v>1</v>
      </c>
      <c r="AK320" s="6">
        <v>0</v>
      </c>
      <c r="AL320" s="6">
        <v>0</v>
      </c>
      <c r="AM320" s="6">
        <v>0</v>
      </c>
      <c r="AN320" s="6">
        <v>0</v>
      </c>
      <c r="AO320" s="6">
        <v>1</v>
      </c>
      <c r="AQ320" s="6">
        <v>0</v>
      </c>
      <c r="AR320" s="6">
        <v>0</v>
      </c>
      <c r="AS320" s="6">
        <v>0</v>
      </c>
      <c r="AT320" s="6">
        <v>0</v>
      </c>
      <c r="AU320" s="6">
        <f>IF(Table3[[#This Row],[ShankDiameter]]&gt;0.5,0,2)</f>
        <v>2</v>
      </c>
      <c r="AV320" s="6">
        <v>0</v>
      </c>
      <c r="AW320" s="6">
        <v>0</v>
      </c>
      <c r="AX320" s="6">
        <v>2</v>
      </c>
      <c r="AY320" s="6">
        <f>IF(Table3[[#This Row],[ShankDiameter]]=0.225,2,IF(Table3[[#This Row],[ShankDiameter]]=0.25,2,IF(Table3[[#This Row],[ShankDiameter]]=0.2875,2,0)))</f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f>IF(Table3[[#This Row],[Type]]="EM",IF((Table3[[#This Row],[Diameter]]/2)-Table3[[#This Row],[CornerRadius]]-0.012&gt;0,(Table3[[#This Row],[Diameter]]/2)-Table3[[#This Row],[CornerRadius]]-0.012,0),)</f>
        <v>0</v>
      </c>
      <c r="BK320" s="6" t="str">
        <f>IF(Table3[[#This Row],[ShoulderLength]]="","",IF(Table3[[#This Row],[ShoulderLength]]&lt;Table3[[#This Row],[LOC]],"FIX",""))</f>
        <v/>
      </c>
    </row>
    <row r="321" spans="1:63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2267</v>
      </c>
      <c r="I321" s="11" t="s">
        <v>673</v>
      </c>
      <c r="J321" s="12" t="s">
        <v>674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>IF(Z321 &lt; 1, "", (M321/2)/TAN(RADIANS(Z321/2)))</f>
        <v>4.6569991474360604E-2</v>
      </c>
      <c r="AE321" s="6" t="s">
        <v>44</v>
      </c>
      <c r="AF321" s="6" t="s">
        <v>620</v>
      </c>
      <c r="AG321" s="18" t="s">
        <v>2289</v>
      </c>
      <c r="AH321" s="6" t="s">
        <v>636</v>
      </c>
      <c r="AI321" s="6">
        <v>0</v>
      </c>
      <c r="AJ321" s="6">
        <v>1</v>
      </c>
      <c r="AK321" s="6">
        <v>0</v>
      </c>
      <c r="AL321" s="6">
        <v>0</v>
      </c>
      <c r="AM321" s="6">
        <v>0</v>
      </c>
      <c r="AN321" s="6">
        <v>0</v>
      </c>
      <c r="AO321" s="6">
        <v>1</v>
      </c>
      <c r="AQ321" s="6">
        <v>0</v>
      </c>
      <c r="AR321" s="6">
        <v>0</v>
      </c>
      <c r="AS321" s="6">
        <v>0</v>
      </c>
      <c r="AT321" s="6">
        <v>0</v>
      </c>
      <c r="AU321" s="6">
        <f>IF(Table3[[#This Row],[ShankDiameter]]&gt;0.5,0,2)</f>
        <v>2</v>
      </c>
      <c r="AV321" s="6">
        <v>0</v>
      </c>
      <c r="AW321" s="6">
        <v>0</v>
      </c>
      <c r="AX321" s="6">
        <v>2</v>
      </c>
      <c r="AY321" s="6">
        <f>IF(Table3[[#This Row],[ShankDiameter]]=0.225,2,IF(Table3[[#This Row],[ShankDiameter]]=0.25,2,IF(Table3[[#This Row],[ShankDiameter]]=0.2875,2,0)))</f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f>IF(Table3[[#This Row],[Type]]="EM",IF((Table3[[#This Row],[Diameter]]/2)-Table3[[#This Row],[CornerRadius]]-0.012&gt;0,(Table3[[#This Row],[Diameter]]/2)-Table3[[#This Row],[CornerRadius]]-0.012,0),)</f>
        <v>0</v>
      </c>
      <c r="BK321" s="6" t="str">
        <f>IF(Table3[[#This Row],[ShoulderLength]]="","",IF(Table3[[#This Row],[ShoulderLength]]&lt;Table3[[#This Row],[LOC]],"FIX",""))</f>
        <v/>
      </c>
    </row>
    <row r="322" spans="1:63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2267</v>
      </c>
      <c r="I322" s="30" t="s">
        <v>2450</v>
      </c>
      <c r="J322" s="12" t="s">
        <v>675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>IF(Z322 &lt; 1, "", (M322/2)/TAN(RADIANS(Z322/2)))</f>
        <v>4.7279733431179694E-2</v>
      </c>
      <c r="AE322" s="6" t="s">
        <v>44</v>
      </c>
      <c r="AF322" s="6" t="s">
        <v>620</v>
      </c>
      <c r="AG322" s="18" t="s">
        <v>2289</v>
      </c>
      <c r="AH322" s="6" t="s">
        <v>636</v>
      </c>
      <c r="AI322" s="6">
        <v>0</v>
      </c>
      <c r="AJ322" s="6">
        <v>1</v>
      </c>
      <c r="AK322" s="6">
        <v>0</v>
      </c>
      <c r="AL322" s="6">
        <v>0</v>
      </c>
      <c r="AM322" s="6">
        <v>0</v>
      </c>
      <c r="AN322" s="6">
        <v>0</v>
      </c>
      <c r="AO322" s="6">
        <v>1</v>
      </c>
      <c r="AQ322" s="6">
        <v>0</v>
      </c>
      <c r="AR322" s="6">
        <v>0</v>
      </c>
      <c r="AS322" s="6">
        <v>0</v>
      </c>
      <c r="AT322" s="6">
        <v>0</v>
      </c>
      <c r="AU322" s="6">
        <f>IF(Table3[[#This Row],[ShankDiameter]]&gt;0.5,0,2)</f>
        <v>2</v>
      </c>
      <c r="AV322" s="6">
        <v>0</v>
      </c>
      <c r="AW322" s="6">
        <v>0</v>
      </c>
      <c r="AX322" s="6">
        <v>2</v>
      </c>
      <c r="AY322" s="6">
        <f>IF(Table3[[#This Row],[ShankDiameter]]=0.225,2,IF(Table3[[#This Row],[ShankDiameter]]=0.25,2,IF(Table3[[#This Row],[ShankDiameter]]=0.2875,2,0)))</f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f>IF(Table3[[#This Row],[Type]]="EM",IF((Table3[[#This Row],[Diameter]]/2)-Table3[[#This Row],[CornerRadius]]-0.012&gt;0,(Table3[[#This Row],[Diameter]]/2)-Table3[[#This Row],[CornerRadius]]-0.012,0),)</f>
        <v>0</v>
      </c>
      <c r="BK322" s="6" t="str">
        <f>IF(Table3[[#This Row],[ShoulderLength]]="","",IF(Table3[[#This Row],[ShoulderLength]]&lt;Table3[[#This Row],[LOC]],"FIX",""))</f>
        <v/>
      </c>
    </row>
    <row r="323" spans="1:63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2267</v>
      </c>
      <c r="I323" s="11" t="s">
        <v>676</v>
      </c>
      <c r="J323" s="12" t="s">
        <v>677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>IF(Z323 &lt; 1, "", (M323/2)/TAN(RADIANS(Z323/2)))</f>
        <v>6.041905888818961E-2</v>
      </c>
      <c r="AE323" s="6" t="s">
        <v>44</v>
      </c>
      <c r="AF323" s="6" t="s">
        <v>620</v>
      </c>
      <c r="AG323" s="18" t="s">
        <v>2289</v>
      </c>
      <c r="AH323" s="6" t="s">
        <v>621</v>
      </c>
      <c r="AI323" s="6">
        <v>0</v>
      </c>
      <c r="AJ323" s="6">
        <v>1</v>
      </c>
      <c r="AK323" s="6">
        <v>0</v>
      </c>
      <c r="AL323" s="6">
        <v>0</v>
      </c>
      <c r="AM323" s="6">
        <v>0</v>
      </c>
      <c r="AN323" s="6">
        <v>0</v>
      </c>
      <c r="AO323" s="6">
        <v>1</v>
      </c>
      <c r="AQ323" s="6">
        <v>0</v>
      </c>
      <c r="AR323" s="6">
        <v>0</v>
      </c>
      <c r="AS323" s="6">
        <v>0</v>
      </c>
      <c r="AT323" s="6">
        <v>0</v>
      </c>
      <c r="AU323" s="6">
        <f>IF(Table3[[#This Row],[ShankDiameter]]&gt;0.5,0,2)</f>
        <v>2</v>
      </c>
      <c r="AV323" s="6">
        <v>0</v>
      </c>
      <c r="AW323" s="6">
        <v>0</v>
      </c>
      <c r="AX323" s="6">
        <v>2</v>
      </c>
      <c r="AY323" s="6">
        <f>IF(Table3[[#This Row],[ShankDiameter]]=0.225,2,IF(Table3[[#This Row],[ShankDiameter]]=0.25,2,IF(Table3[[#This Row],[ShankDiameter]]=0.2875,2,0)))</f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f>IF(Table3[[#This Row],[Type]]="EM",IF((Table3[[#This Row],[Diameter]]/2)-Table3[[#This Row],[CornerRadius]]-0.012&gt;0,(Table3[[#This Row],[Diameter]]/2)-Table3[[#This Row],[CornerRadius]]-0.012,0),)</f>
        <v>0</v>
      </c>
      <c r="BK323" s="6" t="str">
        <f>IF(Table3[[#This Row],[ShoulderLength]]="","",IF(Table3[[#This Row],[ShoulderLength]]&lt;Table3[[#This Row],[LOC]],"FIX",""))</f>
        <v/>
      </c>
    </row>
    <row r="324" spans="1:63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2267</v>
      </c>
      <c r="I324" s="11" t="s">
        <v>678</v>
      </c>
      <c r="J324" s="12" t="s">
        <v>679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>IF(Z324 &lt; 1, "", (M324/2)/TAN(RADIANS(Z324/2)))</f>
        <v>6.041905888818961E-2</v>
      </c>
      <c r="AE324" s="6" t="s">
        <v>44</v>
      </c>
      <c r="AF324" s="6" t="s">
        <v>620</v>
      </c>
      <c r="AG324" s="18" t="s">
        <v>2289</v>
      </c>
      <c r="AH324" s="6" t="s">
        <v>621</v>
      </c>
      <c r="AI324" s="6">
        <v>0</v>
      </c>
      <c r="AJ324" s="6">
        <v>1</v>
      </c>
      <c r="AK324" s="6">
        <v>0</v>
      </c>
      <c r="AL324" s="6">
        <v>0</v>
      </c>
      <c r="AM324" s="6">
        <v>0</v>
      </c>
      <c r="AN324" s="6">
        <v>0</v>
      </c>
      <c r="AO324" s="6">
        <v>1</v>
      </c>
      <c r="AQ324" s="6">
        <v>0</v>
      </c>
      <c r="AR324" s="6">
        <v>0</v>
      </c>
      <c r="AS324" s="6">
        <v>0</v>
      </c>
      <c r="AT324" s="6">
        <v>0</v>
      </c>
      <c r="AU324" s="6">
        <f>IF(Table3[[#This Row],[ShankDiameter]]&gt;0.5,0,2)</f>
        <v>2</v>
      </c>
      <c r="AV324" s="6">
        <v>0</v>
      </c>
      <c r="AW324" s="6">
        <v>0</v>
      </c>
      <c r="AX324" s="6">
        <v>2</v>
      </c>
      <c r="AY324" s="6">
        <f>IF(Table3[[#This Row],[ShankDiameter]]=0.225,2,IF(Table3[[#This Row],[ShankDiameter]]=0.25,2,IF(Table3[[#This Row],[ShankDiameter]]=0.2875,2,0)))</f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f>IF(Table3[[#This Row],[Type]]="EM",IF((Table3[[#This Row],[Diameter]]/2)-Table3[[#This Row],[CornerRadius]]-0.012&gt;0,(Table3[[#This Row],[Diameter]]/2)-Table3[[#This Row],[CornerRadius]]-0.012,0),)</f>
        <v>0</v>
      </c>
      <c r="BK324" s="6" t="str">
        <f>IF(Table3[[#This Row],[ShoulderLength]]="","",IF(Table3[[#This Row],[ShoulderLength]]&lt;Table3[[#This Row],[LOC]],"FIX",""))</f>
        <v/>
      </c>
    </row>
    <row r="325" spans="1:63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680</v>
      </c>
      <c r="I325" s="11" t="s">
        <v>681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682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>IF(Z325 &lt; 1, "", (M325/2)/TAN(RADIANS(Z325/2)))</f>
        <v>4.0558091784360321E-3</v>
      </c>
      <c r="AE325" s="6" t="s">
        <v>44</v>
      </c>
      <c r="AF325" s="6" t="s">
        <v>62</v>
      </c>
      <c r="AG325" s="6" t="s">
        <v>495</v>
      </c>
      <c r="AH325" s="6" t="s">
        <v>683</v>
      </c>
      <c r="AI325" s="6">
        <v>1</v>
      </c>
      <c r="AJ325" s="6">
        <v>1</v>
      </c>
      <c r="AK325" s="6">
        <v>1</v>
      </c>
      <c r="AL325" s="6">
        <v>1</v>
      </c>
      <c r="AM325" s="6">
        <v>1</v>
      </c>
      <c r="AN325" s="6">
        <v>0</v>
      </c>
      <c r="AO325" s="6">
        <v>1</v>
      </c>
      <c r="AQ325" s="6">
        <v>0</v>
      </c>
      <c r="AR325" s="6">
        <v>0</v>
      </c>
      <c r="AS325" s="6">
        <v>0</v>
      </c>
      <c r="AT325" s="6">
        <v>0</v>
      </c>
      <c r="AU325" s="6">
        <f>IF(Table3[[#This Row],[ShankDiameter]]&gt;0.5,0,2)</f>
        <v>2</v>
      </c>
      <c r="AV325" s="6">
        <v>0</v>
      </c>
      <c r="AW325" s="6">
        <v>0</v>
      </c>
      <c r="AX325" s="6">
        <v>2</v>
      </c>
      <c r="AY325" s="6">
        <f>IF(Table3[[#This Row],[ShankDiameter]]=0.225,2,IF(Table3[[#This Row],[ShankDiameter]]=0.25,2,IF(Table3[[#This Row],[ShankDiameter]]=0.2875,2,0)))</f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f>IF(Table3[[#This Row],[Type]]="EM",IF((Table3[[#This Row],[Diameter]]/2)-Table3[[#This Row],[CornerRadius]]-0.012&gt;0,(Table3[[#This Row],[Diameter]]/2)-Table3[[#This Row],[CornerRadius]]-0.012,0),)</f>
        <v>0</v>
      </c>
      <c r="BK325" s="6" t="str">
        <f>IF(Table3[[#This Row],[ShoulderLength]]="","",IF(Table3[[#This Row],[ShoulderLength]]&lt;Table3[[#This Row],[LOC]],"FIX",""))</f>
        <v/>
      </c>
    </row>
    <row r="326" spans="1:63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680</v>
      </c>
      <c r="I326" s="11" t="s">
        <v>684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685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>IF(Z326 &lt; 1, "", (M326/2)/TAN(RADIANS(Z326/2)))</f>
        <v>4.3562394879498121E-3</v>
      </c>
      <c r="AE326" s="6" t="s">
        <v>44</v>
      </c>
      <c r="AF326" s="6" t="s">
        <v>62</v>
      </c>
      <c r="AG326" s="6" t="s">
        <v>495</v>
      </c>
      <c r="AH326" s="6" t="s">
        <v>683</v>
      </c>
      <c r="AI326" s="6">
        <v>1</v>
      </c>
      <c r="AJ326" s="6">
        <v>1</v>
      </c>
      <c r="AK326" s="6">
        <v>1</v>
      </c>
      <c r="AL326" s="6">
        <v>1</v>
      </c>
      <c r="AM326" s="6">
        <v>1</v>
      </c>
      <c r="AN326" s="6">
        <v>0</v>
      </c>
      <c r="AO326" s="6">
        <v>1</v>
      </c>
      <c r="AQ326" s="6">
        <v>0</v>
      </c>
      <c r="AR326" s="6">
        <v>0</v>
      </c>
      <c r="AS326" s="6">
        <v>0</v>
      </c>
      <c r="AT326" s="6">
        <v>0</v>
      </c>
      <c r="AU326" s="6">
        <f>IF(Table3[[#This Row],[ShankDiameter]]&gt;0.5,0,2)</f>
        <v>2</v>
      </c>
      <c r="AV326" s="6">
        <v>0</v>
      </c>
      <c r="AW326" s="6">
        <v>0</v>
      </c>
      <c r="AX326" s="6">
        <v>2</v>
      </c>
      <c r="AY326" s="6">
        <f>IF(Table3[[#This Row],[ShankDiameter]]=0.225,2,IF(Table3[[#This Row],[ShankDiameter]]=0.25,2,IF(Table3[[#This Row],[ShankDiameter]]=0.2875,2,0)))</f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f>IF(Table3[[#This Row],[Type]]="EM",IF((Table3[[#This Row],[Diameter]]/2)-Table3[[#This Row],[CornerRadius]]-0.012&gt;0,(Table3[[#This Row],[Diameter]]/2)-Table3[[#This Row],[CornerRadius]]-0.012,0),)</f>
        <v>0</v>
      </c>
      <c r="BK326" s="6" t="str">
        <f>IF(Table3[[#This Row],[ShoulderLength]]="","",IF(Table3[[#This Row],[ShoulderLength]]&lt;Table3[[#This Row],[LOC]],"FIX",""))</f>
        <v/>
      </c>
    </row>
    <row r="327" spans="1:63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680</v>
      </c>
      <c r="I327" s="11" t="s">
        <v>686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687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>IF(Z327 &lt; 1, "", (M327/2)/TAN(RADIANS(Z327/2)))</f>
        <v>4.8068849522204821E-3</v>
      </c>
      <c r="AE327" s="6" t="s">
        <v>44</v>
      </c>
      <c r="AF327" s="6" t="s">
        <v>62</v>
      </c>
      <c r="AG327" s="6" t="s">
        <v>495</v>
      </c>
      <c r="AH327" s="6" t="s">
        <v>683</v>
      </c>
      <c r="AI327" s="6">
        <v>1</v>
      </c>
      <c r="AJ327" s="6">
        <v>1</v>
      </c>
      <c r="AK327" s="6">
        <v>1</v>
      </c>
      <c r="AL327" s="6">
        <v>1</v>
      </c>
      <c r="AM327" s="6">
        <v>1</v>
      </c>
      <c r="AN327" s="6">
        <v>0</v>
      </c>
      <c r="AO327" s="6">
        <v>1</v>
      </c>
      <c r="AQ327" s="6">
        <v>0</v>
      </c>
      <c r="AR327" s="6">
        <v>0</v>
      </c>
      <c r="AS327" s="6">
        <v>0</v>
      </c>
      <c r="AT327" s="6">
        <v>0</v>
      </c>
      <c r="AU327" s="6">
        <f>IF(Table3[[#This Row],[ShankDiameter]]&gt;0.5,0,2)</f>
        <v>2</v>
      </c>
      <c r="AV327" s="6">
        <v>0</v>
      </c>
      <c r="AW327" s="6">
        <v>0</v>
      </c>
      <c r="AX327" s="6">
        <v>2</v>
      </c>
      <c r="AY327" s="6">
        <f>IF(Table3[[#This Row],[ShankDiameter]]=0.225,2,IF(Table3[[#This Row],[ShankDiameter]]=0.25,2,IF(Table3[[#This Row],[ShankDiameter]]=0.2875,2,0)))</f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f>IF(Table3[[#This Row],[Type]]="EM",IF((Table3[[#This Row],[Diameter]]/2)-Table3[[#This Row],[CornerRadius]]-0.012&gt;0,(Table3[[#This Row],[Diameter]]/2)-Table3[[#This Row],[CornerRadius]]-0.012,0),)</f>
        <v>0</v>
      </c>
      <c r="BK327" s="6" t="str">
        <f>IF(Table3[[#This Row],[ShoulderLength]]="","",IF(Table3[[#This Row],[ShoulderLength]]&lt;Table3[[#This Row],[LOC]],"FIX",""))</f>
        <v/>
      </c>
    </row>
    <row r="328" spans="1:63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680</v>
      </c>
      <c r="I328" s="11" t="s">
        <v>688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689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>IF(Z328 &lt; 1, "", (M328/2)/TAN(RADIANS(Z328/2)))</f>
        <v>5.4077455712480422E-3</v>
      </c>
      <c r="AE328" s="6" t="s">
        <v>44</v>
      </c>
      <c r="AF328" s="6" t="s">
        <v>62</v>
      </c>
      <c r="AG328" s="6" t="s">
        <v>495</v>
      </c>
      <c r="AH328" s="6" t="s">
        <v>683</v>
      </c>
      <c r="AI328" s="6">
        <v>1</v>
      </c>
      <c r="AJ328" s="6">
        <v>1</v>
      </c>
      <c r="AK328" s="6">
        <v>1</v>
      </c>
      <c r="AL328" s="6">
        <v>1</v>
      </c>
      <c r="AM328" s="6">
        <v>1</v>
      </c>
      <c r="AN328" s="6">
        <v>0</v>
      </c>
      <c r="AO328" s="6">
        <v>1</v>
      </c>
      <c r="AQ328" s="6">
        <v>0</v>
      </c>
      <c r="AR328" s="6">
        <v>0</v>
      </c>
      <c r="AS328" s="6">
        <v>0</v>
      </c>
      <c r="AT328" s="6">
        <v>0</v>
      </c>
      <c r="AU328" s="6">
        <f>IF(Table3[[#This Row],[ShankDiameter]]&gt;0.5,0,2)</f>
        <v>2</v>
      </c>
      <c r="AV328" s="6">
        <v>0</v>
      </c>
      <c r="AW328" s="6">
        <v>0</v>
      </c>
      <c r="AX328" s="6">
        <v>2</v>
      </c>
      <c r="AY328" s="6">
        <f>IF(Table3[[#This Row],[ShankDiameter]]=0.225,2,IF(Table3[[#This Row],[ShankDiameter]]=0.25,2,IF(Table3[[#This Row],[ShankDiameter]]=0.2875,2,0)))</f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f>IF(Table3[[#This Row],[Type]]="EM",IF((Table3[[#This Row],[Diameter]]/2)-Table3[[#This Row],[CornerRadius]]-0.012&gt;0,(Table3[[#This Row],[Diameter]]/2)-Table3[[#This Row],[CornerRadius]]-0.012,0),)</f>
        <v>0</v>
      </c>
      <c r="BK328" s="6" t="str">
        <f>IF(Table3[[#This Row],[ShoulderLength]]="","",IF(Table3[[#This Row],[ShoulderLength]]&lt;Table3[[#This Row],[LOC]],"FIX",""))</f>
        <v/>
      </c>
    </row>
    <row r="329" spans="1:63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680</v>
      </c>
      <c r="I329" s="11" t="s">
        <v>690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691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>IF(Z329 &lt; 1, "", (M329/2)/TAN(RADIANS(Z329/2)))</f>
        <v>5.9184770974214686E-3</v>
      </c>
      <c r="AE329" s="6" t="s">
        <v>44</v>
      </c>
      <c r="AF329" s="6" t="s">
        <v>62</v>
      </c>
      <c r="AG329" s="6" t="s">
        <v>495</v>
      </c>
      <c r="AH329" s="6" t="s">
        <v>683</v>
      </c>
      <c r="AI329" s="6">
        <v>1</v>
      </c>
      <c r="AJ329" s="6">
        <v>1</v>
      </c>
      <c r="AK329" s="6">
        <v>1</v>
      </c>
      <c r="AL329" s="6">
        <v>1</v>
      </c>
      <c r="AM329" s="6">
        <v>1</v>
      </c>
      <c r="AN329" s="6">
        <v>0</v>
      </c>
      <c r="AO329" s="6">
        <v>1</v>
      </c>
      <c r="AQ329" s="6">
        <v>0</v>
      </c>
      <c r="AR329" s="6">
        <v>0</v>
      </c>
      <c r="AS329" s="6">
        <v>0</v>
      </c>
      <c r="AT329" s="6">
        <v>0</v>
      </c>
      <c r="AU329" s="6">
        <f>IF(Table3[[#This Row],[ShankDiameter]]&gt;0.5,0,2)</f>
        <v>2</v>
      </c>
      <c r="AV329" s="6">
        <v>0</v>
      </c>
      <c r="AW329" s="6">
        <v>0</v>
      </c>
      <c r="AX329" s="6">
        <v>2</v>
      </c>
      <c r="AY329" s="6">
        <f>IF(Table3[[#This Row],[ShankDiameter]]=0.225,2,IF(Table3[[#This Row],[ShankDiameter]]=0.25,2,IF(Table3[[#This Row],[ShankDiameter]]=0.2875,2,0)))</f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f>IF(Table3[[#This Row],[Type]]="EM",IF((Table3[[#This Row],[Diameter]]/2)-Table3[[#This Row],[CornerRadius]]-0.012&gt;0,(Table3[[#This Row],[Diameter]]/2)-Table3[[#This Row],[CornerRadius]]-0.012,0),)</f>
        <v>0</v>
      </c>
      <c r="BK329" s="6" t="str">
        <f>IF(Table3[[#This Row],[ShoulderLength]]="","",IF(Table3[[#This Row],[ShoulderLength]]&lt;Table3[[#This Row],[LOC]],"FIX",""))</f>
        <v/>
      </c>
    </row>
    <row r="330" spans="1:63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680</v>
      </c>
      <c r="I330" s="11" t="s">
        <v>692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693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>IF(Z330 &lt; 1, "", (M330/2)/TAN(RADIANS(Z330/2)))</f>
        <v>6.0086061902756031E-3</v>
      </c>
      <c r="AE330" s="6" t="s">
        <v>44</v>
      </c>
      <c r="AF330" s="6" t="s">
        <v>62</v>
      </c>
      <c r="AG330" s="6" t="s">
        <v>495</v>
      </c>
      <c r="AH330" s="6" t="s">
        <v>683</v>
      </c>
      <c r="AI330" s="6">
        <v>1</v>
      </c>
      <c r="AJ330" s="6">
        <v>1</v>
      </c>
      <c r="AK330" s="6">
        <v>1</v>
      </c>
      <c r="AL330" s="6">
        <v>1</v>
      </c>
      <c r="AM330" s="6">
        <v>1</v>
      </c>
      <c r="AN330" s="6">
        <v>0</v>
      </c>
      <c r="AO330" s="6">
        <v>1</v>
      </c>
      <c r="AQ330" s="6">
        <v>0</v>
      </c>
      <c r="AR330" s="6">
        <v>0</v>
      </c>
      <c r="AS330" s="6">
        <v>0</v>
      </c>
      <c r="AT330" s="6">
        <v>0</v>
      </c>
      <c r="AU330" s="6">
        <f>IF(Table3[[#This Row],[ShankDiameter]]&gt;0.5,0,2)</f>
        <v>2</v>
      </c>
      <c r="AV330" s="6">
        <v>0</v>
      </c>
      <c r="AW330" s="6">
        <v>0</v>
      </c>
      <c r="AX330" s="6">
        <v>2</v>
      </c>
      <c r="AY330" s="6">
        <f>IF(Table3[[#This Row],[ShankDiameter]]=0.225,2,IF(Table3[[#This Row],[ShankDiameter]]=0.25,2,IF(Table3[[#This Row],[ShankDiameter]]=0.2875,2,0)))</f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f>IF(Table3[[#This Row],[Type]]="EM",IF((Table3[[#This Row],[Diameter]]/2)-Table3[[#This Row],[CornerRadius]]-0.012&gt;0,(Table3[[#This Row],[Diameter]]/2)-Table3[[#This Row],[CornerRadius]]-0.012,0),)</f>
        <v>0</v>
      </c>
      <c r="BK330" s="6" t="str">
        <f>IF(Table3[[#This Row],[ShoulderLength]]="","",IF(Table3[[#This Row],[ShoulderLength]]&lt;Table3[[#This Row],[LOC]],"FIX",""))</f>
        <v/>
      </c>
    </row>
    <row r="331" spans="1:63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680</v>
      </c>
      <c r="I331" s="11" t="s">
        <v>694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695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>IF(Z331 &lt; 1, "", (M331/2)/TAN(RADIANS(Z331/2)))</f>
        <v>6.3090364997893831E-3</v>
      </c>
      <c r="AE331" s="6" t="s">
        <v>44</v>
      </c>
      <c r="AF331" s="6" t="s">
        <v>62</v>
      </c>
      <c r="AG331" s="6" t="s">
        <v>495</v>
      </c>
      <c r="AH331" s="6" t="s">
        <v>683</v>
      </c>
      <c r="AI331" s="6">
        <v>1</v>
      </c>
      <c r="AJ331" s="6">
        <v>1</v>
      </c>
      <c r="AK331" s="6">
        <v>1</v>
      </c>
      <c r="AL331" s="6">
        <v>1</v>
      </c>
      <c r="AM331" s="6">
        <v>1</v>
      </c>
      <c r="AN331" s="6">
        <v>0</v>
      </c>
      <c r="AO331" s="6">
        <v>1</v>
      </c>
      <c r="AQ331" s="6">
        <v>0</v>
      </c>
      <c r="AR331" s="6">
        <v>0</v>
      </c>
      <c r="AS331" s="6">
        <v>0</v>
      </c>
      <c r="AT331" s="6">
        <v>0</v>
      </c>
      <c r="AU331" s="6">
        <f>IF(Table3[[#This Row],[ShankDiameter]]&gt;0.5,0,2)</f>
        <v>2</v>
      </c>
      <c r="AV331" s="6">
        <v>0</v>
      </c>
      <c r="AW331" s="6">
        <v>0</v>
      </c>
      <c r="AX331" s="6">
        <v>2</v>
      </c>
      <c r="AY331" s="6">
        <f>IF(Table3[[#This Row],[ShankDiameter]]=0.225,2,IF(Table3[[#This Row],[ShankDiameter]]=0.25,2,IF(Table3[[#This Row],[ShankDiameter]]=0.2875,2,0)))</f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f>IF(Table3[[#This Row],[Type]]="EM",IF((Table3[[#This Row],[Diameter]]/2)-Table3[[#This Row],[CornerRadius]]-0.012&gt;0,(Table3[[#This Row],[Diameter]]/2)-Table3[[#This Row],[CornerRadius]]-0.012,0),)</f>
        <v>0</v>
      </c>
      <c r="BK331" s="6" t="str">
        <f>IF(Table3[[#This Row],[ShoulderLength]]="","",IF(Table3[[#This Row],[ShoulderLength]]&lt;Table3[[#This Row],[LOC]],"FIX",""))</f>
        <v/>
      </c>
    </row>
    <row r="332" spans="1:63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680</v>
      </c>
      <c r="I332" s="11" t="s">
        <v>696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697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>IF(Z332 &lt; 1, "", (M332/2)/TAN(RADIANS(Z332/2)))</f>
        <v>6.7596819640600532E-3</v>
      </c>
      <c r="AE332" s="6" t="s">
        <v>44</v>
      </c>
      <c r="AF332" s="6" t="s">
        <v>62</v>
      </c>
      <c r="AG332" s="6" t="s">
        <v>79</v>
      </c>
      <c r="AH332" s="6" t="s">
        <v>683</v>
      </c>
      <c r="AI332" s="6">
        <v>1</v>
      </c>
      <c r="AJ332" s="6">
        <v>1</v>
      </c>
      <c r="AK332" s="6">
        <v>1</v>
      </c>
      <c r="AL332" s="6">
        <v>1</v>
      </c>
      <c r="AM332" s="6">
        <v>1</v>
      </c>
      <c r="AN332" s="6">
        <v>0</v>
      </c>
      <c r="AO332" s="6">
        <v>1</v>
      </c>
      <c r="AQ332" s="6">
        <v>0</v>
      </c>
      <c r="AR332" s="6">
        <v>0</v>
      </c>
      <c r="AS332" s="6">
        <v>0</v>
      </c>
      <c r="AT332" s="6">
        <v>0</v>
      </c>
      <c r="AU332" s="6">
        <f>IF(Table3[[#This Row],[ShankDiameter]]&gt;0.5,0,2)</f>
        <v>2</v>
      </c>
      <c r="AV332" s="6">
        <v>0</v>
      </c>
      <c r="AW332" s="6">
        <v>0</v>
      </c>
      <c r="AX332" s="6">
        <v>2</v>
      </c>
      <c r="AY332" s="6">
        <f>IF(Table3[[#This Row],[ShankDiameter]]=0.225,2,IF(Table3[[#This Row],[ShankDiameter]]=0.25,2,IF(Table3[[#This Row],[ShankDiameter]]=0.2875,2,0)))</f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f>IF(Table3[[#This Row],[Type]]="EM",IF((Table3[[#This Row],[Diameter]]/2)-Table3[[#This Row],[CornerRadius]]-0.012&gt;0,(Table3[[#This Row],[Diameter]]/2)-Table3[[#This Row],[CornerRadius]]-0.012,0),)</f>
        <v>0</v>
      </c>
      <c r="BK332" s="6" t="str">
        <f>IF(Table3[[#This Row],[ShoulderLength]]="","",IF(Table3[[#This Row],[ShoulderLength]]&lt;Table3[[#This Row],[LOC]],"FIX",""))</f>
        <v/>
      </c>
    </row>
    <row r="333" spans="1:63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680</v>
      </c>
      <c r="I333" s="11" t="s">
        <v>698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699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>IF(Z333 &lt; 1, "", (M333/2)/TAN(RADIANS(Z333/2)))</f>
        <v>7.0901553045252114E-3</v>
      </c>
      <c r="AE333" s="6" t="s">
        <v>44</v>
      </c>
      <c r="AF333" s="6" t="s">
        <v>62</v>
      </c>
      <c r="AG333" s="6" t="s">
        <v>79</v>
      </c>
      <c r="AH333" s="6" t="s">
        <v>683</v>
      </c>
      <c r="AI333" s="6">
        <v>1</v>
      </c>
      <c r="AJ333" s="6">
        <v>1</v>
      </c>
      <c r="AK333" s="6">
        <v>1</v>
      </c>
      <c r="AL333" s="6">
        <v>1</v>
      </c>
      <c r="AM333" s="6">
        <v>1</v>
      </c>
      <c r="AN333" s="6">
        <v>0</v>
      </c>
      <c r="AO333" s="6">
        <v>1</v>
      </c>
      <c r="AQ333" s="6">
        <v>0</v>
      </c>
      <c r="AR333" s="6">
        <v>0</v>
      </c>
      <c r="AS333" s="6">
        <v>0</v>
      </c>
      <c r="AT333" s="6">
        <v>0</v>
      </c>
      <c r="AU333" s="6">
        <f>IF(Table3[[#This Row],[ShankDiameter]]&gt;0.5,0,2)</f>
        <v>2</v>
      </c>
      <c r="AV333" s="6">
        <v>0</v>
      </c>
      <c r="AW333" s="6">
        <v>0</v>
      </c>
      <c r="AX333" s="6">
        <v>2</v>
      </c>
      <c r="AY333" s="6">
        <f>IF(Table3[[#This Row],[ShankDiameter]]=0.225,2,IF(Table3[[#This Row],[ShankDiameter]]=0.25,2,IF(Table3[[#This Row],[ShankDiameter]]=0.2875,2,0)))</f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f>IF(Table3[[#This Row],[Type]]="EM",IF((Table3[[#This Row],[Diameter]]/2)-Table3[[#This Row],[CornerRadius]]-0.012&gt;0,(Table3[[#This Row],[Diameter]]/2)-Table3[[#This Row],[CornerRadius]]-0.012,0),)</f>
        <v>0</v>
      </c>
      <c r="BK333" s="6" t="str">
        <f>IF(Table3[[#This Row],[ShoulderLength]]="","",IF(Table3[[#This Row],[ShoulderLength]]&lt;Table3[[#This Row],[LOC]],"FIX",""))</f>
        <v/>
      </c>
    </row>
    <row r="334" spans="1:63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680</v>
      </c>
      <c r="I334" s="11" t="s">
        <v>700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701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>IF(Z334 &lt; 1, "", (M334/2)/TAN(RADIANS(Z334/2)))</f>
        <v>7.2103274283307232E-3</v>
      </c>
      <c r="AE334" s="6" t="s">
        <v>44</v>
      </c>
      <c r="AF334" s="6" t="s">
        <v>62</v>
      </c>
      <c r="AG334" s="6" t="s">
        <v>79</v>
      </c>
      <c r="AH334" s="6" t="s">
        <v>683</v>
      </c>
      <c r="AI334" s="6">
        <v>1</v>
      </c>
      <c r="AJ334" s="6">
        <v>1</v>
      </c>
      <c r="AK334" s="6">
        <v>1</v>
      </c>
      <c r="AL334" s="6">
        <v>1</v>
      </c>
      <c r="AM334" s="6">
        <v>1</v>
      </c>
      <c r="AN334" s="6">
        <v>0</v>
      </c>
      <c r="AO334" s="6">
        <v>1</v>
      </c>
      <c r="AQ334" s="6">
        <v>0</v>
      </c>
      <c r="AR334" s="6">
        <v>0</v>
      </c>
      <c r="AS334" s="6">
        <v>0</v>
      </c>
      <c r="AT334" s="6">
        <v>0</v>
      </c>
      <c r="AU334" s="6">
        <f>IF(Table3[[#This Row],[ShankDiameter]]&gt;0.5,0,2)</f>
        <v>2</v>
      </c>
      <c r="AV334" s="6">
        <v>0</v>
      </c>
      <c r="AW334" s="6">
        <v>0</v>
      </c>
      <c r="AX334" s="6">
        <v>2</v>
      </c>
      <c r="AY334" s="6">
        <f>IF(Table3[[#This Row],[ShankDiameter]]=0.225,2,IF(Table3[[#This Row],[ShankDiameter]]=0.25,2,IF(Table3[[#This Row],[ShankDiameter]]=0.2875,2,0)))</f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f>IF(Table3[[#This Row],[Type]]="EM",IF((Table3[[#This Row],[Diameter]]/2)-Table3[[#This Row],[CornerRadius]]-0.012&gt;0,(Table3[[#This Row],[Diameter]]/2)-Table3[[#This Row],[CornerRadius]]-0.012,0),)</f>
        <v>0</v>
      </c>
      <c r="BK334" s="6" t="str">
        <f>IF(Table3[[#This Row],[ShoulderLength]]="","",IF(Table3[[#This Row],[ShoulderLength]]&lt;Table3[[#This Row],[LOC]],"FIX",""))</f>
        <v/>
      </c>
    </row>
    <row r="335" spans="1:63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680</v>
      </c>
      <c r="I335" s="11" t="s">
        <v>702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703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>IF(Z335 &lt; 1, "", (M335/2)/TAN(RADIANS(Z335/2)))</f>
        <v>7.5107577378445041E-3</v>
      </c>
      <c r="AE335" s="6" t="s">
        <v>44</v>
      </c>
      <c r="AF335" s="6" t="s">
        <v>62</v>
      </c>
      <c r="AG335" s="6" t="s">
        <v>79</v>
      </c>
      <c r="AH335" s="6" t="s">
        <v>683</v>
      </c>
      <c r="AI335" s="6">
        <v>1</v>
      </c>
      <c r="AJ335" s="6">
        <v>1</v>
      </c>
      <c r="AK335" s="6">
        <v>1</v>
      </c>
      <c r="AL335" s="6">
        <v>1</v>
      </c>
      <c r="AM335" s="6">
        <v>1</v>
      </c>
      <c r="AN335" s="6">
        <v>0</v>
      </c>
      <c r="AO335" s="6">
        <v>1</v>
      </c>
      <c r="AQ335" s="6">
        <v>0</v>
      </c>
      <c r="AR335" s="6">
        <v>0</v>
      </c>
      <c r="AS335" s="6">
        <v>0</v>
      </c>
      <c r="AT335" s="6">
        <v>0</v>
      </c>
      <c r="AU335" s="6">
        <f>IF(Table3[[#This Row],[ShankDiameter]]&gt;0.5,0,2)</f>
        <v>2</v>
      </c>
      <c r="AV335" s="6">
        <v>0</v>
      </c>
      <c r="AW335" s="6">
        <v>0</v>
      </c>
      <c r="AX335" s="6">
        <v>2</v>
      </c>
      <c r="AY335" s="6">
        <f>IF(Table3[[#This Row],[ShankDiameter]]=0.225,2,IF(Table3[[#This Row],[ShankDiameter]]=0.25,2,IF(Table3[[#This Row],[ShankDiameter]]=0.2875,2,0)))</f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f>IF(Table3[[#This Row],[Type]]="EM",IF((Table3[[#This Row],[Diameter]]/2)-Table3[[#This Row],[CornerRadius]]-0.012&gt;0,(Table3[[#This Row],[Diameter]]/2)-Table3[[#This Row],[CornerRadius]]-0.012,0),)</f>
        <v>0</v>
      </c>
      <c r="BK335" s="6" t="str">
        <f>IF(Table3[[#This Row],[ShoulderLength]]="","",IF(Table3[[#This Row],[ShoulderLength]]&lt;Table3[[#This Row],[LOC]],"FIX",""))</f>
        <v/>
      </c>
    </row>
    <row r="336" spans="1:63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680</v>
      </c>
      <c r="I336" s="11" t="s">
        <v>704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705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>IF(Z336 &lt; 1, "", (M336/2)/TAN(RADIANS(Z336/2)))</f>
        <v>7.8111880473582833E-3</v>
      </c>
      <c r="AE336" s="6" t="s">
        <v>44</v>
      </c>
      <c r="AF336" s="6" t="s">
        <v>62</v>
      </c>
      <c r="AG336" s="6" t="s">
        <v>495</v>
      </c>
      <c r="AH336" s="6" t="s">
        <v>683</v>
      </c>
      <c r="AI336" s="6">
        <v>1</v>
      </c>
      <c r="AJ336" s="6">
        <v>1</v>
      </c>
      <c r="AK336" s="6">
        <v>1</v>
      </c>
      <c r="AL336" s="6">
        <v>1</v>
      </c>
      <c r="AM336" s="6">
        <v>1</v>
      </c>
      <c r="AN336" s="6">
        <v>0</v>
      </c>
      <c r="AO336" s="6">
        <v>1</v>
      </c>
      <c r="AQ336" s="6">
        <v>0</v>
      </c>
      <c r="AR336" s="6">
        <v>0</v>
      </c>
      <c r="AS336" s="6">
        <v>0</v>
      </c>
      <c r="AT336" s="6">
        <v>0</v>
      </c>
      <c r="AU336" s="6">
        <f>IF(Table3[[#This Row],[ShankDiameter]]&gt;0.5,0,2)</f>
        <v>2</v>
      </c>
      <c r="AV336" s="6">
        <v>0</v>
      </c>
      <c r="AW336" s="6">
        <v>0</v>
      </c>
      <c r="AX336" s="6">
        <v>2</v>
      </c>
      <c r="AY336" s="6">
        <f>IF(Table3[[#This Row],[ShankDiameter]]=0.225,2,IF(Table3[[#This Row],[ShankDiameter]]=0.25,2,IF(Table3[[#This Row],[ShankDiameter]]=0.2875,2,0)))</f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f>IF(Table3[[#This Row],[Type]]="EM",IF((Table3[[#This Row],[Diameter]]/2)-Table3[[#This Row],[CornerRadius]]-0.012&gt;0,(Table3[[#This Row],[Diameter]]/2)-Table3[[#This Row],[CornerRadius]]-0.012,0),)</f>
        <v>0</v>
      </c>
      <c r="BK336" s="6" t="str">
        <f>IF(Table3[[#This Row],[ShoulderLength]]="","",IF(Table3[[#This Row],[ShoulderLength]]&lt;Table3[[#This Row],[LOC]],"FIX",""))</f>
        <v/>
      </c>
    </row>
    <row r="337" spans="1:63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680</v>
      </c>
      <c r="I337" s="11" t="s">
        <v>706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705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>IF(Z337 &lt; 1, "", (M337/2)/TAN(RADIANS(Z337/2)))</f>
        <v>7.8111880473582833E-3</v>
      </c>
      <c r="AE337" s="6" t="s">
        <v>44</v>
      </c>
      <c r="AF337" s="6" t="s">
        <v>62</v>
      </c>
      <c r="AG337" s="6" t="s">
        <v>79</v>
      </c>
      <c r="AH337" s="6" t="s">
        <v>683</v>
      </c>
      <c r="AI337" s="6">
        <v>1</v>
      </c>
      <c r="AJ337" s="6">
        <v>1</v>
      </c>
      <c r="AK337" s="6">
        <v>1</v>
      </c>
      <c r="AL337" s="6">
        <v>1</v>
      </c>
      <c r="AM337" s="6">
        <v>1</v>
      </c>
      <c r="AN337" s="6">
        <v>0</v>
      </c>
      <c r="AO337" s="6">
        <v>1</v>
      </c>
      <c r="AQ337" s="6">
        <v>0</v>
      </c>
      <c r="AR337" s="6">
        <v>0</v>
      </c>
      <c r="AS337" s="6">
        <v>0</v>
      </c>
      <c r="AT337" s="6">
        <v>0</v>
      </c>
      <c r="AU337" s="6">
        <f>IF(Table3[[#This Row],[ShankDiameter]]&gt;0.5,0,2)</f>
        <v>2</v>
      </c>
      <c r="AV337" s="6">
        <v>0</v>
      </c>
      <c r="AW337" s="6">
        <v>0</v>
      </c>
      <c r="AX337" s="6">
        <v>2</v>
      </c>
      <c r="AY337" s="6">
        <f>IF(Table3[[#This Row],[ShankDiameter]]=0.225,2,IF(Table3[[#This Row],[ShankDiameter]]=0.25,2,IF(Table3[[#This Row],[ShankDiameter]]=0.2875,2,0)))</f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f>IF(Table3[[#This Row],[Type]]="EM",IF((Table3[[#This Row],[Diameter]]/2)-Table3[[#This Row],[CornerRadius]]-0.012&gt;0,(Table3[[#This Row],[Diameter]]/2)-Table3[[#This Row],[CornerRadius]]-0.012,0),)</f>
        <v>0</v>
      </c>
      <c r="BK337" s="6" t="str">
        <f>IF(Table3[[#This Row],[ShoulderLength]]="","",IF(Table3[[#This Row],[ShoulderLength]]&lt;Table3[[#This Row],[LOC]],"FIX",""))</f>
        <v/>
      </c>
    </row>
    <row r="338" spans="1:63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680</v>
      </c>
      <c r="I338" s="11" t="s">
        <v>707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708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>IF(Z338 &lt; 1, "", (M338/2)/TAN(RADIANS(Z338/2)))</f>
        <v>8.4120486663858442E-3</v>
      </c>
      <c r="AE338" s="6" t="s">
        <v>44</v>
      </c>
      <c r="AF338" s="6" t="s">
        <v>62</v>
      </c>
      <c r="AG338" s="6" t="s">
        <v>79</v>
      </c>
      <c r="AH338" s="6" t="s">
        <v>683</v>
      </c>
      <c r="AI338" s="6">
        <v>1</v>
      </c>
      <c r="AJ338" s="6">
        <v>1</v>
      </c>
      <c r="AK338" s="6">
        <v>1</v>
      </c>
      <c r="AL338" s="6">
        <v>1</v>
      </c>
      <c r="AM338" s="6">
        <v>1</v>
      </c>
      <c r="AN338" s="6">
        <v>0</v>
      </c>
      <c r="AO338" s="6">
        <v>1</v>
      </c>
      <c r="AQ338" s="6">
        <v>0</v>
      </c>
      <c r="AR338" s="6">
        <v>0</v>
      </c>
      <c r="AS338" s="6">
        <v>0</v>
      </c>
      <c r="AT338" s="6">
        <v>0</v>
      </c>
      <c r="AU338" s="6">
        <f>IF(Table3[[#This Row],[ShankDiameter]]&gt;0.5,0,2)</f>
        <v>2</v>
      </c>
      <c r="AV338" s="6">
        <v>0</v>
      </c>
      <c r="AW338" s="6">
        <v>0</v>
      </c>
      <c r="AX338" s="6">
        <v>2</v>
      </c>
      <c r="AY338" s="6">
        <f>IF(Table3[[#This Row],[ShankDiameter]]=0.225,2,IF(Table3[[#This Row],[ShankDiameter]]=0.25,2,IF(Table3[[#This Row],[ShankDiameter]]=0.2875,2,0)))</f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f>IF(Table3[[#This Row],[Type]]="EM",IF((Table3[[#This Row],[Diameter]]/2)-Table3[[#This Row],[CornerRadius]]-0.012&gt;0,(Table3[[#This Row],[Diameter]]/2)-Table3[[#This Row],[CornerRadius]]-0.012,0),)</f>
        <v>0</v>
      </c>
      <c r="BK338" s="6" t="str">
        <f>IF(Table3[[#This Row],[ShoulderLength]]="","",IF(Table3[[#This Row],[ShoulderLength]]&lt;Table3[[#This Row],[LOC]],"FIX",""))</f>
        <v/>
      </c>
    </row>
    <row r="339" spans="1:63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680</v>
      </c>
      <c r="I339" s="11" t="s">
        <v>709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710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>IF(Z339 &lt; 1, "", (M339/2)/TAN(RADIANS(Z339/2)))</f>
        <v>8.7725650378023805E-3</v>
      </c>
      <c r="AE339" s="6" t="s">
        <v>44</v>
      </c>
      <c r="AF339" s="6" t="s">
        <v>62</v>
      </c>
      <c r="AG339" s="6" t="s">
        <v>79</v>
      </c>
      <c r="AH339" s="6" t="s">
        <v>683</v>
      </c>
      <c r="AI339" s="6">
        <v>1</v>
      </c>
      <c r="AJ339" s="6">
        <v>1</v>
      </c>
      <c r="AK339" s="6">
        <v>1</v>
      </c>
      <c r="AL339" s="6">
        <v>1</v>
      </c>
      <c r="AM339" s="6">
        <v>1</v>
      </c>
      <c r="AN339" s="6">
        <v>0</v>
      </c>
      <c r="AO339" s="6">
        <v>1</v>
      </c>
      <c r="AQ339" s="6">
        <v>0</v>
      </c>
      <c r="AR339" s="6">
        <v>0</v>
      </c>
      <c r="AS339" s="6">
        <v>0</v>
      </c>
      <c r="AT339" s="6">
        <v>0</v>
      </c>
      <c r="AU339" s="6">
        <f>IF(Table3[[#This Row],[ShankDiameter]]&gt;0.5,0,2)</f>
        <v>2</v>
      </c>
      <c r="AV339" s="6">
        <v>0</v>
      </c>
      <c r="AW339" s="6">
        <v>0</v>
      </c>
      <c r="AX339" s="6">
        <v>2</v>
      </c>
      <c r="AY339" s="6">
        <f>IF(Table3[[#This Row],[ShankDiameter]]=0.225,2,IF(Table3[[#This Row],[ShankDiameter]]=0.25,2,IF(Table3[[#This Row],[ShankDiameter]]=0.2875,2,0)))</f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f>IF(Table3[[#This Row],[Type]]="EM",IF((Table3[[#This Row],[Diameter]]/2)-Table3[[#This Row],[CornerRadius]]-0.012&gt;0,(Table3[[#This Row],[Diameter]]/2)-Table3[[#This Row],[CornerRadius]]-0.012,0),)</f>
        <v>0</v>
      </c>
      <c r="BK339" s="6" t="str">
        <f>IF(Table3[[#This Row],[ShoulderLength]]="","",IF(Table3[[#This Row],[ShoulderLength]]&lt;Table3[[#This Row],[LOC]],"FIX",""))</f>
        <v/>
      </c>
    </row>
    <row r="340" spans="1:63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680</v>
      </c>
      <c r="I340" s="11" t="s">
        <v>711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712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>IF(Z340 &lt; 1, "", (M340/2)/TAN(RADIANS(Z340/2)))</f>
        <v>9.3133395949271842E-3</v>
      </c>
      <c r="AE340" s="6" t="s">
        <v>44</v>
      </c>
      <c r="AF340" s="6" t="s">
        <v>62</v>
      </c>
      <c r="AG340" s="6" t="s">
        <v>79</v>
      </c>
      <c r="AH340" s="6" t="s">
        <v>683</v>
      </c>
      <c r="AI340" s="6">
        <v>1</v>
      </c>
      <c r="AJ340" s="6">
        <v>1</v>
      </c>
      <c r="AK340" s="6">
        <v>1</v>
      </c>
      <c r="AL340" s="6">
        <v>1</v>
      </c>
      <c r="AM340" s="6">
        <v>1</v>
      </c>
      <c r="AN340" s="6">
        <v>0</v>
      </c>
      <c r="AO340" s="6">
        <v>1</v>
      </c>
      <c r="AQ340" s="6">
        <v>0</v>
      </c>
      <c r="AR340" s="6">
        <v>0</v>
      </c>
      <c r="AS340" s="6">
        <v>0</v>
      </c>
      <c r="AT340" s="6">
        <v>0</v>
      </c>
      <c r="AU340" s="6">
        <f>IF(Table3[[#This Row],[ShankDiameter]]&gt;0.5,0,2)</f>
        <v>2</v>
      </c>
      <c r="AV340" s="6">
        <v>0</v>
      </c>
      <c r="AW340" s="6">
        <v>0</v>
      </c>
      <c r="AX340" s="6">
        <v>2</v>
      </c>
      <c r="AY340" s="6">
        <f>IF(Table3[[#This Row],[ShankDiameter]]=0.225,2,IF(Table3[[#This Row],[ShankDiameter]]=0.25,2,IF(Table3[[#This Row],[ShankDiameter]]=0.2875,2,0)))</f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f>IF(Table3[[#This Row],[Type]]="EM",IF((Table3[[#This Row],[Diameter]]/2)-Table3[[#This Row],[CornerRadius]]-0.012&gt;0,(Table3[[#This Row],[Diameter]]/2)-Table3[[#This Row],[CornerRadius]]-0.012,0),)</f>
        <v>0</v>
      </c>
      <c r="BK340" s="6" t="str">
        <f>IF(Table3[[#This Row],[ShoulderLength]]="","",IF(Table3[[#This Row],[ShoulderLength]]&lt;Table3[[#This Row],[LOC]],"FIX",""))</f>
        <v/>
      </c>
    </row>
    <row r="341" spans="1:63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680</v>
      </c>
      <c r="I341" s="11" t="s">
        <v>713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714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>IF(Z341 &lt; 1, "", (M341/2)/TAN(RADIANS(Z341/2)))</f>
        <v>9.3734256568299406E-3</v>
      </c>
      <c r="AE341" s="6" t="s">
        <v>44</v>
      </c>
      <c r="AF341" s="6" t="s">
        <v>62</v>
      </c>
      <c r="AG341" s="6" t="s">
        <v>79</v>
      </c>
      <c r="AH341" s="6" t="s">
        <v>683</v>
      </c>
      <c r="AI341" s="6">
        <v>1</v>
      </c>
      <c r="AJ341" s="6">
        <v>1</v>
      </c>
      <c r="AK341" s="6">
        <v>1</v>
      </c>
      <c r="AL341" s="6">
        <v>1</v>
      </c>
      <c r="AM341" s="6">
        <v>1</v>
      </c>
      <c r="AN341" s="6">
        <v>0</v>
      </c>
      <c r="AO341" s="6">
        <v>1</v>
      </c>
      <c r="AQ341" s="6">
        <v>0</v>
      </c>
      <c r="AR341" s="6">
        <v>0</v>
      </c>
      <c r="AS341" s="6">
        <v>0</v>
      </c>
      <c r="AT341" s="6">
        <v>0</v>
      </c>
      <c r="AU341" s="6">
        <f>IF(Table3[[#This Row],[ShankDiameter]]&gt;0.5,0,2)</f>
        <v>2</v>
      </c>
      <c r="AV341" s="6">
        <v>0</v>
      </c>
      <c r="AW341" s="6">
        <v>0</v>
      </c>
      <c r="AX341" s="6">
        <v>2</v>
      </c>
      <c r="AY341" s="6">
        <f>IF(Table3[[#This Row],[ShankDiameter]]=0.225,2,IF(Table3[[#This Row],[ShankDiameter]]=0.25,2,IF(Table3[[#This Row],[ShankDiameter]]=0.2875,2,0)))</f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f>IF(Table3[[#This Row],[Type]]="EM",IF((Table3[[#This Row],[Diameter]]/2)-Table3[[#This Row],[CornerRadius]]-0.012&gt;0,(Table3[[#This Row],[Diameter]]/2)-Table3[[#This Row],[CornerRadius]]-0.012,0),)</f>
        <v>0</v>
      </c>
      <c r="BK341" s="6" t="str">
        <f>IF(Table3[[#This Row],[ShoulderLength]]="","",IF(Table3[[#This Row],[ShoulderLength]]&lt;Table3[[#This Row],[LOC]],"FIX",""))</f>
        <v/>
      </c>
    </row>
    <row r="342" spans="1:63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680</v>
      </c>
      <c r="I342" s="11" t="s">
        <v>715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716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>IF(Z342 &lt; 1, "", (M342/2)/TAN(RADIANS(Z342/2)))</f>
        <v>9.4635547496840743E-3</v>
      </c>
      <c r="AE342" s="6" t="s">
        <v>44</v>
      </c>
      <c r="AF342" s="6" t="s">
        <v>62</v>
      </c>
      <c r="AG342" s="6" t="s">
        <v>495</v>
      </c>
      <c r="AH342" s="6" t="s">
        <v>683</v>
      </c>
      <c r="AI342" s="6">
        <v>1</v>
      </c>
      <c r="AJ342" s="6">
        <v>1</v>
      </c>
      <c r="AK342" s="6">
        <v>1</v>
      </c>
      <c r="AL342" s="6">
        <v>1</v>
      </c>
      <c r="AM342" s="6">
        <v>1</v>
      </c>
      <c r="AN342" s="6">
        <v>0</v>
      </c>
      <c r="AO342" s="6">
        <v>1</v>
      </c>
      <c r="AQ342" s="6">
        <v>0</v>
      </c>
      <c r="AR342" s="6">
        <v>0</v>
      </c>
      <c r="AS342" s="6">
        <v>0</v>
      </c>
      <c r="AT342" s="6">
        <v>0</v>
      </c>
      <c r="AU342" s="6">
        <f>IF(Table3[[#This Row],[ShankDiameter]]&gt;0.5,0,2)</f>
        <v>2</v>
      </c>
      <c r="AV342" s="6">
        <v>0</v>
      </c>
      <c r="AW342" s="6">
        <v>0</v>
      </c>
      <c r="AX342" s="6">
        <v>2</v>
      </c>
      <c r="AY342" s="6">
        <f>IF(Table3[[#This Row],[ShankDiameter]]=0.225,2,IF(Table3[[#This Row],[ShankDiameter]]=0.25,2,IF(Table3[[#This Row],[ShankDiameter]]=0.2875,2,0)))</f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f>IF(Table3[[#This Row],[Type]]="EM",IF((Table3[[#This Row],[Diameter]]/2)-Table3[[#This Row],[CornerRadius]]-0.012&gt;0,(Table3[[#This Row],[Diameter]]/2)-Table3[[#This Row],[CornerRadius]]-0.012,0),)</f>
        <v>0</v>
      </c>
      <c r="BK342" s="6" t="str">
        <f>IF(Table3[[#This Row],[ShoulderLength]]="","",IF(Table3[[#This Row],[ShoulderLength]]&lt;Table3[[#This Row],[LOC]],"FIX",""))</f>
        <v/>
      </c>
    </row>
    <row r="343" spans="1:63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680</v>
      </c>
      <c r="I343" s="11" t="s">
        <v>717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718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>IF(Z343 &lt; 1, "", (M343/2)/TAN(RADIANS(Z343/2)))</f>
        <v>9.6137699044409643E-3</v>
      </c>
      <c r="AE343" s="6" t="s">
        <v>44</v>
      </c>
      <c r="AF343" s="6" t="s">
        <v>62</v>
      </c>
      <c r="AG343" s="6" t="s">
        <v>79</v>
      </c>
      <c r="AH343" s="6" t="s">
        <v>683</v>
      </c>
      <c r="AI343" s="6">
        <v>1</v>
      </c>
      <c r="AJ343" s="6">
        <v>1</v>
      </c>
      <c r="AK343" s="6">
        <v>1</v>
      </c>
      <c r="AL343" s="6">
        <v>1</v>
      </c>
      <c r="AM343" s="6">
        <v>1</v>
      </c>
      <c r="AN343" s="6">
        <v>0</v>
      </c>
      <c r="AO343" s="6">
        <v>1</v>
      </c>
      <c r="AQ343" s="6">
        <v>0</v>
      </c>
      <c r="AR343" s="6">
        <v>0</v>
      </c>
      <c r="AS343" s="6">
        <v>0</v>
      </c>
      <c r="AT343" s="6">
        <v>0</v>
      </c>
      <c r="AU343" s="6">
        <f>IF(Table3[[#This Row],[ShankDiameter]]&gt;0.5,0,2)</f>
        <v>2</v>
      </c>
      <c r="AV343" s="6">
        <v>0</v>
      </c>
      <c r="AW343" s="6">
        <v>0</v>
      </c>
      <c r="AX343" s="6">
        <v>2</v>
      </c>
      <c r="AY343" s="6">
        <f>IF(Table3[[#This Row],[ShankDiameter]]=0.225,2,IF(Table3[[#This Row],[ShankDiameter]]=0.25,2,IF(Table3[[#This Row],[ShankDiameter]]=0.2875,2,0)))</f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f>IF(Table3[[#This Row],[Type]]="EM",IF((Table3[[#This Row],[Diameter]]/2)-Table3[[#This Row],[CornerRadius]]-0.012&gt;0,(Table3[[#This Row],[Diameter]]/2)-Table3[[#This Row],[CornerRadius]]-0.012,0),)</f>
        <v>0</v>
      </c>
      <c r="BK343" s="6" t="str">
        <f>IF(Table3[[#This Row],[ShoulderLength]]="","",IF(Table3[[#This Row],[ShoulderLength]]&lt;Table3[[#This Row],[LOC]],"FIX",""))</f>
        <v/>
      </c>
    </row>
    <row r="344" spans="1:63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680</v>
      </c>
      <c r="I344" s="11" t="s">
        <v>719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720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>IF(Z344 &lt; 1, "", (M344/2)/TAN(RADIANS(Z344/2)))</f>
        <v>9.914200213954746E-3</v>
      </c>
      <c r="AE344" s="6" t="s">
        <v>44</v>
      </c>
      <c r="AF344" s="6" t="s">
        <v>62</v>
      </c>
      <c r="AG344" s="6" t="s">
        <v>79</v>
      </c>
      <c r="AH344" s="6" t="s">
        <v>683</v>
      </c>
      <c r="AI344" s="6">
        <v>1</v>
      </c>
      <c r="AJ344" s="6">
        <v>1</v>
      </c>
      <c r="AK344" s="6">
        <v>1</v>
      </c>
      <c r="AL344" s="6">
        <v>1</v>
      </c>
      <c r="AM344" s="6">
        <v>1</v>
      </c>
      <c r="AN344" s="6">
        <v>0</v>
      </c>
      <c r="AO344" s="6">
        <v>1</v>
      </c>
      <c r="AQ344" s="6">
        <v>0</v>
      </c>
      <c r="AR344" s="6">
        <v>0</v>
      </c>
      <c r="AS344" s="6">
        <v>0</v>
      </c>
      <c r="AT344" s="6">
        <v>0</v>
      </c>
      <c r="AU344" s="6">
        <f>IF(Table3[[#This Row],[ShankDiameter]]&gt;0.5,0,2)</f>
        <v>2</v>
      </c>
      <c r="AV344" s="6">
        <v>0</v>
      </c>
      <c r="AW344" s="6">
        <v>0</v>
      </c>
      <c r="AX344" s="6">
        <v>2</v>
      </c>
      <c r="AY344" s="6">
        <f>IF(Table3[[#This Row],[ShankDiameter]]=0.225,2,IF(Table3[[#This Row],[ShankDiameter]]=0.25,2,IF(Table3[[#This Row],[ShankDiameter]]=0.2875,2,0)))</f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f>IF(Table3[[#This Row],[Type]]="EM",IF((Table3[[#This Row],[Diameter]]/2)-Table3[[#This Row],[CornerRadius]]-0.012&gt;0,(Table3[[#This Row],[Diameter]]/2)-Table3[[#This Row],[CornerRadius]]-0.012,0),)</f>
        <v>0</v>
      </c>
      <c r="BK344" s="6" t="str">
        <f>IF(Table3[[#This Row],[ShoulderLength]]="","",IF(Table3[[#This Row],[ShoulderLength]]&lt;Table3[[#This Row],[LOC]],"FIX",""))</f>
        <v/>
      </c>
    </row>
    <row r="345" spans="1:63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680</v>
      </c>
      <c r="I345" s="11" t="s">
        <v>721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722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>IF(Z345 &lt; 1, "", (M345/2)/TAN(RADIANS(Z345/2)))</f>
        <v>1.0515060832982306E-2</v>
      </c>
      <c r="AE345" s="6" t="s">
        <v>44</v>
      </c>
      <c r="AF345" s="6" t="s">
        <v>62</v>
      </c>
      <c r="AG345" s="6" t="s">
        <v>79</v>
      </c>
      <c r="AH345" s="6" t="s">
        <v>683</v>
      </c>
      <c r="AI345" s="6">
        <v>1</v>
      </c>
      <c r="AJ345" s="6">
        <v>1</v>
      </c>
      <c r="AK345" s="6">
        <v>1</v>
      </c>
      <c r="AL345" s="6">
        <v>1</v>
      </c>
      <c r="AM345" s="6">
        <v>1</v>
      </c>
      <c r="AN345" s="6">
        <v>0</v>
      </c>
      <c r="AO345" s="6">
        <v>1</v>
      </c>
      <c r="AQ345" s="6">
        <v>0</v>
      </c>
      <c r="AR345" s="6">
        <v>0</v>
      </c>
      <c r="AS345" s="6">
        <v>0</v>
      </c>
      <c r="AT345" s="6">
        <v>0</v>
      </c>
      <c r="AU345" s="6">
        <f>IF(Table3[[#This Row],[ShankDiameter]]&gt;0.5,0,2)</f>
        <v>2</v>
      </c>
      <c r="AV345" s="6">
        <v>0</v>
      </c>
      <c r="AW345" s="6">
        <v>0</v>
      </c>
      <c r="AX345" s="6">
        <v>2</v>
      </c>
      <c r="AY345" s="6">
        <f>IF(Table3[[#This Row],[ShankDiameter]]=0.225,2,IF(Table3[[#This Row],[ShankDiameter]]=0.25,2,IF(Table3[[#This Row],[ShankDiameter]]=0.2875,2,0)))</f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f>IF(Table3[[#This Row],[Type]]="EM",IF((Table3[[#This Row],[Diameter]]/2)-Table3[[#This Row],[CornerRadius]]-0.012&gt;0,(Table3[[#This Row],[Diameter]]/2)-Table3[[#This Row],[CornerRadius]]-0.012,0),)</f>
        <v>0</v>
      </c>
      <c r="BK345" s="6" t="str">
        <f>IF(Table3[[#This Row],[ShoulderLength]]="","",IF(Table3[[#This Row],[ShoulderLength]]&lt;Table3[[#This Row],[LOC]],"FIX",""))</f>
        <v/>
      </c>
    </row>
    <row r="346" spans="1:63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680</v>
      </c>
      <c r="I346" s="11" t="s">
        <v>723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724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>IF(Z346 &lt; 1, "", (M346/2)/TAN(RADIANS(Z346/2)))</f>
        <v>1.0635232956787817E-2</v>
      </c>
      <c r="AE346" s="6" t="s">
        <v>44</v>
      </c>
      <c r="AF346" s="6" t="s">
        <v>62</v>
      </c>
      <c r="AG346" s="6" t="s">
        <v>79</v>
      </c>
      <c r="AH346" s="6" t="s">
        <v>683</v>
      </c>
      <c r="AI346" s="6">
        <v>1</v>
      </c>
      <c r="AJ346" s="6">
        <v>1</v>
      </c>
      <c r="AK346" s="6">
        <v>1</v>
      </c>
      <c r="AL346" s="6">
        <v>1</v>
      </c>
      <c r="AM346" s="6">
        <v>1</v>
      </c>
      <c r="AN346" s="6">
        <v>0</v>
      </c>
      <c r="AO346" s="6">
        <v>1</v>
      </c>
      <c r="AQ346" s="6">
        <v>0</v>
      </c>
      <c r="AR346" s="6">
        <v>0</v>
      </c>
      <c r="AS346" s="6">
        <v>0</v>
      </c>
      <c r="AT346" s="6">
        <v>0</v>
      </c>
      <c r="AU346" s="6">
        <f>IF(Table3[[#This Row],[ShankDiameter]]&gt;0.5,0,2)</f>
        <v>2</v>
      </c>
      <c r="AV346" s="6">
        <v>0</v>
      </c>
      <c r="AW346" s="6">
        <v>0</v>
      </c>
      <c r="AX346" s="6">
        <v>2</v>
      </c>
      <c r="AY346" s="6">
        <f>IF(Table3[[#This Row],[ShankDiameter]]=0.225,2,IF(Table3[[#This Row],[ShankDiameter]]=0.25,2,IF(Table3[[#This Row],[ShankDiameter]]=0.2875,2,0)))</f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f>IF(Table3[[#This Row],[Type]]="EM",IF((Table3[[#This Row],[Diameter]]/2)-Table3[[#This Row],[CornerRadius]]-0.012&gt;0,(Table3[[#This Row],[Diameter]]/2)-Table3[[#This Row],[CornerRadius]]-0.012,0),)</f>
        <v>0</v>
      </c>
      <c r="BK346" s="6" t="str">
        <f>IF(Table3[[#This Row],[ShoulderLength]]="","",IF(Table3[[#This Row],[ShoulderLength]]&lt;Table3[[#This Row],[LOC]],"FIX",""))</f>
        <v/>
      </c>
    </row>
    <row r="347" spans="1:63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680</v>
      </c>
      <c r="I347" s="11" t="s">
        <v>725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726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>IF(Z347 &lt; 1, "", (M347/2)/TAN(RADIANS(Z347/2)))</f>
        <v>1.1115921452009864E-2</v>
      </c>
      <c r="AE347" s="6" t="s">
        <v>44</v>
      </c>
      <c r="AF347" s="6" t="s">
        <v>62</v>
      </c>
      <c r="AG347" s="6" t="s">
        <v>79</v>
      </c>
      <c r="AH347" s="6" t="s">
        <v>683</v>
      </c>
      <c r="AI347" s="6">
        <v>1</v>
      </c>
      <c r="AJ347" s="6">
        <v>1</v>
      </c>
      <c r="AK347" s="6">
        <v>1</v>
      </c>
      <c r="AL347" s="6">
        <v>1</v>
      </c>
      <c r="AM347" s="6">
        <v>1</v>
      </c>
      <c r="AN347" s="6">
        <v>0</v>
      </c>
      <c r="AO347" s="6">
        <v>1</v>
      </c>
      <c r="AQ347" s="6">
        <v>0</v>
      </c>
      <c r="AR347" s="6">
        <v>0</v>
      </c>
      <c r="AS347" s="6">
        <v>0</v>
      </c>
      <c r="AT347" s="6">
        <v>0</v>
      </c>
      <c r="AU347" s="6">
        <f>IF(Table3[[#This Row],[ShankDiameter]]&gt;0.5,0,2)</f>
        <v>2</v>
      </c>
      <c r="AV347" s="6">
        <v>0</v>
      </c>
      <c r="AW347" s="6">
        <v>0</v>
      </c>
      <c r="AX347" s="6">
        <v>2</v>
      </c>
      <c r="AY347" s="6">
        <f>IF(Table3[[#This Row],[ShankDiameter]]=0.225,2,IF(Table3[[#This Row],[ShankDiameter]]=0.25,2,IF(Table3[[#This Row],[ShankDiameter]]=0.2875,2,0)))</f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f>IF(Table3[[#This Row],[Type]]="EM",IF((Table3[[#This Row],[Diameter]]/2)-Table3[[#This Row],[CornerRadius]]-0.012&gt;0,(Table3[[#This Row],[Diameter]]/2)-Table3[[#This Row],[CornerRadius]]-0.012,0),)</f>
        <v>0</v>
      </c>
      <c r="BK347" s="6" t="str">
        <f>IF(Table3[[#This Row],[ShoulderLength]]="","",IF(Table3[[#This Row],[ShoulderLength]]&lt;Table3[[#This Row],[LOC]],"FIX",""))</f>
        <v/>
      </c>
    </row>
    <row r="348" spans="1:63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680</v>
      </c>
      <c r="I348" s="11" t="s">
        <v>727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728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>IF(Z348 &lt; 1, "", (M348/2)/TAN(RADIANS(Z348/2)))</f>
        <v>1.1416351761523644E-2</v>
      </c>
      <c r="AE348" s="6" t="s">
        <v>44</v>
      </c>
      <c r="AF348" s="6" t="s">
        <v>62</v>
      </c>
      <c r="AG348" s="6" t="s">
        <v>79</v>
      </c>
      <c r="AH348" s="6" t="s">
        <v>683</v>
      </c>
      <c r="AI348" s="6">
        <v>1</v>
      </c>
      <c r="AJ348" s="6">
        <v>1</v>
      </c>
      <c r="AK348" s="6">
        <v>1</v>
      </c>
      <c r="AL348" s="6">
        <v>1</v>
      </c>
      <c r="AM348" s="6">
        <v>1</v>
      </c>
      <c r="AN348" s="6">
        <v>0</v>
      </c>
      <c r="AO348" s="6">
        <v>1</v>
      </c>
      <c r="AQ348" s="6">
        <v>0</v>
      </c>
      <c r="AR348" s="6">
        <v>0</v>
      </c>
      <c r="AS348" s="6">
        <v>0</v>
      </c>
      <c r="AT348" s="6">
        <v>0</v>
      </c>
      <c r="AU348" s="6">
        <f>IF(Table3[[#This Row],[ShankDiameter]]&gt;0.5,0,2)</f>
        <v>2</v>
      </c>
      <c r="AV348" s="6">
        <v>0</v>
      </c>
      <c r="AW348" s="6">
        <v>0</v>
      </c>
      <c r="AX348" s="6">
        <v>2</v>
      </c>
      <c r="AY348" s="6">
        <f>IF(Table3[[#This Row],[ShankDiameter]]=0.225,2,IF(Table3[[#This Row],[ShankDiameter]]=0.25,2,IF(Table3[[#This Row],[ShankDiameter]]=0.2875,2,0)))</f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f>IF(Table3[[#This Row],[Type]]="EM",IF((Table3[[#This Row],[Diameter]]/2)-Table3[[#This Row],[CornerRadius]]-0.012&gt;0,(Table3[[#This Row],[Diameter]]/2)-Table3[[#This Row],[CornerRadius]]-0.012,0),)</f>
        <v>0</v>
      </c>
      <c r="BK348" s="6" t="str">
        <f>IF(Table3[[#This Row],[ShoulderLength]]="","",IF(Table3[[#This Row],[ShoulderLength]]&lt;Table3[[#This Row],[LOC]],"FIX",""))</f>
        <v/>
      </c>
    </row>
    <row r="349" spans="1:63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680</v>
      </c>
      <c r="I349" s="11" t="s">
        <v>729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730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>IF(Z349 &lt; 1, "", (M349/2)/TAN(RADIANS(Z349/2)))</f>
        <v>1.1716782071037426E-2</v>
      </c>
      <c r="AE349" s="6" t="s">
        <v>44</v>
      </c>
      <c r="AF349" s="6" t="s">
        <v>62</v>
      </c>
      <c r="AG349" s="6" t="s">
        <v>79</v>
      </c>
      <c r="AH349" s="6" t="s">
        <v>683</v>
      </c>
      <c r="AI349" s="6">
        <v>1</v>
      </c>
      <c r="AJ349" s="6">
        <v>1</v>
      </c>
      <c r="AK349" s="6">
        <v>1</v>
      </c>
      <c r="AL349" s="6">
        <v>1</v>
      </c>
      <c r="AM349" s="6">
        <v>1</v>
      </c>
      <c r="AN349" s="6">
        <v>0</v>
      </c>
      <c r="AO349" s="6">
        <v>1</v>
      </c>
      <c r="AQ349" s="6">
        <v>0</v>
      </c>
      <c r="AR349" s="6">
        <v>0</v>
      </c>
      <c r="AS349" s="6">
        <v>0</v>
      </c>
      <c r="AT349" s="6">
        <v>0</v>
      </c>
      <c r="AU349" s="6">
        <f>IF(Table3[[#This Row],[ShankDiameter]]&gt;0.5,0,2)</f>
        <v>2</v>
      </c>
      <c r="AV349" s="6">
        <v>0</v>
      </c>
      <c r="AW349" s="6">
        <v>0</v>
      </c>
      <c r="AX349" s="6">
        <v>2</v>
      </c>
      <c r="AY349" s="6">
        <f>IF(Table3[[#This Row],[ShankDiameter]]=0.225,2,IF(Table3[[#This Row],[ShankDiameter]]=0.25,2,IF(Table3[[#This Row],[ShankDiameter]]=0.2875,2,0)))</f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f>IF(Table3[[#This Row],[Type]]="EM",IF((Table3[[#This Row],[Diameter]]/2)-Table3[[#This Row],[CornerRadius]]-0.012&gt;0,(Table3[[#This Row],[Diameter]]/2)-Table3[[#This Row],[CornerRadius]]-0.012,0),)</f>
        <v>0</v>
      </c>
      <c r="BK349" s="6" t="str">
        <f>IF(Table3[[#This Row],[ShoulderLength]]="","",IF(Table3[[#This Row],[ShoulderLength]]&lt;Table3[[#This Row],[LOC]],"FIX",""))</f>
        <v/>
      </c>
    </row>
    <row r="350" spans="1:63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680</v>
      </c>
      <c r="I350" s="11" t="s">
        <v>731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732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>IF(Z350 &lt; 1, "", (M350/2)/TAN(RADIANS(Z350/2)))</f>
        <v>1.2017212380551206E-2</v>
      </c>
      <c r="AE350" s="6" t="s">
        <v>44</v>
      </c>
      <c r="AF350" s="6" t="s">
        <v>62</v>
      </c>
      <c r="AG350" s="6" t="s">
        <v>79</v>
      </c>
      <c r="AH350" s="6" t="s">
        <v>683</v>
      </c>
      <c r="AI350" s="6">
        <v>1</v>
      </c>
      <c r="AJ350" s="6">
        <v>1</v>
      </c>
      <c r="AK350" s="6">
        <v>1</v>
      </c>
      <c r="AL350" s="6">
        <v>1</v>
      </c>
      <c r="AM350" s="6">
        <v>1</v>
      </c>
      <c r="AN350" s="6">
        <v>0</v>
      </c>
      <c r="AO350" s="6">
        <v>1</v>
      </c>
      <c r="AQ350" s="6">
        <v>0</v>
      </c>
      <c r="AR350" s="6">
        <v>0</v>
      </c>
      <c r="AS350" s="6">
        <v>0</v>
      </c>
      <c r="AT350" s="6">
        <v>0</v>
      </c>
      <c r="AU350" s="6">
        <f>IF(Table3[[#This Row],[ShankDiameter]]&gt;0.5,0,2)</f>
        <v>2</v>
      </c>
      <c r="AV350" s="6">
        <v>0</v>
      </c>
      <c r="AW350" s="6">
        <v>0</v>
      </c>
      <c r="AX350" s="6">
        <v>2</v>
      </c>
      <c r="AY350" s="6">
        <f>IF(Table3[[#This Row],[ShankDiameter]]=0.225,2,IF(Table3[[#This Row],[ShankDiameter]]=0.25,2,IF(Table3[[#This Row],[ShankDiameter]]=0.2875,2,0)))</f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f>IF(Table3[[#This Row],[Type]]="EM",IF((Table3[[#This Row],[Diameter]]/2)-Table3[[#This Row],[CornerRadius]]-0.012&gt;0,(Table3[[#This Row],[Diameter]]/2)-Table3[[#This Row],[CornerRadius]]-0.012,0),)</f>
        <v>0</v>
      </c>
      <c r="BK350" s="6" t="str">
        <f>IF(Table3[[#This Row],[ShoulderLength]]="","",IF(Table3[[#This Row],[ShoulderLength]]&lt;Table3[[#This Row],[LOC]],"FIX",""))</f>
        <v/>
      </c>
    </row>
    <row r="351" spans="1:63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680</v>
      </c>
      <c r="I351" s="11" t="s">
        <v>733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734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>IF(Z351 &lt; 1, "", (M351/2)/TAN(RADIANS(Z351/2)))</f>
        <v>1.2317642690064986E-2</v>
      </c>
      <c r="AE351" s="6" t="s">
        <v>44</v>
      </c>
      <c r="AF351" s="6" t="s">
        <v>62</v>
      </c>
      <c r="AG351" s="6" t="s">
        <v>79</v>
      </c>
      <c r="AH351" s="6" t="s">
        <v>683</v>
      </c>
      <c r="AI351" s="6">
        <v>1</v>
      </c>
      <c r="AJ351" s="6">
        <v>1</v>
      </c>
      <c r="AK351" s="6">
        <v>1</v>
      </c>
      <c r="AL351" s="6">
        <v>1</v>
      </c>
      <c r="AM351" s="6">
        <v>1</v>
      </c>
      <c r="AN351" s="6">
        <v>0</v>
      </c>
      <c r="AO351" s="6">
        <v>1</v>
      </c>
      <c r="AQ351" s="6">
        <v>0</v>
      </c>
      <c r="AR351" s="6">
        <v>0</v>
      </c>
      <c r="AS351" s="6">
        <v>0</v>
      </c>
      <c r="AT351" s="6">
        <v>0</v>
      </c>
      <c r="AU351" s="6">
        <f>IF(Table3[[#This Row],[ShankDiameter]]&gt;0.5,0,2)</f>
        <v>2</v>
      </c>
      <c r="AV351" s="6">
        <v>0</v>
      </c>
      <c r="AW351" s="6">
        <v>0</v>
      </c>
      <c r="AX351" s="6">
        <v>2</v>
      </c>
      <c r="AY351" s="6">
        <f>IF(Table3[[#This Row],[ShankDiameter]]=0.225,2,IF(Table3[[#This Row],[ShankDiameter]]=0.25,2,IF(Table3[[#This Row],[ShankDiameter]]=0.2875,2,0)))</f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f>IF(Table3[[#This Row],[Type]]="EM",IF((Table3[[#This Row],[Diameter]]/2)-Table3[[#This Row],[CornerRadius]]-0.012&gt;0,(Table3[[#This Row],[Diameter]]/2)-Table3[[#This Row],[CornerRadius]]-0.012,0),)</f>
        <v>0</v>
      </c>
      <c r="BK351" s="6" t="str">
        <f>IF(Table3[[#This Row],[ShoulderLength]]="","",IF(Table3[[#This Row],[ShoulderLength]]&lt;Table3[[#This Row],[LOC]],"FIX",""))</f>
        <v/>
      </c>
    </row>
    <row r="352" spans="1:63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680</v>
      </c>
      <c r="I352" s="11" t="s">
        <v>735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736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>IF(Z352 &lt; 1, "", (M352/2)/TAN(RADIANS(Z352/2)))</f>
        <v>1.2618072999578766E-2</v>
      </c>
      <c r="AE352" s="6" t="s">
        <v>44</v>
      </c>
      <c r="AF352" s="6" t="s">
        <v>62</v>
      </c>
      <c r="AG352" s="6" t="s">
        <v>79</v>
      </c>
      <c r="AH352" s="6" t="s">
        <v>683</v>
      </c>
      <c r="AI352" s="6">
        <v>1</v>
      </c>
      <c r="AJ352" s="6">
        <v>1</v>
      </c>
      <c r="AK352" s="6">
        <v>1</v>
      </c>
      <c r="AL352" s="6">
        <v>1</v>
      </c>
      <c r="AM352" s="6">
        <v>1</v>
      </c>
      <c r="AN352" s="6">
        <v>0</v>
      </c>
      <c r="AO352" s="6">
        <v>1</v>
      </c>
      <c r="AQ352" s="6">
        <v>0</v>
      </c>
      <c r="AR352" s="6">
        <v>0</v>
      </c>
      <c r="AS352" s="6">
        <v>0</v>
      </c>
      <c r="AT352" s="6">
        <v>0</v>
      </c>
      <c r="AU352" s="6">
        <f>IF(Table3[[#This Row],[ShankDiameter]]&gt;0.5,0,2)</f>
        <v>2</v>
      </c>
      <c r="AV352" s="6">
        <v>0</v>
      </c>
      <c r="AW352" s="6">
        <v>0</v>
      </c>
      <c r="AX352" s="6">
        <v>2</v>
      </c>
      <c r="AY352" s="6">
        <f>IF(Table3[[#This Row],[ShankDiameter]]=0.225,2,IF(Table3[[#This Row],[ShankDiameter]]=0.25,2,IF(Table3[[#This Row],[ShankDiameter]]=0.2875,2,0)))</f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f>IF(Table3[[#This Row],[Type]]="EM",IF((Table3[[#This Row],[Diameter]]/2)-Table3[[#This Row],[CornerRadius]]-0.012&gt;0,(Table3[[#This Row],[Diameter]]/2)-Table3[[#This Row],[CornerRadius]]-0.012,0),)</f>
        <v>0</v>
      </c>
      <c r="BK352" s="6" t="str">
        <f>IF(Table3[[#This Row],[ShoulderLength]]="","",IF(Table3[[#This Row],[ShoulderLength]]&lt;Table3[[#This Row],[LOC]],"FIX",""))</f>
        <v/>
      </c>
    </row>
    <row r="353" spans="1:63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680</v>
      </c>
      <c r="I353" s="11" t="s">
        <v>737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738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>IF(Z353 &lt; 1, "", (M353/2)/TAN(RADIANS(Z353/2)))</f>
        <v>1.2918503309092545E-2</v>
      </c>
      <c r="AE353" s="6" t="s">
        <v>44</v>
      </c>
      <c r="AF353" s="6" t="s">
        <v>62</v>
      </c>
      <c r="AG353" s="6" t="s">
        <v>79</v>
      </c>
      <c r="AH353" s="6" t="s">
        <v>683</v>
      </c>
      <c r="AI353" s="6">
        <v>1</v>
      </c>
      <c r="AJ353" s="6">
        <v>1</v>
      </c>
      <c r="AK353" s="6">
        <v>1</v>
      </c>
      <c r="AL353" s="6">
        <v>1</v>
      </c>
      <c r="AM353" s="6">
        <v>1</v>
      </c>
      <c r="AN353" s="6">
        <v>0</v>
      </c>
      <c r="AO353" s="6">
        <v>1</v>
      </c>
      <c r="AQ353" s="6">
        <v>0</v>
      </c>
      <c r="AR353" s="6">
        <v>0</v>
      </c>
      <c r="AS353" s="6">
        <v>0</v>
      </c>
      <c r="AT353" s="6">
        <v>0</v>
      </c>
      <c r="AU353" s="6">
        <f>IF(Table3[[#This Row],[ShankDiameter]]&gt;0.5,0,2)</f>
        <v>2</v>
      </c>
      <c r="AV353" s="6">
        <v>0</v>
      </c>
      <c r="AW353" s="6">
        <v>0</v>
      </c>
      <c r="AX353" s="6">
        <v>2</v>
      </c>
      <c r="AY353" s="6">
        <f>IF(Table3[[#This Row],[ShankDiameter]]=0.225,2,IF(Table3[[#This Row],[ShankDiameter]]=0.25,2,IF(Table3[[#This Row],[ShankDiameter]]=0.2875,2,0)))</f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f>IF(Table3[[#This Row],[Type]]="EM",IF((Table3[[#This Row],[Diameter]]/2)-Table3[[#This Row],[CornerRadius]]-0.012&gt;0,(Table3[[#This Row],[Diameter]]/2)-Table3[[#This Row],[CornerRadius]]-0.012,0),)</f>
        <v>0</v>
      </c>
      <c r="BK353" s="6" t="str">
        <f>IF(Table3[[#This Row],[ShoulderLength]]="","",IF(Table3[[#This Row],[ShoulderLength]]&lt;Table3[[#This Row],[LOC]],"FIX",""))</f>
        <v/>
      </c>
    </row>
    <row r="354" spans="1:63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680</v>
      </c>
      <c r="I354" s="11" t="s">
        <v>739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740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>IF(Z354 &lt; 1, "", (M354/2)/TAN(RADIANS(Z354/2)))</f>
        <v>1.3970009392390776E-2</v>
      </c>
      <c r="AE354" s="6" t="s">
        <v>44</v>
      </c>
      <c r="AF354" s="6" t="s">
        <v>62</v>
      </c>
      <c r="AG354" s="6" t="s">
        <v>79</v>
      </c>
      <c r="AH354" s="6" t="s">
        <v>683</v>
      </c>
      <c r="AI354" s="6">
        <v>1</v>
      </c>
      <c r="AJ354" s="6">
        <v>1</v>
      </c>
      <c r="AK354" s="6">
        <v>1</v>
      </c>
      <c r="AL354" s="6">
        <v>1</v>
      </c>
      <c r="AM354" s="6">
        <v>1</v>
      </c>
      <c r="AN354" s="6">
        <v>0</v>
      </c>
      <c r="AO354" s="6">
        <v>1</v>
      </c>
      <c r="AQ354" s="6">
        <v>0</v>
      </c>
      <c r="AR354" s="6">
        <v>0</v>
      </c>
      <c r="AS354" s="6">
        <v>0</v>
      </c>
      <c r="AT354" s="6">
        <v>0</v>
      </c>
      <c r="AU354" s="6">
        <f>IF(Table3[[#This Row],[ShankDiameter]]&gt;0.5,0,2)</f>
        <v>2</v>
      </c>
      <c r="AV354" s="6">
        <v>0</v>
      </c>
      <c r="AW354" s="6">
        <v>0</v>
      </c>
      <c r="AX354" s="6">
        <v>2</v>
      </c>
      <c r="AY354" s="6">
        <f>IF(Table3[[#This Row],[ShankDiameter]]=0.225,2,IF(Table3[[#This Row],[ShankDiameter]]=0.25,2,IF(Table3[[#This Row],[ShankDiameter]]=0.2875,2,0)))</f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f>IF(Table3[[#This Row],[Type]]="EM",IF((Table3[[#This Row],[Diameter]]/2)-Table3[[#This Row],[CornerRadius]]-0.012&gt;0,(Table3[[#This Row],[Diameter]]/2)-Table3[[#This Row],[CornerRadius]]-0.012,0),)</f>
        <v>0</v>
      </c>
      <c r="BK354" s="6" t="str">
        <f>IF(Table3[[#This Row],[ShoulderLength]]="","",IF(Table3[[#This Row],[ShoulderLength]]&lt;Table3[[#This Row],[LOC]],"FIX",""))</f>
        <v/>
      </c>
    </row>
    <row r="355" spans="1:63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680</v>
      </c>
      <c r="I355" s="11" t="s">
        <v>741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742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>IF(Z355 &lt; 1, "", (M355/2)/TAN(RADIANS(Z355/2)))</f>
        <v>1.4090181516196287E-2</v>
      </c>
      <c r="AE355" s="6" t="s">
        <v>44</v>
      </c>
      <c r="AF355" s="6" t="s">
        <v>62</v>
      </c>
      <c r="AG355" s="6" t="s">
        <v>79</v>
      </c>
      <c r="AH355" s="6" t="s">
        <v>683</v>
      </c>
      <c r="AI355" s="6">
        <v>1</v>
      </c>
      <c r="AJ355" s="6">
        <v>1</v>
      </c>
      <c r="AK355" s="6">
        <v>1</v>
      </c>
      <c r="AL355" s="6">
        <v>1</v>
      </c>
      <c r="AM355" s="6">
        <v>1</v>
      </c>
      <c r="AN355" s="6">
        <v>0</v>
      </c>
      <c r="AO355" s="6">
        <v>1</v>
      </c>
      <c r="AQ355" s="6">
        <v>0</v>
      </c>
      <c r="AR355" s="6">
        <v>0</v>
      </c>
      <c r="AS355" s="6">
        <v>0</v>
      </c>
      <c r="AT355" s="6">
        <v>0</v>
      </c>
      <c r="AU355" s="6">
        <f>IF(Table3[[#This Row],[ShankDiameter]]&gt;0.5,0,2)</f>
        <v>2</v>
      </c>
      <c r="AV355" s="6">
        <v>0</v>
      </c>
      <c r="AW355" s="6">
        <v>0</v>
      </c>
      <c r="AX355" s="6">
        <v>2</v>
      </c>
      <c r="AY355" s="6">
        <f>IF(Table3[[#This Row],[ShankDiameter]]=0.225,2,IF(Table3[[#This Row],[ShankDiameter]]=0.25,2,IF(Table3[[#This Row],[ShankDiameter]]=0.2875,2,0)))</f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f>IF(Table3[[#This Row],[Type]]="EM",IF((Table3[[#This Row],[Diameter]]/2)-Table3[[#This Row],[CornerRadius]]-0.012&gt;0,(Table3[[#This Row],[Diameter]]/2)-Table3[[#This Row],[CornerRadius]]-0.012,0),)</f>
        <v>0</v>
      </c>
      <c r="BK355" s="6" t="str">
        <f>IF(Table3[[#This Row],[ShoulderLength]]="","",IF(Table3[[#This Row],[ShoulderLength]]&lt;Table3[[#This Row],[LOC]],"FIX",""))</f>
        <v/>
      </c>
    </row>
    <row r="356" spans="1:63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680</v>
      </c>
      <c r="I356" s="11" t="s">
        <v>743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744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>IF(Z356 &lt; 1, "", (M356/2)/TAN(RADIANS(Z356/2)))</f>
        <v>1.4781171228077983E-2</v>
      </c>
      <c r="AE356" s="6" t="s">
        <v>44</v>
      </c>
      <c r="AF356" s="6" t="s">
        <v>62</v>
      </c>
      <c r="AG356" s="6" t="s">
        <v>495</v>
      </c>
      <c r="AH356" s="6" t="s">
        <v>683</v>
      </c>
      <c r="AI356" s="6">
        <v>1</v>
      </c>
      <c r="AJ356" s="6">
        <v>1</v>
      </c>
      <c r="AK356" s="6">
        <v>1</v>
      </c>
      <c r="AL356" s="6">
        <v>1</v>
      </c>
      <c r="AM356" s="6">
        <v>1</v>
      </c>
      <c r="AN356" s="6">
        <v>0</v>
      </c>
      <c r="AO356" s="6">
        <v>1</v>
      </c>
      <c r="AQ356" s="6">
        <v>0</v>
      </c>
      <c r="AR356" s="6">
        <v>0</v>
      </c>
      <c r="AS356" s="6">
        <v>0</v>
      </c>
      <c r="AT356" s="6">
        <v>0</v>
      </c>
      <c r="AU356" s="6">
        <f>IF(Table3[[#This Row],[ShankDiameter]]&gt;0.5,0,2)</f>
        <v>2</v>
      </c>
      <c r="AV356" s="6">
        <v>0</v>
      </c>
      <c r="AW356" s="6">
        <v>0</v>
      </c>
      <c r="AX356" s="6">
        <v>2</v>
      </c>
      <c r="AY356" s="6">
        <f>IF(Table3[[#This Row],[ShankDiameter]]=0.225,2,IF(Table3[[#This Row],[ShankDiameter]]=0.25,2,IF(Table3[[#This Row],[ShankDiameter]]=0.2875,2,0)))</f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f>IF(Table3[[#This Row],[Type]]="EM",IF((Table3[[#This Row],[Diameter]]/2)-Table3[[#This Row],[CornerRadius]]-0.012&gt;0,(Table3[[#This Row],[Diameter]]/2)-Table3[[#This Row],[CornerRadius]]-0.012,0),)</f>
        <v>0</v>
      </c>
      <c r="BK356" s="6" t="str">
        <f>IF(Table3[[#This Row],[ShoulderLength]]="","",IF(Table3[[#This Row],[ShoulderLength]]&lt;Table3[[#This Row],[LOC]],"FIX",""))</f>
        <v/>
      </c>
    </row>
    <row r="357" spans="1:63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680</v>
      </c>
      <c r="I357" s="11" t="s">
        <v>745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746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>IF(Z357 &lt; 1, "", (M357/2)/TAN(RADIANS(Z357/2)))</f>
        <v>1.5382031847105545E-2</v>
      </c>
      <c r="AE357" s="6" t="s">
        <v>44</v>
      </c>
      <c r="AF357" s="6" t="s">
        <v>62</v>
      </c>
      <c r="AG357" s="6" t="s">
        <v>495</v>
      </c>
      <c r="AH357" s="6" t="s">
        <v>683</v>
      </c>
      <c r="AI357" s="6">
        <v>1</v>
      </c>
      <c r="AJ357" s="6">
        <v>1</v>
      </c>
      <c r="AK357" s="6">
        <v>1</v>
      </c>
      <c r="AL357" s="6">
        <v>1</v>
      </c>
      <c r="AM357" s="6">
        <v>1</v>
      </c>
      <c r="AN357" s="6">
        <v>0</v>
      </c>
      <c r="AO357" s="6">
        <v>1</v>
      </c>
      <c r="AQ357" s="6">
        <v>0</v>
      </c>
      <c r="AR357" s="6">
        <v>0</v>
      </c>
      <c r="AS357" s="6">
        <v>0</v>
      </c>
      <c r="AT357" s="6">
        <v>0</v>
      </c>
      <c r="AU357" s="6">
        <f>IF(Table3[[#This Row],[ShankDiameter]]&gt;0.5,0,2)</f>
        <v>2</v>
      </c>
      <c r="AV357" s="6">
        <v>0</v>
      </c>
      <c r="AW357" s="6">
        <v>0</v>
      </c>
      <c r="AX357" s="6">
        <v>2</v>
      </c>
      <c r="AY357" s="6">
        <f>IF(Table3[[#This Row],[ShankDiameter]]=0.225,2,IF(Table3[[#This Row],[ShankDiameter]]=0.25,2,IF(Table3[[#This Row],[ShankDiameter]]=0.2875,2,0)))</f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f>IF(Table3[[#This Row],[Type]]="EM",IF((Table3[[#This Row],[Diameter]]/2)-Table3[[#This Row],[CornerRadius]]-0.012&gt;0,(Table3[[#This Row],[Diameter]]/2)-Table3[[#This Row],[CornerRadius]]-0.012,0),)</f>
        <v>0</v>
      </c>
      <c r="BK357" s="6" t="str">
        <f>IF(Table3[[#This Row],[ShoulderLength]]="","",IF(Table3[[#This Row],[ShoulderLength]]&lt;Table3[[#This Row],[LOC]],"FIX",""))</f>
        <v/>
      </c>
    </row>
    <row r="358" spans="1:63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680</v>
      </c>
      <c r="I358" s="11" t="s">
        <v>747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748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>IF(Z358 &lt; 1, "", (M358/2)/TAN(RADIANS(Z358/2)))</f>
        <v>1.5622376094716567E-2</v>
      </c>
      <c r="AE358" s="6" t="s">
        <v>44</v>
      </c>
      <c r="AF358" s="6" t="s">
        <v>62</v>
      </c>
      <c r="AG358" s="6" t="s">
        <v>79</v>
      </c>
      <c r="AH358" s="6" t="s">
        <v>683</v>
      </c>
      <c r="AI358" s="6">
        <v>1</v>
      </c>
      <c r="AJ358" s="6">
        <v>1</v>
      </c>
      <c r="AK358" s="6">
        <v>1</v>
      </c>
      <c r="AL358" s="6">
        <v>1</v>
      </c>
      <c r="AM358" s="6">
        <v>1</v>
      </c>
      <c r="AN358" s="6">
        <v>0</v>
      </c>
      <c r="AO358" s="6">
        <v>1</v>
      </c>
      <c r="AQ358" s="6">
        <v>0</v>
      </c>
      <c r="AR358" s="6">
        <v>0</v>
      </c>
      <c r="AS358" s="6">
        <v>0</v>
      </c>
      <c r="AT358" s="6">
        <v>0</v>
      </c>
      <c r="AU358" s="6">
        <f>IF(Table3[[#This Row],[ShankDiameter]]&gt;0.5,0,2)</f>
        <v>2</v>
      </c>
      <c r="AV358" s="6">
        <v>0</v>
      </c>
      <c r="AW358" s="6">
        <v>0</v>
      </c>
      <c r="AX358" s="6">
        <v>2</v>
      </c>
      <c r="AY358" s="6">
        <f>IF(Table3[[#This Row],[ShankDiameter]]=0.225,2,IF(Table3[[#This Row],[ShankDiameter]]=0.25,2,IF(Table3[[#This Row],[ShankDiameter]]=0.2875,2,0)))</f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f>IF(Table3[[#This Row],[Type]]="EM",IF((Table3[[#This Row],[Diameter]]/2)-Table3[[#This Row],[CornerRadius]]-0.012&gt;0,(Table3[[#This Row],[Diameter]]/2)-Table3[[#This Row],[CornerRadius]]-0.012,0),)</f>
        <v>0</v>
      </c>
      <c r="BK358" s="6" t="str">
        <f>IF(Table3[[#This Row],[ShoulderLength]]="","",IF(Table3[[#This Row],[ShoulderLength]]&lt;Table3[[#This Row],[LOC]],"FIX",""))</f>
        <v/>
      </c>
    </row>
    <row r="359" spans="1:63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680</v>
      </c>
      <c r="I359" s="11" t="s">
        <v>749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750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>IF(Z359 &lt; 1, "", (M359/2)/TAN(RADIANS(Z359/2)))</f>
        <v>1.6523667023257908E-2</v>
      </c>
      <c r="AE359" s="6" t="s">
        <v>44</v>
      </c>
      <c r="AF359" s="6" t="s">
        <v>62</v>
      </c>
      <c r="AG359" s="6" t="s">
        <v>79</v>
      </c>
      <c r="AH359" s="6" t="s">
        <v>683</v>
      </c>
      <c r="AI359" s="6">
        <v>1</v>
      </c>
      <c r="AJ359" s="6">
        <v>1</v>
      </c>
      <c r="AK359" s="6">
        <v>1</v>
      </c>
      <c r="AL359" s="6">
        <v>1</v>
      </c>
      <c r="AM359" s="6">
        <v>1</v>
      </c>
      <c r="AN359" s="6">
        <v>0</v>
      </c>
      <c r="AO359" s="6">
        <v>1</v>
      </c>
      <c r="AQ359" s="6">
        <v>0</v>
      </c>
      <c r="AR359" s="6">
        <v>0</v>
      </c>
      <c r="AS359" s="6">
        <v>0</v>
      </c>
      <c r="AT359" s="6">
        <v>0</v>
      </c>
      <c r="AU359" s="6">
        <f>IF(Table3[[#This Row],[ShankDiameter]]&gt;0.5,0,2)</f>
        <v>2</v>
      </c>
      <c r="AV359" s="6">
        <v>0</v>
      </c>
      <c r="AW359" s="6">
        <v>0</v>
      </c>
      <c r="AX359" s="6">
        <v>2</v>
      </c>
      <c r="AY359" s="6">
        <f>IF(Table3[[#This Row],[ShankDiameter]]=0.225,2,IF(Table3[[#This Row],[ShankDiameter]]=0.25,2,IF(Table3[[#This Row],[ShankDiameter]]=0.2875,2,0)))</f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f>IF(Table3[[#This Row],[Type]]="EM",IF((Table3[[#This Row],[Diameter]]/2)-Table3[[#This Row],[CornerRadius]]-0.012&gt;0,(Table3[[#This Row],[Diameter]]/2)-Table3[[#This Row],[CornerRadius]]-0.012,0),)</f>
        <v>0</v>
      </c>
      <c r="BK359" s="6" t="str">
        <f>IF(Table3[[#This Row],[ShoulderLength]]="","",IF(Table3[[#This Row],[ShoulderLength]]&lt;Table3[[#This Row],[LOC]],"FIX",""))</f>
        <v/>
      </c>
    </row>
    <row r="360" spans="1:63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680</v>
      </c>
      <c r="I360" s="11" t="s">
        <v>751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752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>IF(Z360 &lt; 1, "", (M360/2)/TAN(RADIANS(Z360/2)))</f>
        <v>1.7154570673236846E-2</v>
      </c>
      <c r="AE360" s="6" t="s">
        <v>44</v>
      </c>
      <c r="AF360" s="6" t="s">
        <v>62</v>
      </c>
      <c r="AG360" s="6" t="s">
        <v>495</v>
      </c>
      <c r="AH360" s="6" t="s">
        <v>683</v>
      </c>
      <c r="AI360" s="6">
        <v>1</v>
      </c>
      <c r="AJ360" s="6">
        <v>1</v>
      </c>
      <c r="AK360" s="6">
        <v>1</v>
      </c>
      <c r="AL360" s="6">
        <v>1</v>
      </c>
      <c r="AM360" s="6">
        <v>1</v>
      </c>
      <c r="AN360" s="6">
        <v>0</v>
      </c>
      <c r="AO360" s="6">
        <v>1</v>
      </c>
      <c r="AQ360" s="6">
        <v>0</v>
      </c>
      <c r="AR360" s="6">
        <v>0</v>
      </c>
      <c r="AS360" s="6">
        <v>0</v>
      </c>
      <c r="AT360" s="6">
        <v>0</v>
      </c>
      <c r="AU360" s="6">
        <f>IF(Table3[[#This Row],[ShankDiameter]]&gt;0.5,0,2)</f>
        <v>2</v>
      </c>
      <c r="AV360" s="6">
        <v>0</v>
      </c>
      <c r="AW360" s="6">
        <v>0</v>
      </c>
      <c r="AX360" s="6">
        <v>2</v>
      </c>
      <c r="AY360" s="6">
        <f>IF(Table3[[#This Row],[ShankDiameter]]=0.225,2,IF(Table3[[#This Row],[ShankDiameter]]=0.25,2,IF(Table3[[#This Row],[ShankDiameter]]=0.2875,2,0)))</f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f>IF(Table3[[#This Row],[Type]]="EM",IF((Table3[[#This Row],[Diameter]]/2)-Table3[[#This Row],[CornerRadius]]-0.012&gt;0,(Table3[[#This Row],[Diameter]]/2)-Table3[[#This Row],[CornerRadius]]-0.012,0),)</f>
        <v>0</v>
      </c>
      <c r="BK360" s="6" t="str">
        <f>IF(Table3[[#This Row],[ShoulderLength]]="","",IF(Table3[[#This Row],[ShoulderLength]]&lt;Table3[[#This Row],[LOC]],"FIX",""))</f>
        <v/>
      </c>
    </row>
    <row r="361" spans="1:63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680</v>
      </c>
      <c r="I361" s="11" t="s">
        <v>753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754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>IF(Z361 &lt; 1, "", (M361/2)/TAN(RADIANS(Z361/2)))</f>
        <v>1.7875603416069918E-2</v>
      </c>
      <c r="AE361" s="6" t="s">
        <v>44</v>
      </c>
      <c r="AF361" s="6" t="s">
        <v>62</v>
      </c>
      <c r="AG361" s="6" t="s">
        <v>79</v>
      </c>
      <c r="AH361" s="6" t="s">
        <v>683</v>
      </c>
      <c r="AI361" s="6">
        <v>1</v>
      </c>
      <c r="AJ361" s="6">
        <v>1</v>
      </c>
      <c r="AK361" s="6">
        <v>1</v>
      </c>
      <c r="AL361" s="6">
        <v>1</v>
      </c>
      <c r="AM361" s="6">
        <v>1</v>
      </c>
      <c r="AN361" s="6">
        <v>0</v>
      </c>
      <c r="AO361" s="6">
        <v>1</v>
      </c>
      <c r="AQ361" s="6">
        <v>0</v>
      </c>
      <c r="AR361" s="6">
        <v>0</v>
      </c>
      <c r="AS361" s="6">
        <v>0</v>
      </c>
      <c r="AT361" s="6">
        <v>0</v>
      </c>
      <c r="AU361" s="6">
        <f>IF(Table3[[#This Row],[ShankDiameter]]&gt;0.5,0,2)</f>
        <v>2</v>
      </c>
      <c r="AV361" s="6">
        <v>0</v>
      </c>
      <c r="AW361" s="6">
        <v>0</v>
      </c>
      <c r="AX361" s="6">
        <v>2</v>
      </c>
      <c r="AY361" s="6">
        <f>IF(Table3[[#This Row],[ShankDiameter]]=0.225,2,IF(Table3[[#This Row],[ShankDiameter]]=0.25,2,IF(Table3[[#This Row],[ShankDiameter]]=0.2875,2,0)))</f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f>IF(Table3[[#This Row],[Type]]="EM",IF((Table3[[#This Row],[Diameter]]/2)-Table3[[#This Row],[CornerRadius]]-0.012&gt;0,(Table3[[#This Row],[Diameter]]/2)-Table3[[#This Row],[CornerRadius]]-0.012,0),)</f>
        <v>0</v>
      </c>
      <c r="BK361" s="6" t="str">
        <f>IF(Table3[[#This Row],[ShoulderLength]]="","",IF(Table3[[#This Row],[ShoulderLength]]&lt;Table3[[#This Row],[LOC]],"FIX",""))</f>
        <v/>
      </c>
    </row>
    <row r="362" spans="1:63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680</v>
      </c>
      <c r="I362" s="11" t="s">
        <v>755</v>
      </c>
      <c r="J362" s="12" t="s">
        <v>2449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756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>IF(Z362 &lt; 1, "", (M362/2)/TAN(RADIANS(Z362/2)))</f>
        <v>1.8326248880340588E-2</v>
      </c>
      <c r="AE362" s="6" t="s">
        <v>44</v>
      </c>
      <c r="AF362" s="6" t="s">
        <v>62</v>
      </c>
      <c r="AG362" s="6" t="s">
        <v>79</v>
      </c>
      <c r="AH362" s="6" t="s">
        <v>683</v>
      </c>
      <c r="AI362" s="6">
        <v>1</v>
      </c>
      <c r="AJ362" s="6">
        <v>1</v>
      </c>
      <c r="AK362" s="6">
        <v>1</v>
      </c>
      <c r="AL362" s="6">
        <v>1</v>
      </c>
      <c r="AM362" s="6">
        <v>1</v>
      </c>
      <c r="AN362" s="6">
        <v>0</v>
      </c>
      <c r="AO362" s="6">
        <v>1</v>
      </c>
      <c r="AQ362" s="6">
        <v>0</v>
      </c>
      <c r="AR362" s="6">
        <v>0</v>
      </c>
      <c r="AS362" s="6">
        <v>0</v>
      </c>
      <c r="AT362" s="6">
        <v>0</v>
      </c>
      <c r="AU362" s="6">
        <f>IF(Table3[[#This Row],[ShankDiameter]]&gt;0.5,0,2)</f>
        <v>2</v>
      </c>
      <c r="AV362" s="6">
        <v>0</v>
      </c>
      <c r="AW362" s="6">
        <v>0</v>
      </c>
      <c r="AX362" s="6">
        <v>2</v>
      </c>
      <c r="AY362" s="6">
        <f>IF(Table3[[#This Row],[ShankDiameter]]=0.225,2,IF(Table3[[#This Row],[ShankDiameter]]=0.25,2,IF(Table3[[#This Row],[ShankDiameter]]=0.2875,2,0)))</f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f>IF(Table3[[#This Row],[Type]]="EM",IF((Table3[[#This Row],[Diameter]]/2)-Table3[[#This Row],[CornerRadius]]-0.012&gt;0,(Table3[[#This Row],[Diameter]]/2)-Table3[[#This Row],[CornerRadius]]-0.012,0),)</f>
        <v>0</v>
      </c>
      <c r="BK362" s="6" t="str">
        <f>IF(Table3[[#This Row],[ShoulderLength]]="","",IF(Table3[[#This Row],[ShoulderLength]]&lt;Table3[[#This Row],[LOC]],"FIX",""))</f>
        <v/>
      </c>
    </row>
    <row r="363" spans="1:63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680</v>
      </c>
      <c r="I363" s="11" t="s">
        <v>757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2446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>IF(Z363 &lt; 1, "", (M363/2)/TAN(RADIANS(Z363/2)))</f>
        <v>1.8776894344611259E-2</v>
      </c>
      <c r="AE363" s="6" t="s">
        <v>44</v>
      </c>
      <c r="AF363" s="6" t="s">
        <v>62</v>
      </c>
      <c r="AG363" s="6" t="s">
        <v>79</v>
      </c>
      <c r="AH363" s="6" t="s">
        <v>683</v>
      </c>
      <c r="AI363" s="6">
        <v>1</v>
      </c>
      <c r="AJ363" s="6">
        <v>1</v>
      </c>
      <c r="AK363" s="6">
        <v>1</v>
      </c>
      <c r="AL363" s="6">
        <v>1</v>
      </c>
      <c r="AM363" s="6">
        <v>1</v>
      </c>
      <c r="AN363" s="6">
        <v>0</v>
      </c>
      <c r="AO363" s="6">
        <v>1</v>
      </c>
      <c r="AQ363" s="6">
        <v>0</v>
      </c>
      <c r="AR363" s="6">
        <v>0</v>
      </c>
      <c r="AS363" s="6">
        <v>0</v>
      </c>
      <c r="AT363" s="6">
        <v>0</v>
      </c>
      <c r="AU363" s="6">
        <f>IF(Table3[[#This Row],[ShankDiameter]]&gt;0.5,0,2)</f>
        <v>2</v>
      </c>
      <c r="AV363" s="6">
        <v>0</v>
      </c>
      <c r="AW363" s="6">
        <v>0</v>
      </c>
      <c r="AX363" s="6">
        <v>2</v>
      </c>
      <c r="AY363" s="6">
        <f>IF(Table3[[#This Row],[ShankDiameter]]=0.225,2,IF(Table3[[#This Row],[ShankDiameter]]=0.25,2,IF(Table3[[#This Row],[ShankDiameter]]=0.2875,2,0)))</f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f>IF(Table3[[#This Row],[Type]]="EM",IF((Table3[[#This Row],[Diameter]]/2)-Table3[[#This Row],[CornerRadius]]-0.012&gt;0,(Table3[[#This Row],[Diameter]]/2)-Table3[[#This Row],[CornerRadius]]-0.012,0),)</f>
        <v>0</v>
      </c>
      <c r="BK363" s="6" t="str">
        <f>IF(Table3[[#This Row],[ShoulderLength]]="","",IF(Table3[[#This Row],[ShoulderLength]]&lt;Table3[[#This Row],[LOC]],"FIX",""))</f>
        <v/>
      </c>
    </row>
    <row r="364" spans="1:63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680</v>
      </c>
      <c r="I364" s="11" t="s">
        <v>758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759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>IF(Z364 &lt; 1, "", (M364/2)/TAN(RADIANS(Z364/2)))</f>
        <v>1.9077324654125039E-2</v>
      </c>
      <c r="AE364" s="6" t="s">
        <v>44</v>
      </c>
      <c r="AF364" s="6" t="s">
        <v>62</v>
      </c>
      <c r="AG364" s="6" t="s">
        <v>79</v>
      </c>
      <c r="AH364" s="6" t="s">
        <v>683</v>
      </c>
      <c r="AI364" s="6">
        <v>1</v>
      </c>
      <c r="AJ364" s="6">
        <v>1</v>
      </c>
      <c r="AK364" s="6">
        <v>1</v>
      </c>
      <c r="AL364" s="6">
        <v>1</v>
      </c>
      <c r="AM364" s="6">
        <v>1</v>
      </c>
      <c r="AN364" s="6">
        <v>0</v>
      </c>
      <c r="AO364" s="6">
        <v>1</v>
      </c>
      <c r="AQ364" s="6">
        <v>0</v>
      </c>
      <c r="AR364" s="6">
        <v>0</v>
      </c>
      <c r="AS364" s="6">
        <v>0</v>
      </c>
      <c r="AT364" s="6">
        <v>0</v>
      </c>
      <c r="AU364" s="6">
        <f>IF(Table3[[#This Row],[ShankDiameter]]&gt;0.5,0,2)</f>
        <v>2</v>
      </c>
      <c r="AV364" s="6">
        <v>0</v>
      </c>
      <c r="AW364" s="6">
        <v>0</v>
      </c>
      <c r="AX364" s="6">
        <v>2</v>
      </c>
      <c r="AY364" s="6">
        <f>IF(Table3[[#This Row],[ShankDiameter]]=0.225,2,IF(Table3[[#This Row],[ShankDiameter]]=0.25,2,IF(Table3[[#This Row],[ShankDiameter]]=0.2875,2,0)))</f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f>IF(Table3[[#This Row],[Type]]="EM",IF((Table3[[#This Row],[Diameter]]/2)-Table3[[#This Row],[CornerRadius]]-0.012&gt;0,(Table3[[#This Row],[Diameter]]/2)-Table3[[#This Row],[CornerRadius]]-0.012,0),)</f>
        <v>0</v>
      </c>
      <c r="BK364" s="6" t="str">
        <f>IF(Table3[[#This Row],[ShoulderLength]]="","",IF(Table3[[#This Row],[ShoulderLength]]&lt;Table3[[#This Row],[LOC]],"FIX",""))</f>
        <v/>
      </c>
    </row>
    <row r="365" spans="1:63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680</v>
      </c>
      <c r="I365" s="11" t="s">
        <v>760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761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>IF(Z365 &lt; 1, "", (M365/2)/TAN(RADIANS(Z365/2)))</f>
        <v>1.9527970118395709E-2</v>
      </c>
      <c r="AE365" s="6" t="s">
        <v>44</v>
      </c>
      <c r="AF365" s="6" t="s">
        <v>62</v>
      </c>
      <c r="AG365" s="6" t="s">
        <v>495</v>
      </c>
      <c r="AH365" s="6" t="s">
        <v>683</v>
      </c>
      <c r="AI365" s="6">
        <v>1</v>
      </c>
      <c r="AJ365" s="6">
        <v>1</v>
      </c>
      <c r="AK365" s="6">
        <v>1</v>
      </c>
      <c r="AL365" s="6">
        <v>1</v>
      </c>
      <c r="AM365" s="6">
        <v>1</v>
      </c>
      <c r="AN365" s="6">
        <v>0</v>
      </c>
      <c r="AO365" s="6">
        <v>1</v>
      </c>
      <c r="AQ365" s="6">
        <v>0</v>
      </c>
      <c r="AR365" s="6">
        <v>0</v>
      </c>
      <c r="AS365" s="6">
        <v>0</v>
      </c>
      <c r="AT365" s="6">
        <v>0</v>
      </c>
      <c r="AU365" s="6">
        <f>IF(Table3[[#This Row],[ShankDiameter]]&gt;0.5,0,2)</f>
        <v>2</v>
      </c>
      <c r="AV365" s="6">
        <v>0</v>
      </c>
      <c r="AW365" s="6">
        <v>0</v>
      </c>
      <c r="AX365" s="6">
        <v>2</v>
      </c>
      <c r="AY365" s="6">
        <f>IF(Table3[[#This Row],[ShankDiameter]]=0.225,2,IF(Table3[[#This Row],[ShankDiameter]]=0.25,2,IF(Table3[[#This Row],[ShankDiameter]]=0.2875,2,0)))</f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f>IF(Table3[[#This Row],[Type]]="EM",IF((Table3[[#This Row],[Diameter]]/2)-Table3[[#This Row],[CornerRadius]]-0.012&gt;0,(Table3[[#This Row],[Diameter]]/2)-Table3[[#This Row],[CornerRadius]]-0.012,0),)</f>
        <v>0</v>
      </c>
      <c r="BK365" s="6" t="str">
        <f>IF(Table3[[#This Row],[ShoulderLength]]="","",IF(Table3[[#This Row],[ShoulderLength]]&lt;Table3[[#This Row],[LOC]],"FIX",""))</f>
        <v/>
      </c>
    </row>
    <row r="366" spans="1:63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680</v>
      </c>
      <c r="I366" s="11" t="s">
        <v>762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763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>IF(Z366 &lt; 1, "", (M366/2)/TAN(RADIANS(Z366/2)))</f>
        <v>2.0128830737423272E-2</v>
      </c>
      <c r="AE366" s="6" t="s">
        <v>44</v>
      </c>
      <c r="AF366" s="6" t="s">
        <v>62</v>
      </c>
      <c r="AG366" s="6" t="s">
        <v>79</v>
      </c>
      <c r="AH366" s="6" t="s">
        <v>683</v>
      </c>
      <c r="AI366" s="6">
        <v>1</v>
      </c>
      <c r="AJ366" s="6">
        <v>1</v>
      </c>
      <c r="AK366" s="6">
        <v>1</v>
      </c>
      <c r="AL366" s="6">
        <v>1</v>
      </c>
      <c r="AM366" s="6">
        <v>1</v>
      </c>
      <c r="AN366" s="6">
        <v>0</v>
      </c>
      <c r="AO366" s="6">
        <v>1</v>
      </c>
      <c r="AQ366" s="6">
        <v>0</v>
      </c>
      <c r="AR366" s="6">
        <v>0</v>
      </c>
      <c r="AS366" s="6">
        <v>0</v>
      </c>
      <c r="AT366" s="6">
        <v>0</v>
      </c>
      <c r="AU366" s="6">
        <f>IF(Table3[[#This Row],[ShankDiameter]]&gt;0.5,0,2)</f>
        <v>2</v>
      </c>
      <c r="AV366" s="6">
        <v>0</v>
      </c>
      <c r="AW366" s="6">
        <v>0</v>
      </c>
      <c r="AX366" s="6">
        <v>2</v>
      </c>
      <c r="AY366" s="6">
        <f>IF(Table3[[#This Row],[ShankDiameter]]=0.225,2,IF(Table3[[#This Row],[ShankDiameter]]=0.25,2,IF(Table3[[#This Row],[ShankDiameter]]=0.2875,2,0)))</f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f>IF(Table3[[#This Row],[Type]]="EM",IF((Table3[[#This Row],[Diameter]]/2)-Table3[[#This Row],[CornerRadius]]-0.012&gt;0,(Table3[[#This Row],[Diameter]]/2)-Table3[[#This Row],[CornerRadius]]-0.012,0),)</f>
        <v>0</v>
      </c>
      <c r="BK366" s="6" t="str">
        <f>IF(Table3[[#This Row],[ShoulderLength]]="","",IF(Table3[[#This Row],[ShoulderLength]]&lt;Table3[[#This Row],[LOC]],"FIX",""))</f>
        <v/>
      </c>
    </row>
    <row r="367" spans="1:63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680</v>
      </c>
      <c r="I367" s="11" t="s">
        <v>764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763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>IF(Z367 &lt; 1, "", (M367/2)/TAN(RADIANS(Z367/2)))</f>
        <v>2.0128830737423272E-2</v>
      </c>
      <c r="AE367" s="6" t="s">
        <v>44</v>
      </c>
      <c r="AF367" s="6" t="s">
        <v>62</v>
      </c>
      <c r="AG367" s="6" t="s">
        <v>495</v>
      </c>
      <c r="AH367" s="6" t="s">
        <v>683</v>
      </c>
      <c r="AI367" s="6">
        <v>1</v>
      </c>
      <c r="AJ367" s="6">
        <v>1</v>
      </c>
      <c r="AK367" s="6">
        <v>1</v>
      </c>
      <c r="AL367" s="6">
        <v>1</v>
      </c>
      <c r="AM367" s="6">
        <v>1</v>
      </c>
      <c r="AN367" s="6">
        <v>0</v>
      </c>
      <c r="AO367" s="6">
        <v>1</v>
      </c>
      <c r="AQ367" s="6">
        <v>0</v>
      </c>
      <c r="AR367" s="6">
        <v>0</v>
      </c>
      <c r="AS367" s="6">
        <v>0</v>
      </c>
      <c r="AT367" s="6">
        <v>0</v>
      </c>
      <c r="AU367" s="6">
        <f>IF(Table3[[#This Row],[ShankDiameter]]&gt;0.5,0,2)</f>
        <v>2</v>
      </c>
      <c r="AV367" s="6">
        <v>0</v>
      </c>
      <c r="AW367" s="6">
        <v>0</v>
      </c>
      <c r="AX367" s="6">
        <v>2</v>
      </c>
      <c r="AY367" s="6">
        <f>IF(Table3[[#This Row],[ShankDiameter]]=0.225,2,IF(Table3[[#This Row],[ShankDiameter]]=0.25,2,IF(Table3[[#This Row],[ShankDiameter]]=0.2875,2,0)))</f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f>IF(Table3[[#This Row],[Type]]="EM",IF((Table3[[#This Row],[Diameter]]/2)-Table3[[#This Row],[CornerRadius]]-0.012&gt;0,(Table3[[#This Row],[Diameter]]/2)-Table3[[#This Row],[CornerRadius]]-0.012,0),)</f>
        <v>0</v>
      </c>
      <c r="BK367" s="6" t="str">
        <f>IF(Table3[[#This Row],[ShoulderLength]]="","",IF(Table3[[#This Row],[ShoulderLength]]&lt;Table3[[#This Row],[LOC]],"FIX",""))</f>
        <v/>
      </c>
    </row>
    <row r="368" spans="1:63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680</v>
      </c>
      <c r="I368" s="11" t="s">
        <v>765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766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>IF(Z368 &lt; 1, "", (M368/2)/TAN(RADIANS(Z368/2)))</f>
        <v>2.1030121665964612E-2</v>
      </c>
      <c r="AE368" s="6" t="s">
        <v>44</v>
      </c>
      <c r="AF368" s="6" t="s">
        <v>62</v>
      </c>
      <c r="AG368" s="6" t="s">
        <v>79</v>
      </c>
      <c r="AH368" s="6" t="s">
        <v>683</v>
      </c>
      <c r="AI368" s="6">
        <v>1</v>
      </c>
      <c r="AJ368" s="6">
        <v>1</v>
      </c>
      <c r="AK368" s="6">
        <v>1</v>
      </c>
      <c r="AL368" s="6">
        <v>1</v>
      </c>
      <c r="AM368" s="6">
        <v>1</v>
      </c>
      <c r="AN368" s="6">
        <v>0</v>
      </c>
      <c r="AO368" s="6">
        <v>1</v>
      </c>
      <c r="AQ368" s="6">
        <v>0</v>
      </c>
      <c r="AR368" s="6">
        <v>0</v>
      </c>
      <c r="AS368" s="6">
        <v>0</v>
      </c>
      <c r="AT368" s="6">
        <v>0</v>
      </c>
      <c r="AU368" s="6">
        <f>IF(Table3[[#This Row],[ShankDiameter]]&gt;0.5,0,2)</f>
        <v>2</v>
      </c>
      <c r="AV368" s="6">
        <v>0</v>
      </c>
      <c r="AW368" s="6">
        <v>0</v>
      </c>
      <c r="AX368" s="6">
        <v>2</v>
      </c>
      <c r="AY368" s="6">
        <f>IF(Table3[[#This Row],[ShankDiameter]]=0.225,2,IF(Table3[[#This Row],[ShankDiameter]]=0.25,2,IF(Table3[[#This Row],[ShankDiameter]]=0.2875,2,0)))</f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f>IF(Table3[[#This Row],[Type]]="EM",IF((Table3[[#This Row],[Diameter]]/2)-Table3[[#This Row],[CornerRadius]]-0.012&gt;0,(Table3[[#This Row],[Diameter]]/2)-Table3[[#This Row],[CornerRadius]]-0.012,0),)</f>
        <v>0</v>
      </c>
      <c r="BK368" s="6" t="str">
        <f>IF(Table3[[#This Row],[ShoulderLength]]="","",IF(Table3[[#This Row],[ShoulderLength]]&lt;Table3[[#This Row],[LOC]],"FIX",""))</f>
        <v/>
      </c>
    </row>
    <row r="369" spans="1:63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680</v>
      </c>
      <c r="I369" s="11" t="s">
        <v>767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768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>IF(Z369 &lt; 1, "", (M369/2)/TAN(RADIANS(Z369/2)))</f>
        <v>2.1931412594505949E-2</v>
      </c>
      <c r="AE369" s="6" t="s">
        <v>44</v>
      </c>
      <c r="AF369" s="6" t="s">
        <v>62</v>
      </c>
      <c r="AG369" s="6" t="s">
        <v>79</v>
      </c>
      <c r="AH369" s="6" t="s">
        <v>683</v>
      </c>
      <c r="AI369" s="6">
        <v>1</v>
      </c>
      <c r="AJ369" s="6">
        <v>1</v>
      </c>
      <c r="AK369" s="6">
        <v>1</v>
      </c>
      <c r="AL369" s="6">
        <v>1</v>
      </c>
      <c r="AM369" s="6">
        <v>1</v>
      </c>
      <c r="AN369" s="6">
        <v>0</v>
      </c>
      <c r="AO369" s="6">
        <v>1</v>
      </c>
      <c r="AQ369" s="6">
        <v>0</v>
      </c>
      <c r="AR369" s="6">
        <v>0</v>
      </c>
      <c r="AS369" s="6">
        <v>0</v>
      </c>
      <c r="AT369" s="6">
        <v>0</v>
      </c>
      <c r="AU369" s="6">
        <f>IF(Table3[[#This Row],[ShankDiameter]]&gt;0.5,0,2)</f>
        <v>2</v>
      </c>
      <c r="AV369" s="6">
        <v>0</v>
      </c>
      <c r="AW369" s="6">
        <v>0</v>
      </c>
      <c r="AX369" s="6">
        <v>2</v>
      </c>
      <c r="AY369" s="6">
        <f>IF(Table3[[#This Row],[ShankDiameter]]=0.225,2,IF(Table3[[#This Row],[ShankDiameter]]=0.25,2,IF(Table3[[#This Row],[ShankDiameter]]=0.2875,2,0)))</f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f>IF(Table3[[#This Row],[Type]]="EM",IF((Table3[[#This Row],[Diameter]]/2)-Table3[[#This Row],[CornerRadius]]-0.012&gt;0,(Table3[[#This Row],[Diameter]]/2)-Table3[[#This Row],[CornerRadius]]-0.012,0),)</f>
        <v>0</v>
      </c>
      <c r="BK369" s="6" t="str">
        <f>IF(Table3[[#This Row],[ShoulderLength]]="","",IF(Table3[[#This Row],[ShoulderLength]]&lt;Table3[[#This Row],[LOC]],"FIX",""))</f>
        <v/>
      </c>
    </row>
    <row r="370" spans="1:63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680</v>
      </c>
      <c r="I370" s="11" t="s">
        <v>769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770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>IF(Z370 &lt; 1, "", (M370/2)/TAN(RADIANS(Z370/2)))</f>
        <v>2.2832703523047289E-2</v>
      </c>
      <c r="AE370" s="6" t="s">
        <v>44</v>
      </c>
      <c r="AF370" s="6" t="s">
        <v>62</v>
      </c>
      <c r="AG370" s="6" t="s">
        <v>79</v>
      </c>
      <c r="AH370" s="6" t="s">
        <v>683</v>
      </c>
      <c r="AI370" s="6">
        <v>1</v>
      </c>
      <c r="AJ370" s="6">
        <v>1</v>
      </c>
      <c r="AK370" s="6">
        <v>1</v>
      </c>
      <c r="AL370" s="6">
        <v>1</v>
      </c>
      <c r="AM370" s="6">
        <v>1</v>
      </c>
      <c r="AN370" s="6">
        <v>0</v>
      </c>
      <c r="AO370" s="6">
        <v>1</v>
      </c>
      <c r="AQ370" s="6">
        <v>0</v>
      </c>
      <c r="AR370" s="6">
        <v>0</v>
      </c>
      <c r="AS370" s="6">
        <v>0</v>
      </c>
      <c r="AT370" s="6">
        <v>0</v>
      </c>
      <c r="AU370" s="6">
        <f>IF(Table3[[#This Row],[ShankDiameter]]&gt;0.5,0,2)</f>
        <v>2</v>
      </c>
      <c r="AV370" s="6">
        <v>0</v>
      </c>
      <c r="AW370" s="6">
        <v>0</v>
      </c>
      <c r="AX370" s="6">
        <v>2</v>
      </c>
      <c r="AY370" s="6">
        <f>IF(Table3[[#This Row],[ShankDiameter]]=0.225,2,IF(Table3[[#This Row],[ShankDiameter]]=0.25,2,IF(Table3[[#This Row],[ShankDiameter]]=0.2875,2,0)))</f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f>IF(Table3[[#This Row],[Type]]="EM",IF((Table3[[#This Row],[Diameter]]/2)-Table3[[#This Row],[CornerRadius]]-0.012&gt;0,(Table3[[#This Row],[Diameter]]/2)-Table3[[#This Row],[CornerRadius]]-0.012,0),)</f>
        <v>0</v>
      </c>
      <c r="BK370" s="6" t="str">
        <f>IF(Table3[[#This Row],[ShoulderLength]]="","",IF(Table3[[#This Row],[ShoulderLength]]&lt;Table3[[#This Row],[LOC]],"FIX",""))</f>
        <v/>
      </c>
    </row>
    <row r="371" spans="1:63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680</v>
      </c>
      <c r="I371" s="11" t="s">
        <v>771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772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>IF(Z371 &lt; 1, "", (M371/2)/TAN(RADIANS(Z371/2)))</f>
        <v>2.3583779296831742E-2</v>
      </c>
      <c r="AE371" s="6" t="s">
        <v>44</v>
      </c>
      <c r="AF371" s="6" t="s">
        <v>62</v>
      </c>
      <c r="AG371" s="6" t="s">
        <v>79</v>
      </c>
      <c r="AH371" s="6" t="s">
        <v>683</v>
      </c>
      <c r="AI371" s="6">
        <v>1</v>
      </c>
      <c r="AJ371" s="6">
        <v>1</v>
      </c>
      <c r="AK371" s="6">
        <v>1</v>
      </c>
      <c r="AL371" s="6">
        <v>1</v>
      </c>
      <c r="AM371" s="6">
        <v>1</v>
      </c>
      <c r="AN371" s="6">
        <v>0</v>
      </c>
      <c r="AO371" s="6">
        <v>1</v>
      </c>
      <c r="AQ371" s="6">
        <v>0</v>
      </c>
      <c r="AR371" s="6">
        <v>0</v>
      </c>
      <c r="AS371" s="6">
        <v>0</v>
      </c>
      <c r="AT371" s="6">
        <v>0</v>
      </c>
      <c r="AU371" s="6">
        <f>IF(Table3[[#This Row],[ShankDiameter]]&gt;0.5,0,2)</f>
        <v>2</v>
      </c>
      <c r="AV371" s="6">
        <v>0</v>
      </c>
      <c r="AW371" s="6">
        <v>0</v>
      </c>
      <c r="AX371" s="6">
        <v>2</v>
      </c>
      <c r="AY371" s="6">
        <f>IF(Table3[[#This Row],[ShankDiameter]]=0.225,2,IF(Table3[[#This Row],[ShankDiameter]]=0.25,2,IF(Table3[[#This Row],[ShankDiameter]]=0.2875,2,0)))</f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f>IF(Table3[[#This Row],[Type]]="EM",IF((Table3[[#This Row],[Diameter]]/2)-Table3[[#This Row],[CornerRadius]]-0.012&gt;0,(Table3[[#This Row],[Diameter]]/2)-Table3[[#This Row],[CornerRadius]]-0.012,0),)</f>
        <v>0</v>
      </c>
      <c r="BK371" s="6" t="str">
        <f>IF(Table3[[#This Row],[ShoulderLength]]="","",IF(Table3[[#This Row],[ShoulderLength]]&lt;Table3[[#This Row],[LOC]],"FIX",""))</f>
        <v/>
      </c>
    </row>
    <row r="372" spans="1:63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680</v>
      </c>
      <c r="I372" s="11" t="s">
        <v>773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774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>IF(Z372 &lt; 1, "", (M372/2)/TAN(RADIANS(Z372/2)))</f>
        <v>2.4334855070616192E-2</v>
      </c>
      <c r="AE372" s="6" t="s">
        <v>44</v>
      </c>
      <c r="AF372" s="6" t="s">
        <v>62</v>
      </c>
      <c r="AG372" s="6" t="s">
        <v>79</v>
      </c>
      <c r="AH372" s="6" t="s">
        <v>683</v>
      </c>
      <c r="AI372" s="6">
        <v>1</v>
      </c>
      <c r="AJ372" s="6">
        <v>1</v>
      </c>
      <c r="AK372" s="6">
        <v>1</v>
      </c>
      <c r="AL372" s="6">
        <v>1</v>
      </c>
      <c r="AM372" s="6">
        <v>1</v>
      </c>
      <c r="AN372" s="6">
        <v>0</v>
      </c>
      <c r="AO372" s="6">
        <v>1</v>
      </c>
      <c r="AQ372" s="6">
        <v>0</v>
      </c>
      <c r="AR372" s="6">
        <v>0</v>
      </c>
      <c r="AS372" s="6">
        <v>0</v>
      </c>
      <c r="AT372" s="6">
        <v>0</v>
      </c>
      <c r="AU372" s="6">
        <f>IF(Table3[[#This Row],[ShankDiameter]]&gt;0.5,0,2)</f>
        <v>2</v>
      </c>
      <c r="AV372" s="6">
        <v>0</v>
      </c>
      <c r="AW372" s="6">
        <v>0</v>
      </c>
      <c r="AX372" s="6">
        <v>2</v>
      </c>
      <c r="AY372" s="6">
        <f>IF(Table3[[#This Row],[ShankDiameter]]=0.225,2,IF(Table3[[#This Row],[ShankDiameter]]=0.25,2,IF(Table3[[#This Row],[ShankDiameter]]=0.2875,2,0)))</f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f>IF(Table3[[#This Row],[Type]]="EM",IF((Table3[[#This Row],[Diameter]]/2)-Table3[[#This Row],[CornerRadius]]-0.012&gt;0,(Table3[[#This Row],[Diameter]]/2)-Table3[[#This Row],[CornerRadius]]-0.012,0),)</f>
        <v>0</v>
      </c>
      <c r="BK372" s="6" t="str">
        <f>IF(Table3[[#This Row],[ShoulderLength]]="","",IF(Table3[[#This Row],[ShoulderLength]]&lt;Table3[[#This Row],[LOC]],"FIX",""))</f>
        <v/>
      </c>
    </row>
    <row r="373" spans="1:63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680</v>
      </c>
      <c r="I373" s="11" t="s">
        <v>775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776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>IF(Z373 &lt; 1, "", (M373/2)/TAN(RADIANS(Z373/2)))</f>
        <v>2.4635285380129972E-2</v>
      </c>
      <c r="AE373" s="6" t="s">
        <v>44</v>
      </c>
      <c r="AF373" s="6" t="s">
        <v>62</v>
      </c>
      <c r="AG373" s="6" t="s">
        <v>79</v>
      </c>
      <c r="AH373" s="6" t="s">
        <v>683</v>
      </c>
      <c r="AI373" s="6">
        <v>1</v>
      </c>
      <c r="AJ373" s="6">
        <v>1</v>
      </c>
      <c r="AK373" s="6">
        <v>1</v>
      </c>
      <c r="AL373" s="6">
        <v>1</v>
      </c>
      <c r="AM373" s="6">
        <v>1</v>
      </c>
      <c r="AN373" s="6">
        <v>0</v>
      </c>
      <c r="AO373" s="6">
        <v>1</v>
      </c>
      <c r="AQ373" s="6">
        <v>0</v>
      </c>
      <c r="AR373" s="6">
        <v>0</v>
      </c>
      <c r="AS373" s="6">
        <v>0</v>
      </c>
      <c r="AT373" s="6">
        <v>0</v>
      </c>
      <c r="AU373" s="6">
        <f>IF(Table3[[#This Row],[ShankDiameter]]&gt;0.5,0,2)</f>
        <v>2</v>
      </c>
      <c r="AV373" s="6">
        <v>0</v>
      </c>
      <c r="AW373" s="6">
        <v>0</v>
      </c>
      <c r="AX373" s="6">
        <v>2</v>
      </c>
      <c r="AY373" s="6">
        <f>IF(Table3[[#This Row],[ShankDiameter]]=0.225,2,IF(Table3[[#This Row],[ShankDiameter]]=0.25,2,IF(Table3[[#This Row],[ShankDiameter]]=0.2875,2,0)))</f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f>IF(Table3[[#This Row],[Type]]="EM",IF((Table3[[#This Row],[Diameter]]/2)-Table3[[#This Row],[CornerRadius]]-0.012&gt;0,(Table3[[#This Row],[Diameter]]/2)-Table3[[#This Row],[CornerRadius]]-0.012,0),)</f>
        <v>0</v>
      </c>
      <c r="BK373" s="6" t="str">
        <f>IF(Table3[[#This Row],[ShoulderLength]]="","",IF(Table3[[#This Row],[ShoulderLength]]&lt;Table3[[#This Row],[LOC]],"FIX",""))</f>
        <v/>
      </c>
    </row>
    <row r="374" spans="1:63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680</v>
      </c>
      <c r="I374" s="11" t="s">
        <v>777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778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>IF(Z374 &lt; 1, "", (M374/2)/TAN(RADIANS(Z374/2)))</f>
        <v>2.5837006618185089E-2</v>
      </c>
      <c r="AE374" s="6" t="s">
        <v>44</v>
      </c>
      <c r="AF374" s="6" t="s">
        <v>62</v>
      </c>
      <c r="AG374" s="6" t="s">
        <v>79</v>
      </c>
      <c r="AH374" s="6" t="s">
        <v>683</v>
      </c>
      <c r="AI374" s="6">
        <v>1</v>
      </c>
      <c r="AJ374" s="6">
        <v>1</v>
      </c>
      <c r="AK374" s="6">
        <v>1</v>
      </c>
      <c r="AL374" s="6">
        <v>1</v>
      </c>
      <c r="AM374" s="6">
        <v>1</v>
      </c>
      <c r="AN374" s="6">
        <v>0</v>
      </c>
      <c r="AO374" s="6">
        <v>1</v>
      </c>
      <c r="AQ374" s="6">
        <v>0</v>
      </c>
      <c r="AR374" s="6">
        <v>0</v>
      </c>
      <c r="AS374" s="6">
        <v>0</v>
      </c>
      <c r="AT374" s="6">
        <v>0</v>
      </c>
      <c r="AU374" s="6">
        <f>IF(Table3[[#This Row],[ShankDiameter]]&gt;0.5,0,2)</f>
        <v>2</v>
      </c>
      <c r="AV374" s="6">
        <v>0</v>
      </c>
      <c r="AW374" s="6">
        <v>0</v>
      </c>
      <c r="AX374" s="6">
        <v>2</v>
      </c>
      <c r="AY374" s="6">
        <f>IF(Table3[[#This Row],[ShankDiameter]]=0.225,2,IF(Table3[[#This Row],[ShankDiameter]]=0.25,2,IF(Table3[[#This Row],[ShankDiameter]]=0.2875,2,0)))</f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f>IF(Table3[[#This Row],[Type]]="EM",IF((Table3[[#This Row],[Diameter]]/2)-Table3[[#This Row],[CornerRadius]]-0.012&gt;0,(Table3[[#This Row],[Diameter]]/2)-Table3[[#This Row],[CornerRadius]]-0.012,0),)</f>
        <v>0</v>
      </c>
      <c r="BK374" s="6" t="str">
        <f>IF(Table3[[#This Row],[ShoulderLength]]="","",IF(Table3[[#This Row],[ShoulderLength]]&lt;Table3[[#This Row],[LOC]],"FIX",""))</f>
        <v/>
      </c>
    </row>
    <row r="375" spans="1:63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680</v>
      </c>
      <c r="I375" s="11" t="s">
        <v>779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780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>IF(Z375 &lt; 1, "", (M375/2)/TAN(RADIANS(Z375/2)))</f>
        <v>2.6738297546726433E-2</v>
      </c>
      <c r="AE375" s="6" t="s">
        <v>44</v>
      </c>
      <c r="AF375" s="6" t="s">
        <v>62</v>
      </c>
      <c r="AG375" s="6" t="s">
        <v>79</v>
      </c>
      <c r="AH375" s="6" t="s">
        <v>683</v>
      </c>
      <c r="AI375" s="6">
        <v>1</v>
      </c>
      <c r="AJ375" s="6">
        <v>1</v>
      </c>
      <c r="AK375" s="6">
        <v>1</v>
      </c>
      <c r="AL375" s="6">
        <v>1</v>
      </c>
      <c r="AM375" s="6">
        <v>1</v>
      </c>
      <c r="AN375" s="6">
        <v>0</v>
      </c>
      <c r="AO375" s="6">
        <v>1</v>
      </c>
      <c r="AQ375" s="6">
        <v>0</v>
      </c>
      <c r="AR375" s="6">
        <v>0</v>
      </c>
      <c r="AS375" s="6">
        <v>0</v>
      </c>
      <c r="AT375" s="6">
        <v>0</v>
      </c>
      <c r="AU375" s="6">
        <f>IF(Table3[[#This Row],[ShankDiameter]]&gt;0.5,0,2)</f>
        <v>2</v>
      </c>
      <c r="AV375" s="6">
        <v>0</v>
      </c>
      <c r="AW375" s="6">
        <v>0</v>
      </c>
      <c r="AX375" s="6">
        <v>2</v>
      </c>
      <c r="AY375" s="6">
        <f>IF(Table3[[#This Row],[ShankDiameter]]=0.225,2,IF(Table3[[#This Row],[ShankDiameter]]=0.25,2,IF(Table3[[#This Row],[ShankDiameter]]=0.2875,2,0)))</f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f>IF(Table3[[#This Row],[Type]]="EM",IF((Table3[[#This Row],[Diameter]]/2)-Table3[[#This Row],[CornerRadius]]-0.012&gt;0,(Table3[[#This Row],[Diameter]]/2)-Table3[[#This Row],[CornerRadius]]-0.012,0),)</f>
        <v>0</v>
      </c>
      <c r="BK375" s="6" t="str">
        <f>IF(Table3[[#This Row],[ShoulderLength]]="","",IF(Table3[[#This Row],[ShoulderLength]]&lt;Table3[[#This Row],[LOC]],"FIX",""))</f>
        <v/>
      </c>
    </row>
    <row r="376" spans="1:63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680</v>
      </c>
      <c r="I376" s="11" t="s">
        <v>781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782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>IF(Z376 &lt; 1, "", (M376/2)/TAN(RADIANS(Z376/2)))</f>
        <v>2.8090233939538443E-2</v>
      </c>
      <c r="AE376" s="6" t="s">
        <v>44</v>
      </c>
      <c r="AF376" s="6" t="s">
        <v>62</v>
      </c>
      <c r="AG376" s="6" t="s">
        <v>79</v>
      </c>
      <c r="AH376" s="6" t="s">
        <v>683</v>
      </c>
      <c r="AI376" s="6">
        <v>1</v>
      </c>
      <c r="AJ376" s="6">
        <v>1</v>
      </c>
      <c r="AK376" s="6">
        <v>1</v>
      </c>
      <c r="AL376" s="6">
        <v>1</v>
      </c>
      <c r="AM376" s="6">
        <v>1</v>
      </c>
      <c r="AN376" s="6">
        <v>0</v>
      </c>
      <c r="AO376" s="6">
        <v>1</v>
      </c>
      <c r="AQ376" s="6">
        <v>0</v>
      </c>
      <c r="AR376" s="6">
        <v>0</v>
      </c>
      <c r="AS376" s="6">
        <v>0</v>
      </c>
      <c r="AT376" s="6">
        <v>0</v>
      </c>
      <c r="AU376" s="6">
        <f>IF(Table3[[#This Row],[ShankDiameter]]&gt;0.5,0,2)</f>
        <v>2</v>
      </c>
      <c r="AV376" s="6">
        <v>0</v>
      </c>
      <c r="AW376" s="6">
        <v>0</v>
      </c>
      <c r="AX376" s="6">
        <v>2</v>
      </c>
      <c r="AY376" s="6">
        <f>IF(Table3[[#This Row],[ShankDiameter]]=0.225,2,IF(Table3[[#This Row],[ShankDiameter]]=0.25,2,IF(Table3[[#This Row],[ShankDiameter]]=0.2875,2,0)))</f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f>IF(Table3[[#This Row],[Type]]="EM",IF((Table3[[#This Row],[Diameter]]/2)-Table3[[#This Row],[CornerRadius]]-0.012&gt;0,(Table3[[#This Row],[Diameter]]/2)-Table3[[#This Row],[CornerRadius]]-0.012,0),)</f>
        <v>0</v>
      </c>
      <c r="BK376" s="6" t="str">
        <f>IF(Table3[[#This Row],[ShoulderLength]]="","",IF(Table3[[#This Row],[ShoulderLength]]&lt;Table3[[#This Row],[LOC]],"FIX",""))</f>
        <v/>
      </c>
    </row>
    <row r="377" spans="1:63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680</v>
      </c>
      <c r="I377" s="11" t="s">
        <v>783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784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>IF(Z377 &lt; 1, "", (M377/2)/TAN(RADIANS(Z377/2)))</f>
        <v>2.8841309713322893E-2</v>
      </c>
      <c r="AE377" s="6" t="s">
        <v>44</v>
      </c>
      <c r="AF377" s="6" t="s">
        <v>62</v>
      </c>
      <c r="AG377" s="6" t="s">
        <v>79</v>
      </c>
      <c r="AH377" s="6" t="s">
        <v>683</v>
      </c>
      <c r="AI377" s="6">
        <v>1</v>
      </c>
      <c r="AJ377" s="6">
        <v>1</v>
      </c>
      <c r="AK377" s="6">
        <v>1</v>
      </c>
      <c r="AL377" s="6">
        <v>1</v>
      </c>
      <c r="AM377" s="6">
        <v>1</v>
      </c>
      <c r="AN377" s="6">
        <v>0</v>
      </c>
      <c r="AO377" s="6">
        <v>1</v>
      </c>
      <c r="AQ377" s="6">
        <v>0</v>
      </c>
      <c r="AR377" s="6">
        <v>0</v>
      </c>
      <c r="AS377" s="6">
        <v>0</v>
      </c>
      <c r="AT377" s="6">
        <v>0</v>
      </c>
      <c r="AU377" s="6">
        <f>IF(Table3[[#This Row],[ShankDiameter]]&gt;0.5,0,2)</f>
        <v>2</v>
      </c>
      <c r="AV377" s="6">
        <v>0</v>
      </c>
      <c r="AW377" s="6">
        <v>0</v>
      </c>
      <c r="AX377" s="6">
        <v>2</v>
      </c>
      <c r="AY377" s="6">
        <f>IF(Table3[[#This Row],[ShankDiameter]]=0.225,2,IF(Table3[[#This Row],[ShankDiameter]]=0.25,2,IF(Table3[[#This Row],[ShankDiameter]]=0.2875,2,0)))</f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f>IF(Table3[[#This Row],[Type]]="EM",IF((Table3[[#This Row],[Diameter]]/2)-Table3[[#This Row],[CornerRadius]]-0.012&gt;0,(Table3[[#This Row],[Diameter]]/2)-Table3[[#This Row],[CornerRadius]]-0.012,0),)</f>
        <v>0</v>
      </c>
      <c r="BK377" s="6" t="str">
        <f>IF(Table3[[#This Row],[ShoulderLength]]="","",IF(Table3[[#This Row],[ShoulderLength]]&lt;Table3[[#This Row],[LOC]],"FIX",""))</f>
        <v/>
      </c>
    </row>
    <row r="378" spans="1:63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680</v>
      </c>
      <c r="I378" s="11" t="s">
        <v>785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786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>IF(Z378 &lt; 1, "", (M378/2)/TAN(RADIANS(Z378/2)))</f>
        <v>2.9442170332350456E-2</v>
      </c>
      <c r="AE378" s="6" t="s">
        <v>44</v>
      </c>
      <c r="AF378" s="6" t="s">
        <v>62</v>
      </c>
      <c r="AG378" s="6" t="s">
        <v>79</v>
      </c>
      <c r="AH378" s="6" t="s">
        <v>683</v>
      </c>
      <c r="AI378" s="6">
        <v>1</v>
      </c>
      <c r="AJ378" s="6">
        <v>1</v>
      </c>
      <c r="AK378" s="6">
        <v>1</v>
      </c>
      <c r="AL378" s="6">
        <v>1</v>
      </c>
      <c r="AM378" s="6">
        <v>1</v>
      </c>
      <c r="AN378" s="6">
        <v>0</v>
      </c>
      <c r="AO378" s="6">
        <v>1</v>
      </c>
      <c r="AQ378" s="6">
        <v>0</v>
      </c>
      <c r="AR378" s="6">
        <v>0</v>
      </c>
      <c r="AS378" s="6">
        <v>0</v>
      </c>
      <c r="AT378" s="6">
        <v>0</v>
      </c>
      <c r="AU378" s="6">
        <f>IF(Table3[[#This Row],[ShankDiameter]]&gt;0.5,0,2)</f>
        <v>2</v>
      </c>
      <c r="AV378" s="6">
        <v>0</v>
      </c>
      <c r="AW378" s="6">
        <v>0</v>
      </c>
      <c r="AX378" s="6">
        <v>2</v>
      </c>
      <c r="AY378" s="6">
        <f>IF(Table3[[#This Row],[ShankDiameter]]=0.225,2,IF(Table3[[#This Row],[ShankDiameter]]=0.25,2,IF(Table3[[#This Row],[ShankDiameter]]=0.2875,2,0)))</f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f>IF(Table3[[#This Row],[Type]]="EM",IF((Table3[[#This Row],[Diameter]]/2)-Table3[[#This Row],[CornerRadius]]-0.012&gt;0,(Table3[[#This Row],[Diameter]]/2)-Table3[[#This Row],[CornerRadius]]-0.012,0),)</f>
        <v>0</v>
      </c>
      <c r="BK378" s="6" t="str">
        <f>IF(Table3[[#This Row],[ShoulderLength]]="","",IF(Table3[[#This Row],[ShoulderLength]]&lt;Table3[[#This Row],[LOC]],"FIX",""))</f>
        <v/>
      </c>
    </row>
    <row r="379" spans="1:63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680</v>
      </c>
      <c r="I379" s="11" t="s">
        <v>787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788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>IF(Z379 &lt; 1, "", (M379/2)/TAN(RADIANS(Z379/2)))</f>
        <v>2.9892815796621126E-2</v>
      </c>
      <c r="AE379" s="6" t="s">
        <v>44</v>
      </c>
      <c r="AF379" s="6" t="s">
        <v>62</v>
      </c>
      <c r="AG379" s="6" t="s">
        <v>79</v>
      </c>
      <c r="AH379" s="6" t="s">
        <v>683</v>
      </c>
      <c r="AI379" s="6">
        <v>1</v>
      </c>
      <c r="AJ379" s="6">
        <v>1</v>
      </c>
      <c r="AK379" s="6">
        <v>1</v>
      </c>
      <c r="AL379" s="6">
        <v>1</v>
      </c>
      <c r="AM379" s="6">
        <v>1</v>
      </c>
      <c r="AN379" s="6">
        <v>0</v>
      </c>
      <c r="AO379" s="6">
        <v>1</v>
      </c>
      <c r="AQ379" s="6">
        <v>0</v>
      </c>
      <c r="AR379" s="6">
        <v>0</v>
      </c>
      <c r="AS379" s="6">
        <v>0</v>
      </c>
      <c r="AT379" s="6">
        <v>0</v>
      </c>
      <c r="AU379" s="6">
        <f>IF(Table3[[#This Row],[ShankDiameter]]&gt;0.5,0,2)</f>
        <v>2</v>
      </c>
      <c r="AV379" s="6">
        <v>0</v>
      </c>
      <c r="AW379" s="6">
        <v>0</v>
      </c>
      <c r="AX379" s="6">
        <v>2</v>
      </c>
      <c r="AY379" s="6">
        <f>IF(Table3[[#This Row],[ShankDiameter]]=0.225,2,IF(Table3[[#This Row],[ShankDiameter]]=0.25,2,IF(Table3[[#This Row],[ShankDiameter]]=0.2875,2,0)))</f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f>IF(Table3[[#This Row],[Type]]="EM",IF((Table3[[#This Row],[Diameter]]/2)-Table3[[#This Row],[CornerRadius]]-0.012&gt;0,(Table3[[#This Row],[Diameter]]/2)-Table3[[#This Row],[CornerRadius]]-0.012,0),)</f>
        <v>0</v>
      </c>
      <c r="BK379" s="6" t="str">
        <f>IF(Table3[[#This Row],[ShoulderLength]]="","",IF(Table3[[#This Row],[ShoulderLength]]&lt;Table3[[#This Row],[LOC]],"FIX",""))</f>
        <v/>
      </c>
    </row>
    <row r="380" spans="1:63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680</v>
      </c>
      <c r="I380" s="11" t="s">
        <v>789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790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>IF(Z380 &lt; 1, "", (M380/2)/TAN(RADIANS(Z380/2)))</f>
        <v>3.1244752189433133E-2</v>
      </c>
      <c r="AE380" s="6" t="s">
        <v>44</v>
      </c>
      <c r="AF380" s="6" t="s">
        <v>62</v>
      </c>
      <c r="AG380" s="6" t="s">
        <v>79</v>
      </c>
      <c r="AH380" s="6" t="s">
        <v>683</v>
      </c>
      <c r="AI380" s="6">
        <v>1</v>
      </c>
      <c r="AJ380" s="6">
        <v>1</v>
      </c>
      <c r="AK380" s="6">
        <v>1</v>
      </c>
      <c r="AL380" s="6">
        <v>1</v>
      </c>
      <c r="AM380" s="6">
        <v>1</v>
      </c>
      <c r="AN380" s="6">
        <v>0</v>
      </c>
      <c r="AO380" s="6">
        <v>1</v>
      </c>
      <c r="AQ380" s="6">
        <v>0</v>
      </c>
      <c r="AR380" s="6">
        <v>0</v>
      </c>
      <c r="AS380" s="6">
        <v>0</v>
      </c>
      <c r="AT380" s="6">
        <v>0</v>
      </c>
      <c r="AU380" s="6">
        <f>IF(Table3[[#This Row],[ShankDiameter]]&gt;0.5,0,2)</f>
        <v>2</v>
      </c>
      <c r="AV380" s="6">
        <v>0</v>
      </c>
      <c r="AW380" s="6">
        <v>0</v>
      </c>
      <c r="AX380" s="6">
        <v>2</v>
      </c>
      <c r="AY380" s="6">
        <f>IF(Table3[[#This Row],[ShankDiameter]]=0.225,2,IF(Table3[[#This Row],[ShankDiameter]]=0.25,2,IF(Table3[[#This Row],[ShankDiameter]]=0.2875,2,0)))</f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f>IF(Table3[[#This Row],[Type]]="EM",IF((Table3[[#This Row],[Diameter]]/2)-Table3[[#This Row],[CornerRadius]]-0.012&gt;0,(Table3[[#This Row],[Diameter]]/2)-Table3[[#This Row],[CornerRadius]]-0.012,0),)</f>
        <v>0</v>
      </c>
      <c r="BK380" s="6" t="str">
        <f>IF(Table3[[#This Row],[ShoulderLength]]="","",IF(Table3[[#This Row],[ShoulderLength]]&lt;Table3[[#This Row],[LOC]],"FIX",""))</f>
        <v/>
      </c>
    </row>
    <row r="381" spans="1:63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680</v>
      </c>
      <c r="I381" s="11" t="s">
        <v>791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792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>IF(Z381 &lt; 1, "", (M381/2)/TAN(RADIANS(Z381/2)))</f>
        <v>3.1995827963217587E-2</v>
      </c>
      <c r="AE381" s="6" t="s">
        <v>44</v>
      </c>
      <c r="AF381" s="6" t="s">
        <v>62</v>
      </c>
      <c r="AG381" s="6" t="s">
        <v>79</v>
      </c>
      <c r="AH381" s="6" t="s">
        <v>683</v>
      </c>
      <c r="AI381" s="6">
        <v>1</v>
      </c>
      <c r="AJ381" s="6">
        <v>1</v>
      </c>
      <c r="AK381" s="6">
        <v>1</v>
      </c>
      <c r="AL381" s="6">
        <v>1</v>
      </c>
      <c r="AM381" s="6">
        <v>1</v>
      </c>
      <c r="AN381" s="6">
        <v>0</v>
      </c>
      <c r="AO381" s="6">
        <v>1</v>
      </c>
      <c r="AQ381" s="6">
        <v>0</v>
      </c>
      <c r="AR381" s="6">
        <v>0</v>
      </c>
      <c r="AS381" s="6">
        <v>0</v>
      </c>
      <c r="AT381" s="6">
        <v>0</v>
      </c>
      <c r="AU381" s="6">
        <f>IF(Table3[[#This Row],[ShankDiameter]]&gt;0.5,0,2)</f>
        <v>2</v>
      </c>
      <c r="AV381" s="6">
        <v>0</v>
      </c>
      <c r="AW381" s="6">
        <v>0</v>
      </c>
      <c r="AX381" s="6">
        <v>2</v>
      </c>
      <c r="AY381" s="6">
        <f>IF(Table3[[#This Row],[ShankDiameter]]=0.225,2,IF(Table3[[#This Row],[ShankDiameter]]=0.25,2,IF(Table3[[#This Row],[ShankDiameter]]=0.2875,2,0)))</f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f>IF(Table3[[#This Row],[Type]]="EM",IF((Table3[[#This Row],[Diameter]]/2)-Table3[[#This Row],[CornerRadius]]-0.012&gt;0,(Table3[[#This Row],[Diameter]]/2)-Table3[[#This Row],[CornerRadius]]-0.012,0),)</f>
        <v>0</v>
      </c>
      <c r="BK381" s="6" t="str">
        <f>IF(Table3[[#This Row],[ShoulderLength]]="","",IF(Table3[[#This Row],[ShoulderLength]]&lt;Table3[[#This Row],[LOC]],"FIX",""))</f>
        <v/>
      </c>
    </row>
    <row r="382" spans="1:63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680</v>
      </c>
      <c r="I382" s="11" t="s">
        <v>793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2448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>IF(Z382 &lt; 1, "", (M382/2)/TAN(RADIANS(Z382/2)))</f>
        <v>3.2867075860807546E-2</v>
      </c>
      <c r="AE382" s="6" t="s">
        <v>44</v>
      </c>
      <c r="AF382" s="6" t="s">
        <v>62</v>
      </c>
      <c r="AG382" s="6" t="s">
        <v>79</v>
      </c>
      <c r="AH382" s="6" t="s">
        <v>683</v>
      </c>
      <c r="AI382" s="6">
        <v>1</v>
      </c>
      <c r="AJ382" s="6">
        <v>1</v>
      </c>
      <c r="AK382" s="6">
        <v>1</v>
      </c>
      <c r="AL382" s="6">
        <v>1</v>
      </c>
      <c r="AM382" s="6">
        <v>1</v>
      </c>
      <c r="AN382" s="6">
        <v>0</v>
      </c>
      <c r="AO382" s="6">
        <v>1</v>
      </c>
      <c r="AQ382" s="6">
        <v>0</v>
      </c>
      <c r="AR382" s="6">
        <v>0</v>
      </c>
      <c r="AS382" s="6">
        <v>0</v>
      </c>
      <c r="AT382" s="6">
        <v>0</v>
      </c>
      <c r="AU382" s="6">
        <f>IF(Table3[[#This Row],[ShankDiameter]]&gt;0.5,0,2)</f>
        <v>2</v>
      </c>
      <c r="AV382" s="6">
        <v>0</v>
      </c>
      <c r="AW382" s="6">
        <v>0</v>
      </c>
      <c r="AX382" s="6">
        <v>2</v>
      </c>
      <c r="AY382" s="6">
        <f>IF(Table3[[#This Row],[ShankDiameter]]=0.225,2,IF(Table3[[#This Row],[ShankDiameter]]=0.25,2,IF(Table3[[#This Row],[ShankDiameter]]=0.2875,2,0)))</f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f>IF(Table3[[#This Row],[Type]]="EM",IF((Table3[[#This Row],[Diameter]]/2)-Table3[[#This Row],[CornerRadius]]-0.012&gt;0,(Table3[[#This Row],[Diameter]]/2)-Table3[[#This Row],[CornerRadius]]-0.012,0),)</f>
        <v>0</v>
      </c>
      <c r="BK382" s="6" t="str">
        <f>IF(Table3[[#This Row],[ShoulderLength]]="","",IF(Table3[[#This Row],[ShoulderLength]]&lt;Table3[[#This Row],[LOC]],"FIX",""))</f>
        <v/>
      </c>
    </row>
    <row r="383" spans="1:63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680</v>
      </c>
      <c r="I383" s="11" t="s">
        <v>795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796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>IF(Z383 &lt; 1, "", (M383/2)/TAN(RADIANS(Z383/2)))</f>
        <v>3.3347764356029597E-2</v>
      </c>
      <c r="AE383" s="6" t="s">
        <v>44</v>
      </c>
      <c r="AF383" s="6" t="s">
        <v>62</v>
      </c>
      <c r="AG383" s="6" t="s">
        <v>79</v>
      </c>
      <c r="AH383" s="6" t="s">
        <v>683</v>
      </c>
      <c r="AI383" s="6">
        <v>1</v>
      </c>
      <c r="AJ383" s="6">
        <v>1</v>
      </c>
      <c r="AK383" s="6">
        <v>1</v>
      </c>
      <c r="AL383" s="6">
        <v>1</v>
      </c>
      <c r="AM383" s="6">
        <v>1</v>
      </c>
      <c r="AN383" s="6">
        <v>0</v>
      </c>
      <c r="AO383" s="6">
        <v>1</v>
      </c>
      <c r="AQ383" s="6">
        <v>0</v>
      </c>
      <c r="AR383" s="6">
        <v>0</v>
      </c>
      <c r="AS383" s="6">
        <v>0</v>
      </c>
      <c r="AT383" s="6">
        <v>0</v>
      </c>
      <c r="AU383" s="6">
        <f>IF(Table3[[#This Row],[ShankDiameter]]&gt;0.5,0,2)</f>
        <v>2</v>
      </c>
      <c r="AV383" s="6">
        <v>0</v>
      </c>
      <c r="AW383" s="6">
        <v>0</v>
      </c>
      <c r="AX383" s="6">
        <v>2</v>
      </c>
      <c r="AY383" s="6">
        <f>IF(Table3[[#This Row],[ShankDiameter]]=0.225,2,IF(Table3[[#This Row],[ShankDiameter]]=0.25,2,IF(Table3[[#This Row],[ShankDiameter]]=0.2875,2,0)))</f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f>IF(Table3[[#This Row],[Type]]="EM",IF((Table3[[#This Row],[Diameter]]/2)-Table3[[#This Row],[CornerRadius]]-0.012&gt;0,(Table3[[#This Row],[Diameter]]/2)-Table3[[#This Row],[CornerRadius]]-0.012,0),)</f>
        <v>0</v>
      </c>
      <c r="BK383" s="6" t="str">
        <f>IF(Table3[[#This Row],[ShoulderLength]]="","",IF(Table3[[#This Row],[ShoulderLength]]&lt;Table3[[#This Row],[LOC]],"FIX",""))</f>
        <v/>
      </c>
    </row>
    <row r="384" spans="1:63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680</v>
      </c>
      <c r="I384" s="11" t="s">
        <v>797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798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>IF(Z384 &lt; 1, "", (M384/2)/TAN(RADIANS(Z384/2)))</f>
        <v>3.4849915903598497E-2</v>
      </c>
      <c r="AE384" s="6" t="s">
        <v>44</v>
      </c>
      <c r="AF384" s="6" t="s">
        <v>62</v>
      </c>
      <c r="AG384" s="6" t="s">
        <v>79</v>
      </c>
      <c r="AH384" s="6" t="s">
        <v>683</v>
      </c>
      <c r="AI384" s="6">
        <v>1</v>
      </c>
      <c r="AJ384" s="6">
        <v>1</v>
      </c>
      <c r="AK384" s="6">
        <v>1</v>
      </c>
      <c r="AL384" s="6">
        <v>1</v>
      </c>
      <c r="AM384" s="6">
        <v>1</v>
      </c>
      <c r="AN384" s="6">
        <v>0</v>
      </c>
      <c r="AO384" s="6">
        <v>1</v>
      </c>
      <c r="AQ384" s="6">
        <v>0</v>
      </c>
      <c r="AR384" s="6">
        <v>0</v>
      </c>
      <c r="AS384" s="6">
        <v>0</v>
      </c>
      <c r="AT384" s="6">
        <v>0</v>
      </c>
      <c r="AU384" s="6">
        <f>IF(Table3[[#This Row],[ShankDiameter]]&gt;0.5,0,2)</f>
        <v>2</v>
      </c>
      <c r="AV384" s="6">
        <v>0</v>
      </c>
      <c r="AW384" s="6">
        <v>0</v>
      </c>
      <c r="AX384" s="6">
        <v>2</v>
      </c>
      <c r="AY384" s="6">
        <f>IF(Table3[[#This Row],[ShankDiameter]]=0.225,2,IF(Table3[[#This Row],[ShankDiameter]]=0.25,2,IF(Table3[[#This Row],[ShankDiameter]]=0.2875,2,0)))</f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f>IF(Table3[[#This Row],[Type]]="EM",IF((Table3[[#This Row],[Diameter]]/2)-Table3[[#This Row],[CornerRadius]]-0.012&gt;0,(Table3[[#This Row],[Diameter]]/2)-Table3[[#This Row],[CornerRadius]]-0.012,0),)</f>
        <v>0</v>
      </c>
      <c r="BK384" s="6" t="str">
        <f>IF(Table3[[#This Row],[ShoulderLength]]="","",IF(Table3[[#This Row],[ShoulderLength]]&lt;Table3[[#This Row],[LOC]],"FIX",""))</f>
        <v/>
      </c>
    </row>
    <row r="385" spans="1:63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680</v>
      </c>
      <c r="I385" s="11" t="s">
        <v>799</v>
      </c>
      <c r="J385" s="12" t="s">
        <v>800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801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>IF(Z385 &lt; 1, "", (M385/2)/TAN(RADIANS(Z385/2)))</f>
        <v>3.5480819553577431E-2</v>
      </c>
      <c r="AE385" s="6" t="s">
        <v>44</v>
      </c>
      <c r="AF385" s="6" t="s">
        <v>62</v>
      </c>
      <c r="AH385" s="6" t="s">
        <v>683</v>
      </c>
      <c r="AI385" s="6">
        <v>1</v>
      </c>
      <c r="AJ385" s="6">
        <v>1</v>
      </c>
      <c r="AK385" s="6">
        <v>1</v>
      </c>
      <c r="AL385" s="6">
        <v>1</v>
      </c>
      <c r="AM385" s="6">
        <v>1</v>
      </c>
      <c r="AN385" s="6">
        <v>0</v>
      </c>
      <c r="AO385" s="6">
        <v>1</v>
      </c>
      <c r="AQ385" s="6">
        <v>0</v>
      </c>
      <c r="AR385" s="6">
        <v>0</v>
      </c>
      <c r="AS385" s="6">
        <v>0</v>
      </c>
      <c r="AT385" s="6">
        <v>0</v>
      </c>
      <c r="AU385" s="6">
        <f>IF(Table3[[#This Row],[ShankDiameter]]&gt;0.5,0,2)</f>
        <v>2</v>
      </c>
      <c r="AV385" s="6">
        <v>0</v>
      </c>
      <c r="AW385" s="6">
        <v>0</v>
      </c>
      <c r="AX385" s="6">
        <v>2</v>
      </c>
      <c r="AY385" s="6">
        <f>IF(Table3[[#This Row],[ShankDiameter]]=0.225,2,IF(Table3[[#This Row],[ShankDiameter]]=0.25,2,IF(Table3[[#This Row],[ShankDiameter]]=0.2875,2,0)))</f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f>IF(Table3[[#This Row],[Type]]="EM",IF((Table3[[#This Row],[Diameter]]/2)-Table3[[#This Row],[CornerRadius]]-0.012&gt;0,(Table3[[#This Row],[Diameter]]/2)-Table3[[#This Row],[CornerRadius]]-0.012,0),)</f>
        <v>0</v>
      </c>
      <c r="BK385" s="6" t="str">
        <f>IF(Table3[[#This Row],[ShoulderLength]]="","",IF(Table3[[#This Row],[ShoulderLength]]&lt;Table3[[#This Row],[LOC]],"FIX",""))</f>
        <v/>
      </c>
    </row>
    <row r="386" spans="1:63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802</v>
      </c>
      <c r="I386" s="11" t="s">
        <v>803</v>
      </c>
      <c r="J386" s="12" t="s">
        <v>804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801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>IF(Z386 &lt; 1, "", (M386/2)/TAN(RADIANS(Z386/2)))</f>
        <v>3.5480819553577431E-2</v>
      </c>
      <c r="AE386" s="6" t="s">
        <v>44</v>
      </c>
      <c r="AF386" s="6" t="s">
        <v>62</v>
      </c>
      <c r="AH386" s="6" t="s">
        <v>636</v>
      </c>
      <c r="AI386" s="6">
        <v>1</v>
      </c>
      <c r="AJ386" s="6">
        <v>1</v>
      </c>
      <c r="AK386" s="6">
        <v>1</v>
      </c>
      <c r="AL386" s="6">
        <v>1</v>
      </c>
      <c r="AM386" s="6">
        <v>1</v>
      </c>
      <c r="AN386" s="6">
        <v>0</v>
      </c>
      <c r="AO386" s="6">
        <v>1</v>
      </c>
      <c r="AQ386" s="6">
        <v>0</v>
      </c>
      <c r="AR386" s="6">
        <v>0</v>
      </c>
      <c r="AS386" s="6">
        <v>0</v>
      </c>
      <c r="AT386" s="6">
        <v>0</v>
      </c>
      <c r="AU386" s="6">
        <f>IF(Table3[[#This Row],[ShankDiameter]]&gt;0.5,0,2)</f>
        <v>2</v>
      </c>
      <c r="AV386" s="6">
        <v>0</v>
      </c>
      <c r="AW386" s="6">
        <v>0</v>
      </c>
      <c r="AX386" s="6">
        <v>2</v>
      </c>
      <c r="AY386" s="6">
        <f>IF(Table3[[#This Row],[ShankDiameter]]=0.225,2,IF(Table3[[#This Row],[ShankDiameter]]=0.25,2,IF(Table3[[#This Row],[ShankDiameter]]=0.2875,2,0)))</f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f>IF(Table3[[#This Row],[Type]]="EM",IF((Table3[[#This Row],[Diameter]]/2)-Table3[[#This Row],[CornerRadius]]-0.012&gt;0,(Table3[[#This Row],[Diameter]]/2)-Table3[[#This Row],[CornerRadius]]-0.012,0),)</f>
        <v>0</v>
      </c>
      <c r="BK386" s="6" t="str">
        <f>IF(Table3[[#This Row],[ShoulderLength]]="","",IF(Table3[[#This Row],[ShoulderLength]]&lt;Table3[[#This Row],[LOC]],"FIX",""))</f>
        <v/>
      </c>
    </row>
    <row r="387" spans="1:63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680</v>
      </c>
      <c r="I387" s="11" t="s">
        <v>805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806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>IF(Z387 &lt; 1, "", (M387/2)/TAN(RADIANS(Z387/2)))</f>
        <v>3.6051637141653617E-2</v>
      </c>
      <c r="AE387" s="6" t="s">
        <v>44</v>
      </c>
      <c r="AF387" s="6" t="s">
        <v>62</v>
      </c>
      <c r="AG387" s="6" t="s">
        <v>79</v>
      </c>
      <c r="AH387" s="6" t="s">
        <v>683</v>
      </c>
      <c r="AI387" s="6">
        <v>1</v>
      </c>
      <c r="AJ387" s="6">
        <v>1</v>
      </c>
      <c r="AK387" s="6">
        <v>1</v>
      </c>
      <c r="AL387" s="6">
        <v>1</v>
      </c>
      <c r="AM387" s="6">
        <v>1</v>
      </c>
      <c r="AN387" s="6">
        <v>0</v>
      </c>
      <c r="AO387" s="6">
        <v>1</v>
      </c>
      <c r="AQ387" s="6">
        <v>0</v>
      </c>
      <c r="AR387" s="6">
        <v>0</v>
      </c>
      <c r="AS387" s="6">
        <v>0</v>
      </c>
      <c r="AT387" s="6">
        <v>0</v>
      </c>
      <c r="AU387" s="6">
        <f>IF(Table3[[#This Row],[ShankDiameter]]&gt;0.5,0,2)</f>
        <v>2</v>
      </c>
      <c r="AV387" s="6">
        <v>0</v>
      </c>
      <c r="AW387" s="6">
        <v>0</v>
      </c>
      <c r="AX387" s="6">
        <v>2</v>
      </c>
      <c r="AY387" s="6">
        <f>IF(Table3[[#This Row],[ShankDiameter]]=0.225,2,IF(Table3[[#This Row],[ShankDiameter]]=0.25,2,IF(Table3[[#This Row],[ShankDiameter]]=0.2875,2,0)))</f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f>IF(Table3[[#This Row],[Type]]="EM",IF((Table3[[#This Row],[Diameter]]/2)-Table3[[#This Row],[CornerRadius]]-0.012&gt;0,(Table3[[#This Row],[Diameter]]/2)-Table3[[#This Row],[CornerRadius]]-0.012,0),)</f>
        <v>0</v>
      </c>
      <c r="BK387" s="6" t="str">
        <f>IF(Table3[[#This Row],[ShoulderLength]]="","",IF(Table3[[#This Row],[ShoulderLength]]&lt;Table3[[#This Row],[LOC]],"FIX",""))</f>
        <v/>
      </c>
    </row>
    <row r="388" spans="1:63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680</v>
      </c>
      <c r="I388" s="11" t="s">
        <v>807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808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>IF(Z388 &lt; 1, "", (M388/2)/TAN(RADIANS(Z388/2)))</f>
        <v>3.6652497760681177E-2</v>
      </c>
      <c r="AE388" s="6" t="s">
        <v>44</v>
      </c>
      <c r="AF388" s="6" t="s">
        <v>62</v>
      </c>
      <c r="AG388" s="6" t="s">
        <v>79</v>
      </c>
      <c r="AH388" s="6" t="s">
        <v>683</v>
      </c>
      <c r="AI388" s="6">
        <v>1</v>
      </c>
      <c r="AJ388" s="6">
        <v>1</v>
      </c>
      <c r="AK388" s="6">
        <v>1</v>
      </c>
      <c r="AL388" s="6">
        <v>1</v>
      </c>
      <c r="AM388" s="6">
        <v>1</v>
      </c>
      <c r="AN388" s="6">
        <v>0</v>
      </c>
      <c r="AO388" s="6">
        <v>1</v>
      </c>
      <c r="AQ388" s="6">
        <v>0</v>
      </c>
      <c r="AR388" s="6">
        <v>0</v>
      </c>
      <c r="AS388" s="6">
        <v>0</v>
      </c>
      <c r="AT388" s="6">
        <v>0</v>
      </c>
      <c r="AU388" s="6">
        <f>IF(Table3[[#This Row],[ShankDiameter]]&gt;0.5,0,2)</f>
        <v>2</v>
      </c>
      <c r="AV388" s="6">
        <v>0</v>
      </c>
      <c r="AW388" s="6">
        <v>0</v>
      </c>
      <c r="AX388" s="6">
        <v>2</v>
      </c>
      <c r="AY388" s="6">
        <f>IF(Table3[[#This Row],[ShankDiameter]]=0.225,2,IF(Table3[[#This Row],[ShankDiameter]]=0.25,2,IF(Table3[[#This Row],[ShankDiameter]]=0.2875,2,0)))</f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f>IF(Table3[[#This Row],[Type]]="EM",IF((Table3[[#This Row],[Diameter]]/2)-Table3[[#This Row],[CornerRadius]]-0.012&gt;0,(Table3[[#This Row],[Diameter]]/2)-Table3[[#This Row],[CornerRadius]]-0.012,0),)</f>
        <v>0</v>
      </c>
      <c r="BK388" s="6" t="str">
        <f>IF(Table3[[#This Row],[ShoulderLength]]="","",IF(Table3[[#This Row],[ShoulderLength]]&lt;Table3[[#This Row],[LOC]],"FIX",""))</f>
        <v/>
      </c>
    </row>
    <row r="389" spans="1:63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680</v>
      </c>
      <c r="I389" s="11" t="s">
        <v>809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810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>IF(Z389 &lt; 1, "", (M389/2)/TAN(RADIANS(Z389/2)))</f>
        <v>3.7553788689222517E-2</v>
      </c>
      <c r="AE389" s="6" t="s">
        <v>44</v>
      </c>
      <c r="AF389" s="6" t="s">
        <v>62</v>
      </c>
      <c r="AH389" s="6" t="s">
        <v>683</v>
      </c>
      <c r="AI389" s="6">
        <v>1</v>
      </c>
      <c r="AJ389" s="6">
        <v>1</v>
      </c>
      <c r="AK389" s="6">
        <v>1</v>
      </c>
      <c r="AL389" s="6">
        <v>1</v>
      </c>
      <c r="AM389" s="6">
        <v>1</v>
      </c>
      <c r="AN389" s="6">
        <v>0</v>
      </c>
      <c r="AO389" s="6">
        <v>1</v>
      </c>
      <c r="AQ389" s="6">
        <v>0</v>
      </c>
      <c r="AR389" s="6">
        <v>0</v>
      </c>
      <c r="AS389" s="6">
        <v>0</v>
      </c>
      <c r="AT389" s="6">
        <v>0</v>
      </c>
      <c r="AU389" s="6">
        <f>IF(Table3[[#This Row],[ShankDiameter]]&gt;0.5,0,2)</f>
        <v>2</v>
      </c>
      <c r="AV389" s="6">
        <v>0</v>
      </c>
      <c r="AW389" s="6">
        <v>0</v>
      </c>
      <c r="AX389" s="6">
        <v>2</v>
      </c>
      <c r="AY389" s="6">
        <f>IF(Table3[[#This Row],[ShankDiameter]]=0.225,2,IF(Table3[[#This Row],[ShankDiameter]]=0.25,2,IF(Table3[[#This Row],[ShankDiameter]]=0.2875,2,0)))</f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f>IF(Table3[[#This Row],[Type]]="EM",IF((Table3[[#This Row],[Diameter]]/2)-Table3[[#This Row],[CornerRadius]]-0.012&gt;0,(Table3[[#This Row],[Diameter]]/2)-Table3[[#This Row],[CornerRadius]]-0.012,0),)</f>
        <v>0</v>
      </c>
      <c r="BK389" s="6" t="str">
        <f>IF(Table3[[#This Row],[ShoulderLength]]="","",IF(Table3[[#This Row],[ShoulderLength]]&lt;Table3[[#This Row],[LOC]],"FIX",""))</f>
        <v/>
      </c>
    </row>
    <row r="390" spans="1:63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680</v>
      </c>
      <c r="I390" s="11" t="s">
        <v>811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810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>IF(Z390 &lt; 1, "", (M390/2)/TAN(RADIANS(Z390/2)))</f>
        <v>3.7553788689222517E-2</v>
      </c>
      <c r="AE390" s="6" t="s">
        <v>44</v>
      </c>
      <c r="AF390" s="6" t="s">
        <v>62</v>
      </c>
      <c r="AG390" s="6" t="s">
        <v>79</v>
      </c>
      <c r="AH390" s="6" t="s">
        <v>683</v>
      </c>
      <c r="AI390" s="6">
        <v>1</v>
      </c>
      <c r="AJ390" s="6">
        <v>1</v>
      </c>
      <c r="AK390" s="6">
        <v>1</v>
      </c>
      <c r="AL390" s="6">
        <v>1</v>
      </c>
      <c r="AM390" s="6">
        <v>1</v>
      </c>
      <c r="AN390" s="6">
        <v>0</v>
      </c>
      <c r="AO390" s="6">
        <v>1</v>
      </c>
      <c r="AQ390" s="6">
        <v>0</v>
      </c>
      <c r="AR390" s="6">
        <v>0</v>
      </c>
      <c r="AS390" s="6">
        <v>0</v>
      </c>
      <c r="AT390" s="6">
        <v>0</v>
      </c>
      <c r="AU390" s="6">
        <f>IF(Table3[[#This Row],[ShankDiameter]]&gt;0.5,0,2)</f>
        <v>2</v>
      </c>
      <c r="AV390" s="6">
        <v>0</v>
      </c>
      <c r="AW390" s="6">
        <v>0</v>
      </c>
      <c r="AX390" s="6">
        <v>2</v>
      </c>
      <c r="AY390" s="6">
        <f>IF(Table3[[#This Row],[ShankDiameter]]=0.225,2,IF(Table3[[#This Row],[ShankDiameter]]=0.25,2,IF(Table3[[#This Row],[ShankDiameter]]=0.2875,2,0)))</f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f>IF(Table3[[#This Row],[Type]]="EM",IF((Table3[[#This Row],[Diameter]]/2)-Table3[[#This Row],[CornerRadius]]-0.012&gt;0,(Table3[[#This Row],[Diameter]]/2)-Table3[[#This Row],[CornerRadius]]-0.012,0),)</f>
        <v>0</v>
      </c>
      <c r="BK390" s="6" t="str">
        <f>IF(Table3[[#This Row],[ShoulderLength]]="","",IF(Table3[[#This Row],[ShoulderLength]]&lt;Table3[[#This Row],[LOC]],"FIX",""))</f>
        <v/>
      </c>
    </row>
    <row r="391" spans="1:63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680</v>
      </c>
      <c r="I391" s="11" t="s">
        <v>812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813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>IF(Z391 &lt; 1, "", (M391/2)/TAN(RADIANS(Z391/2)))</f>
        <v>3.7854218998736297E-2</v>
      </c>
      <c r="AE391" s="6" t="s">
        <v>44</v>
      </c>
      <c r="AF391" s="6" t="s">
        <v>62</v>
      </c>
      <c r="AG391" s="6" t="s">
        <v>79</v>
      </c>
      <c r="AH391" s="6" t="s">
        <v>683</v>
      </c>
      <c r="AI391" s="6">
        <v>1</v>
      </c>
      <c r="AJ391" s="6">
        <v>1</v>
      </c>
      <c r="AK391" s="6">
        <v>1</v>
      </c>
      <c r="AL391" s="6">
        <v>1</v>
      </c>
      <c r="AM391" s="6">
        <v>1</v>
      </c>
      <c r="AN391" s="6">
        <v>0</v>
      </c>
      <c r="AO391" s="6">
        <v>1</v>
      </c>
      <c r="AQ391" s="6">
        <v>0</v>
      </c>
      <c r="AR391" s="6">
        <v>0</v>
      </c>
      <c r="AS391" s="6">
        <v>0</v>
      </c>
      <c r="AT391" s="6">
        <v>0</v>
      </c>
      <c r="AU391" s="6">
        <f>IF(Table3[[#This Row],[ShankDiameter]]&gt;0.5,0,2)</f>
        <v>2</v>
      </c>
      <c r="AV391" s="6">
        <v>0</v>
      </c>
      <c r="AW391" s="6">
        <v>0</v>
      </c>
      <c r="AX391" s="6">
        <v>2</v>
      </c>
      <c r="AY391" s="6">
        <f>IF(Table3[[#This Row],[ShankDiameter]]=0.225,2,IF(Table3[[#This Row],[ShankDiameter]]=0.25,2,IF(Table3[[#This Row],[ShankDiameter]]=0.2875,2,0)))</f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f>IF(Table3[[#This Row],[Type]]="EM",IF((Table3[[#This Row],[Diameter]]/2)-Table3[[#This Row],[CornerRadius]]-0.012&gt;0,(Table3[[#This Row],[Diameter]]/2)-Table3[[#This Row],[CornerRadius]]-0.012,0),)</f>
        <v>0</v>
      </c>
      <c r="BK391" s="6" t="str">
        <f>IF(Table3[[#This Row],[ShoulderLength]]="","",IF(Table3[[#This Row],[ShoulderLength]]&lt;Table3[[#This Row],[LOC]],"FIX",""))</f>
        <v/>
      </c>
    </row>
    <row r="392" spans="1:63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680</v>
      </c>
      <c r="I392" s="11" t="s">
        <v>814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815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>IF(Z392 &lt; 1, "", (M392/2)/TAN(RADIANS(Z392/2)))</f>
        <v>3.8605294772520747E-2</v>
      </c>
      <c r="AE392" s="6" t="s">
        <v>44</v>
      </c>
      <c r="AF392" s="6" t="s">
        <v>62</v>
      </c>
      <c r="AG392" s="6" t="s">
        <v>79</v>
      </c>
      <c r="AH392" s="6" t="s">
        <v>683</v>
      </c>
      <c r="AI392" s="6">
        <v>1</v>
      </c>
      <c r="AJ392" s="6">
        <v>1</v>
      </c>
      <c r="AK392" s="6">
        <v>1</v>
      </c>
      <c r="AL392" s="6">
        <v>1</v>
      </c>
      <c r="AM392" s="6">
        <v>1</v>
      </c>
      <c r="AN392" s="6">
        <v>0</v>
      </c>
      <c r="AO392" s="6">
        <v>1</v>
      </c>
      <c r="AQ392" s="6">
        <v>0</v>
      </c>
      <c r="AR392" s="6">
        <v>0</v>
      </c>
      <c r="AS392" s="6">
        <v>0</v>
      </c>
      <c r="AT392" s="6">
        <v>0</v>
      </c>
      <c r="AU392" s="6">
        <f>IF(Table3[[#This Row],[ShankDiameter]]&gt;0.5,0,2)</f>
        <v>2</v>
      </c>
      <c r="AV392" s="6">
        <v>0</v>
      </c>
      <c r="AW392" s="6">
        <v>0</v>
      </c>
      <c r="AX392" s="6">
        <v>2</v>
      </c>
      <c r="AY392" s="6">
        <f>IF(Table3[[#This Row],[ShankDiameter]]=0.225,2,IF(Table3[[#This Row],[ShankDiameter]]=0.25,2,IF(Table3[[#This Row],[ShankDiameter]]=0.2875,2,0)))</f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f>IF(Table3[[#This Row],[Type]]="EM",IF((Table3[[#This Row],[Diameter]]/2)-Table3[[#This Row],[CornerRadius]]-0.012&gt;0,(Table3[[#This Row],[Diameter]]/2)-Table3[[#This Row],[CornerRadius]]-0.012,0),)</f>
        <v>0</v>
      </c>
      <c r="BK392" s="6" t="str">
        <f>IF(Table3[[#This Row],[ShoulderLength]]="","",IF(Table3[[#This Row],[ShoulderLength]]&lt;Table3[[#This Row],[LOC]],"FIX",""))</f>
        <v/>
      </c>
    </row>
    <row r="393" spans="1:63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680</v>
      </c>
      <c r="I393" s="11" t="s">
        <v>816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817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>IF(Z393 &lt; 1, "", (M393/2)/TAN(RADIANS(Z393/2)))</f>
        <v>3.9025897205840036E-2</v>
      </c>
      <c r="AE393" s="6" t="s">
        <v>44</v>
      </c>
      <c r="AF393" s="6" t="s">
        <v>62</v>
      </c>
      <c r="AG393" s="6" t="s">
        <v>79</v>
      </c>
      <c r="AH393" s="6" t="s">
        <v>683</v>
      </c>
      <c r="AI393" s="6">
        <v>1</v>
      </c>
      <c r="AJ393" s="6">
        <v>1</v>
      </c>
      <c r="AK393" s="6">
        <v>1</v>
      </c>
      <c r="AL393" s="6">
        <v>1</v>
      </c>
      <c r="AM393" s="6">
        <v>1</v>
      </c>
      <c r="AN393" s="6">
        <v>0</v>
      </c>
      <c r="AO393" s="6">
        <v>1</v>
      </c>
      <c r="AQ393" s="6">
        <v>0</v>
      </c>
      <c r="AR393" s="6">
        <v>0</v>
      </c>
      <c r="AS393" s="6">
        <v>0</v>
      </c>
      <c r="AT393" s="6">
        <v>0</v>
      </c>
      <c r="AU393" s="6">
        <f>IF(Table3[[#This Row],[ShankDiameter]]&gt;0.5,0,2)</f>
        <v>2</v>
      </c>
      <c r="AV393" s="6">
        <v>0</v>
      </c>
      <c r="AW393" s="6">
        <v>0</v>
      </c>
      <c r="AX393" s="6">
        <v>2</v>
      </c>
      <c r="AY393" s="6">
        <f>IF(Table3[[#This Row],[ShankDiameter]]=0.225,2,IF(Table3[[#This Row],[ShankDiameter]]=0.25,2,IF(Table3[[#This Row],[ShankDiameter]]=0.2875,2,0)))</f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f>IF(Table3[[#This Row],[Type]]="EM",IF((Table3[[#This Row],[Diameter]]/2)-Table3[[#This Row],[CornerRadius]]-0.012&gt;0,(Table3[[#This Row],[Diameter]]/2)-Table3[[#This Row],[CornerRadius]]-0.012,0),)</f>
        <v>0</v>
      </c>
      <c r="BK393" s="6" t="str">
        <f>IF(Table3[[#This Row],[ShoulderLength]]="","",IF(Table3[[#This Row],[ShoulderLength]]&lt;Table3[[#This Row],[LOC]],"FIX",""))</f>
        <v/>
      </c>
    </row>
    <row r="394" spans="1:63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680</v>
      </c>
      <c r="I394" s="11" t="s">
        <v>818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819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>IF(Z394 &lt; 1, "", (M394/2)/TAN(RADIANS(Z394/2)))</f>
        <v>4.0227618443895156E-2</v>
      </c>
      <c r="AE394" s="6" t="s">
        <v>44</v>
      </c>
      <c r="AF394" s="6" t="s">
        <v>62</v>
      </c>
      <c r="AG394" s="6" t="s">
        <v>79</v>
      </c>
      <c r="AH394" s="6" t="s">
        <v>683</v>
      </c>
      <c r="AI394" s="6">
        <v>1</v>
      </c>
      <c r="AJ394" s="6">
        <v>1</v>
      </c>
      <c r="AK394" s="6">
        <v>1</v>
      </c>
      <c r="AL394" s="6">
        <v>1</v>
      </c>
      <c r="AM394" s="6">
        <v>1</v>
      </c>
      <c r="AN394" s="6">
        <v>0</v>
      </c>
      <c r="AO394" s="6">
        <v>1</v>
      </c>
      <c r="AQ394" s="6">
        <v>0</v>
      </c>
      <c r="AR394" s="6">
        <v>0</v>
      </c>
      <c r="AS394" s="6">
        <v>0</v>
      </c>
      <c r="AT394" s="6">
        <v>0</v>
      </c>
      <c r="AU394" s="6">
        <f>IF(Table3[[#This Row],[ShankDiameter]]&gt;0.5,0,2)</f>
        <v>2</v>
      </c>
      <c r="AV394" s="6">
        <v>0</v>
      </c>
      <c r="AW394" s="6">
        <v>0</v>
      </c>
      <c r="AX394" s="6">
        <v>2</v>
      </c>
      <c r="AY394" s="6">
        <f>IF(Table3[[#This Row],[ShankDiameter]]=0.225,2,IF(Table3[[#This Row],[ShankDiameter]]=0.25,2,IF(Table3[[#This Row],[ShankDiameter]]=0.2875,2,0)))</f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f>IF(Table3[[#This Row],[Type]]="EM",IF((Table3[[#This Row],[Diameter]]/2)-Table3[[#This Row],[CornerRadius]]-0.012&gt;0,(Table3[[#This Row],[Diameter]]/2)-Table3[[#This Row],[CornerRadius]]-0.012,0),)</f>
        <v>0</v>
      </c>
      <c r="BK394" s="6" t="str">
        <f>IF(Table3[[#This Row],[ShoulderLength]]="","",IF(Table3[[#This Row],[ShoulderLength]]&lt;Table3[[#This Row],[LOC]],"FIX",""))</f>
        <v/>
      </c>
    </row>
    <row r="395" spans="1:63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680</v>
      </c>
      <c r="I395" s="11" t="s">
        <v>820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821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>IF(Z395 &lt; 1, "", (M395/2)/TAN(RADIANS(Z395/2)))</f>
        <v>4.0858522093874104E-2</v>
      </c>
      <c r="AE395" s="6" t="s">
        <v>44</v>
      </c>
      <c r="AF395" s="6" t="s">
        <v>62</v>
      </c>
      <c r="AG395" s="6" t="s">
        <v>79</v>
      </c>
      <c r="AH395" s="6" t="s">
        <v>683</v>
      </c>
      <c r="AI395" s="6">
        <v>1</v>
      </c>
      <c r="AJ395" s="6">
        <v>1</v>
      </c>
      <c r="AK395" s="6">
        <v>1</v>
      </c>
      <c r="AL395" s="6">
        <v>1</v>
      </c>
      <c r="AM395" s="6">
        <v>1</v>
      </c>
      <c r="AN395" s="6">
        <v>0</v>
      </c>
      <c r="AO395" s="6">
        <v>1</v>
      </c>
      <c r="AQ395" s="6">
        <v>0</v>
      </c>
      <c r="AR395" s="6">
        <v>0</v>
      </c>
      <c r="AS395" s="6">
        <v>0</v>
      </c>
      <c r="AT395" s="6">
        <v>0</v>
      </c>
      <c r="AU395" s="6">
        <f>IF(Table3[[#This Row],[ShankDiameter]]&gt;0.5,0,2)</f>
        <v>2</v>
      </c>
      <c r="AV395" s="6">
        <v>0</v>
      </c>
      <c r="AW395" s="6">
        <v>0</v>
      </c>
      <c r="AX395" s="6">
        <v>2</v>
      </c>
      <c r="AY395" s="6">
        <f>IF(Table3[[#This Row],[ShankDiameter]]=0.225,2,IF(Table3[[#This Row],[ShankDiameter]]=0.25,2,IF(Table3[[#This Row],[ShankDiameter]]=0.2875,2,0)))</f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f>IF(Table3[[#This Row],[Type]]="EM",IF((Table3[[#This Row],[Diameter]]/2)-Table3[[#This Row],[CornerRadius]]-0.012&gt;0,(Table3[[#This Row],[Diameter]]/2)-Table3[[#This Row],[CornerRadius]]-0.012,0),)</f>
        <v>0</v>
      </c>
      <c r="BK395" s="6" t="str">
        <f>IF(Table3[[#This Row],[ShoulderLength]]="","",IF(Table3[[#This Row],[ShoulderLength]]&lt;Table3[[#This Row],[LOC]],"FIX",""))</f>
        <v/>
      </c>
    </row>
    <row r="396" spans="1:63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680</v>
      </c>
      <c r="I396" s="11" t="s">
        <v>822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823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>IF(Z396 &lt; 1, "", (M396/2)/TAN(RADIANS(Z396/2)))</f>
        <v>4.2210458486686114E-2</v>
      </c>
      <c r="AE396" s="6" t="s">
        <v>44</v>
      </c>
      <c r="AF396" s="6" t="s">
        <v>62</v>
      </c>
      <c r="AG396" s="6" t="s">
        <v>79</v>
      </c>
      <c r="AH396" s="6" t="s">
        <v>683</v>
      </c>
      <c r="AI396" s="6">
        <v>1</v>
      </c>
      <c r="AJ396" s="6">
        <v>1</v>
      </c>
      <c r="AK396" s="6">
        <v>1</v>
      </c>
      <c r="AL396" s="6">
        <v>1</v>
      </c>
      <c r="AM396" s="6">
        <v>1</v>
      </c>
      <c r="AN396" s="6">
        <v>0</v>
      </c>
      <c r="AO396" s="6">
        <v>1</v>
      </c>
      <c r="AQ396" s="6">
        <v>0</v>
      </c>
      <c r="AR396" s="6">
        <v>0</v>
      </c>
      <c r="AS396" s="6">
        <v>0</v>
      </c>
      <c r="AT396" s="6">
        <v>0</v>
      </c>
      <c r="AU396" s="6">
        <f>IF(Table3[[#This Row],[ShankDiameter]]&gt;0.5,0,2)</f>
        <v>2</v>
      </c>
      <c r="AV396" s="6">
        <v>0</v>
      </c>
      <c r="AW396" s="6">
        <v>0</v>
      </c>
      <c r="AX396" s="6">
        <v>2</v>
      </c>
      <c r="AY396" s="6">
        <f>IF(Table3[[#This Row],[ShankDiameter]]=0.225,2,IF(Table3[[#This Row],[ShankDiameter]]=0.25,2,IF(Table3[[#This Row],[ShankDiameter]]=0.2875,2,0)))</f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f>IF(Table3[[#This Row],[Type]]="EM",IF((Table3[[#This Row],[Diameter]]/2)-Table3[[#This Row],[CornerRadius]]-0.012&gt;0,(Table3[[#This Row],[Diameter]]/2)-Table3[[#This Row],[CornerRadius]]-0.012,0),)</f>
        <v>0</v>
      </c>
      <c r="BK396" s="6" t="str">
        <f>IF(Table3[[#This Row],[ShoulderLength]]="","",IF(Table3[[#This Row],[ShoulderLength]]&lt;Table3[[#This Row],[LOC]],"FIX",""))</f>
        <v/>
      </c>
    </row>
    <row r="397" spans="1:63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680</v>
      </c>
      <c r="I397" s="11" t="s">
        <v>824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825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>IF(Z397 &lt; 1, "", (M397/2)/TAN(RADIANS(Z397/2)))</f>
        <v>4.2570974858102642E-2</v>
      </c>
      <c r="AE397" s="6" t="s">
        <v>44</v>
      </c>
      <c r="AF397" s="6" t="s">
        <v>62</v>
      </c>
      <c r="AG397" s="6" t="s">
        <v>79</v>
      </c>
      <c r="AH397" s="6" t="s">
        <v>683</v>
      </c>
      <c r="AI397" s="6">
        <v>1</v>
      </c>
      <c r="AJ397" s="6">
        <v>1</v>
      </c>
      <c r="AK397" s="6">
        <v>1</v>
      </c>
      <c r="AL397" s="6">
        <v>1</v>
      </c>
      <c r="AM397" s="6">
        <v>1</v>
      </c>
      <c r="AN397" s="6">
        <v>0</v>
      </c>
      <c r="AO397" s="6">
        <v>1</v>
      </c>
      <c r="AQ397" s="6">
        <v>0</v>
      </c>
      <c r="AR397" s="6">
        <v>0</v>
      </c>
      <c r="AS397" s="6">
        <v>0</v>
      </c>
      <c r="AT397" s="6">
        <v>0</v>
      </c>
      <c r="AU397" s="6">
        <f>IF(Table3[[#This Row],[ShankDiameter]]&gt;0.5,0,2)</f>
        <v>2</v>
      </c>
      <c r="AV397" s="6">
        <v>0</v>
      </c>
      <c r="AW397" s="6">
        <v>0</v>
      </c>
      <c r="AX397" s="6">
        <v>2</v>
      </c>
      <c r="AY397" s="6">
        <f>IF(Table3[[#This Row],[ShankDiameter]]=0.225,2,IF(Table3[[#This Row],[ShankDiameter]]=0.25,2,IF(Table3[[#This Row],[ShankDiameter]]=0.2875,2,0)))</f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f>IF(Table3[[#This Row],[Type]]="EM",IF((Table3[[#This Row],[Diameter]]/2)-Table3[[#This Row],[CornerRadius]]-0.012&gt;0,(Table3[[#This Row],[Diameter]]/2)-Table3[[#This Row],[CornerRadius]]-0.012,0),)</f>
        <v>0</v>
      </c>
      <c r="BK397" s="6" t="str">
        <f>IF(Table3[[#This Row],[ShoulderLength]]="","",IF(Table3[[#This Row],[ShoulderLength]]&lt;Table3[[#This Row],[LOC]],"FIX",""))</f>
        <v/>
      </c>
    </row>
    <row r="398" spans="1:63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680</v>
      </c>
      <c r="I398" s="11" t="s">
        <v>826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827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>IF(Z398 &lt; 1, "", (M398/2)/TAN(RADIANS(Z398/2)))</f>
        <v>4.3261964569984337E-2</v>
      </c>
      <c r="AE398" s="6" t="s">
        <v>44</v>
      </c>
      <c r="AF398" s="6" t="s">
        <v>62</v>
      </c>
      <c r="AG398" s="6" t="s">
        <v>79</v>
      </c>
      <c r="AH398" s="6" t="s">
        <v>683</v>
      </c>
      <c r="AI398" s="6">
        <v>1</v>
      </c>
      <c r="AJ398" s="6">
        <v>1</v>
      </c>
      <c r="AK398" s="6">
        <v>1</v>
      </c>
      <c r="AL398" s="6">
        <v>1</v>
      </c>
      <c r="AM398" s="6">
        <v>1</v>
      </c>
      <c r="AN398" s="6">
        <v>0</v>
      </c>
      <c r="AO398" s="6">
        <v>1</v>
      </c>
      <c r="AQ398" s="6">
        <v>0</v>
      </c>
      <c r="AR398" s="6">
        <v>0</v>
      </c>
      <c r="AS398" s="6">
        <v>0</v>
      </c>
      <c r="AT398" s="6">
        <v>0</v>
      </c>
      <c r="AU398" s="6">
        <f>IF(Table3[[#This Row],[ShankDiameter]]&gt;0.5,0,2)</f>
        <v>2</v>
      </c>
      <c r="AV398" s="6">
        <v>0</v>
      </c>
      <c r="AW398" s="6">
        <v>0</v>
      </c>
      <c r="AX398" s="6">
        <v>2</v>
      </c>
      <c r="AY398" s="6">
        <f>IF(Table3[[#This Row],[ShankDiameter]]=0.225,2,IF(Table3[[#This Row],[ShankDiameter]]=0.25,2,IF(Table3[[#This Row],[ShankDiameter]]=0.2875,2,0)))</f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f>IF(Table3[[#This Row],[Type]]="EM",IF((Table3[[#This Row],[Diameter]]/2)-Table3[[#This Row],[CornerRadius]]-0.012&gt;0,(Table3[[#This Row],[Diameter]]/2)-Table3[[#This Row],[CornerRadius]]-0.012,0),)</f>
        <v>0</v>
      </c>
      <c r="BK398" s="6" t="str">
        <f>IF(Table3[[#This Row],[ShoulderLength]]="","",IF(Table3[[#This Row],[ShoulderLength]]&lt;Table3[[#This Row],[LOC]],"FIX",""))</f>
        <v/>
      </c>
    </row>
    <row r="399" spans="1:63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680</v>
      </c>
      <c r="I399" s="11" t="s">
        <v>828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829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>IF(Z399 &lt; 1, "", (M399/2)/TAN(RADIANS(Z399/2)))</f>
        <v>4.4163255498525678E-2</v>
      </c>
      <c r="AE399" s="6" t="s">
        <v>44</v>
      </c>
      <c r="AF399" s="6" t="s">
        <v>62</v>
      </c>
      <c r="AG399" s="6" t="s">
        <v>79</v>
      </c>
      <c r="AH399" s="6" t="s">
        <v>683</v>
      </c>
      <c r="AI399" s="6">
        <v>1</v>
      </c>
      <c r="AJ399" s="6">
        <v>1</v>
      </c>
      <c r="AK399" s="6">
        <v>1</v>
      </c>
      <c r="AL399" s="6">
        <v>1</v>
      </c>
      <c r="AM399" s="6">
        <v>1</v>
      </c>
      <c r="AN399" s="6">
        <v>0</v>
      </c>
      <c r="AO399" s="6">
        <v>1</v>
      </c>
      <c r="AQ399" s="6">
        <v>0</v>
      </c>
      <c r="AR399" s="6">
        <v>0</v>
      </c>
      <c r="AS399" s="6">
        <v>0</v>
      </c>
      <c r="AT399" s="6">
        <v>0</v>
      </c>
      <c r="AU399" s="6">
        <f>IF(Table3[[#This Row],[ShankDiameter]]&gt;0.5,0,2)</f>
        <v>2</v>
      </c>
      <c r="AV399" s="6">
        <v>0</v>
      </c>
      <c r="AW399" s="6">
        <v>0</v>
      </c>
      <c r="AX399" s="6">
        <v>2</v>
      </c>
      <c r="AY399" s="6">
        <f>IF(Table3[[#This Row],[ShankDiameter]]=0.225,2,IF(Table3[[#This Row],[ShankDiameter]]=0.25,2,IF(Table3[[#This Row],[ShankDiameter]]=0.2875,2,0)))</f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f>IF(Table3[[#This Row],[Type]]="EM",IF((Table3[[#This Row],[Diameter]]/2)-Table3[[#This Row],[CornerRadius]]-0.012&gt;0,(Table3[[#This Row],[Diameter]]/2)-Table3[[#This Row],[CornerRadius]]-0.012,0),)</f>
        <v>0</v>
      </c>
      <c r="BK399" s="6" t="str">
        <f>IF(Table3[[#This Row],[ShoulderLength]]="","",IF(Table3[[#This Row],[ShoulderLength]]&lt;Table3[[#This Row],[LOC]],"FIX",""))</f>
        <v/>
      </c>
    </row>
    <row r="400" spans="1:63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680</v>
      </c>
      <c r="I400" s="11" t="s">
        <v>830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831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>IF(Z400 &lt; 1, "", (M400/2)/TAN(RADIANS(Z400/2)))</f>
        <v>4.4914331272310128E-2</v>
      </c>
      <c r="AE400" s="6" t="s">
        <v>44</v>
      </c>
      <c r="AF400" s="6" t="s">
        <v>62</v>
      </c>
      <c r="AG400" s="6" t="s">
        <v>79</v>
      </c>
      <c r="AH400" s="6" t="s">
        <v>683</v>
      </c>
      <c r="AI400" s="6">
        <v>1</v>
      </c>
      <c r="AJ400" s="6">
        <v>1</v>
      </c>
      <c r="AK400" s="6">
        <v>1</v>
      </c>
      <c r="AL400" s="6">
        <v>1</v>
      </c>
      <c r="AM400" s="6">
        <v>1</v>
      </c>
      <c r="AN400" s="6">
        <v>0</v>
      </c>
      <c r="AO400" s="6">
        <v>1</v>
      </c>
      <c r="AQ400" s="6">
        <v>0</v>
      </c>
      <c r="AR400" s="6">
        <v>0</v>
      </c>
      <c r="AS400" s="6">
        <v>0</v>
      </c>
      <c r="AT400" s="6">
        <v>0</v>
      </c>
      <c r="AU400" s="6">
        <f>IF(Table3[[#This Row],[ShankDiameter]]&gt;0.5,0,2)</f>
        <v>2</v>
      </c>
      <c r="AV400" s="6">
        <v>0</v>
      </c>
      <c r="AW400" s="6">
        <v>0</v>
      </c>
      <c r="AX400" s="6">
        <v>2</v>
      </c>
      <c r="AY400" s="6">
        <f>IF(Table3[[#This Row],[ShankDiameter]]=0.225,2,IF(Table3[[#This Row],[ShankDiameter]]=0.25,2,IF(Table3[[#This Row],[ShankDiameter]]=0.2875,2,0)))</f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f>IF(Table3[[#This Row],[Type]]="EM",IF((Table3[[#This Row],[Diameter]]/2)-Table3[[#This Row],[CornerRadius]]-0.012&gt;0,(Table3[[#This Row],[Diameter]]/2)-Table3[[#This Row],[CornerRadius]]-0.012,0),)</f>
        <v>0</v>
      </c>
      <c r="BK400" s="6" t="str">
        <f>IF(Table3[[#This Row],[ShoulderLength]]="","",IF(Table3[[#This Row],[ShoulderLength]]&lt;Table3[[#This Row],[LOC]],"FIX",""))</f>
        <v/>
      </c>
    </row>
    <row r="401" spans="1:63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802</v>
      </c>
      <c r="I401" s="11" t="s">
        <v>832</v>
      </c>
      <c r="J401" s="12" t="s">
        <v>833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834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>IF(Z401 &lt; 1, "", (M401/2)/TAN(RADIANS(Z401/2)))</f>
        <v>4.6927214346052459E-2</v>
      </c>
      <c r="AE401" s="6" t="s">
        <v>44</v>
      </c>
      <c r="AF401" s="6" t="s">
        <v>62</v>
      </c>
      <c r="AH401" s="6" t="s">
        <v>636</v>
      </c>
      <c r="AI401" s="6">
        <v>1</v>
      </c>
      <c r="AJ401" s="6">
        <v>1</v>
      </c>
      <c r="AK401" s="6">
        <v>1</v>
      </c>
      <c r="AL401" s="6">
        <v>1</v>
      </c>
      <c r="AM401" s="6">
        <v>1</v>
      </c>
      <c r="AN401" s="6">
        <v>0</v>
      </c>
      <c r="AO401" s="6">
        <v>1</v>
      </c>
      <c r="AQ401" s="6">
        <v>0</v>
      </c>
      <c r="AR401" s="6">
        <v>0</v>
      </c>
      <c r="AS401" s="6">
        <v>0</v>
      </c>
      <c r="AT401" s="6">
        <v>0</v>
      </c>
      <c r="AU401" s="6">
        <f>IF(Table3[[#This Row],[ShankDiameter]]&gt;0.5,0,2)</f>
        <v>2</v>
      </c>
      <c r="AV401" s="6">
        <v>0</v>
      </c>
      <c r="AW401" s="6">
        <v>0</v>
      </c>
      <c r="AX401" s="6">
        <v>2</v>
      </c>
      <c r="AY401" s="6">
        <f>IF(Table3[[#This Row],[ShankDiameter]]=0.225,2,IF(Table3[[#This Row],[ShankDiameter]]=0.25,2,IF(Table3[[#This Row],[ShankDiameter]]=0.2875,2,0)))</f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f>IF(Table3[[#This Row],[Type]]="EM",IF((Table3[[#This Row],[Diameter]]/2)-Table3[[#This Row],[CornerRadius]]-0.012&gt;0,(Table3[[#This Row],[Diameter]]/2)-Table3[[#This Row],[CornerRadius]]-0.012,0),)</f>
        <v>0</v>
      </c>
      <c r="BK401" s="6" t="str">
        <f>IF(Table3[[#This Row],[ShoulderLength]]="","",IF(Table3[[#This Row],[ShoulderLength]]&lt;Table3[[#This Row],[LOC]],"FIX",""))</f>
        <v/>
      </c>
    </row>
    <row r="402" spans="1:63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802</v>
      </c>
      <c r="I402" s="11" t="s">
        <v>835</v>
      </c>
      <c r="J402" s="12" t="s">
        <v>836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837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>IF(Z402 &lt; 1, "", (M402/2)/TAN(RADIANS(Z402/2)))</f>
        <v>4.7167558593663485E-2</v>
      </c>
      <c r="AE402" s="6" t="s">
        <v>44</v>
      </c>
      <c r="AF402" s="6" t="s">
        <v>62</v>
      </c>
      <c r="AH402" s="6" t="s">
        <v>636</v>
      </c>
      <c r="AI402" s="6">
        <v>1</v>
      </c>
      <c r="AJ402" s="6">
        <v>1</v>
      </c>
      <c r="AK402" s="6">
        <v>1</v>
      </c>
      <c r="AL402" s="6">
        <v>1</v>
      </c>
      <c r="AM402" s="6">
        <v>1</v>
      </c>
      <c r="AN402" s="6">
        <v>0</v>
      </c>
      <c r="AO402" s="6">
        <v>1</v>
      </c>
      <c r="AQ402" s="6">
        <v>0</v>
      </c>
      <c r="AR402" s="6">
        <v>0</v>
      </c>
      <c r="AS402" s="6">
        <v>0</v>
      </c>
      <c r="AT402" s="6">
        <v>0</v>
      </c>
      <c r="AU402" s="6">
        <f>IF(Table3[[#This Row],[ShankDiameter]]&gt;0.5,0,2)</f>
        <v>2</v>
      </c>
      <c r="AV402" s="6">
        <v>0</v>
      </c>
      <c r="AW402" s="6">
        <v>0</v>
      </c>
      <c r="AX402" s="6">
        <v>2</v>
      </c>
      <c r="AY402" s="6">
        <f>IF(Table3[[#This Row],[ShankDiameter]]=0.225,2,IF(Table3[[#This Row],[ShankDiameter]]=0.25,2,IF(Table3[[#This Row],[ShankDiameter]]=0.2875,2,0)))</f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f>IF(Table3[[#This Row],[Type]]="EM",IF((Table3[[#This Row],[Diameter]]/2)-Table3[[#This Row],[CornerRadius]]-0.012&gt;0,(Table3[[#This Row],[Diameter]]/2)-Table3[[#This Row],[CornerRadius]]-0.012,0),)</f>
        <v>0</v>
      </c>
      <c r="BK402" s="6" t="str">
        <f>IF(Table3[[#This Row],[ShoulderLength]]="","",IF(Table3[[#This Row],[ShoulderLength]]&lt;Table3[[#This Row],[LOC]],"FIX",""))</f>
        <v/>
      </c>
    </row>
    <row r="403" spans="1:63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680</v>
      </c>
      <c r="I403" s="11" t="s">
        <v>838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837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>IF(Z403 &lt; 1, "", (M403/2)/TAN(RADIANS(Z403/2)))</f>
        <v>4.7167558593663485E-2</v>
      </c>
      <c r="AE403" s="6" t="s">
        <v>44</v>
      </c>
      <c r="AF403" s="6" t="s">
        <v>62</v>
      </c>
      <c r="AG403" s="6" t="s">
        <v>79</v>
      </c>
      <c r="AH403" s="6" t="s">
        <v>683</v>
      </c>
      <c r="AI403" s="6">
        <v>1</v>
      </c>
      <c r="AJ403" s="6">
        <v>1</v>
      </c>
      <c r="AK403" s="6">
        <v>1</v>
      </c>
      <c r="AL403" s="6">
        <v>1</v>
      </c>
      <c r="AM403" s="6">
        <v>1</v>
      </c>
      <c r="AN403" s="6">
        <v>0</v>
      </c>
      <c r="AO403" s="6">
        <v>1</v>
      </c>
      <c r="AQ403" s="6">
        <v>0</v>
      </c>
      <c r="AR403" s="6">
        <v>0</v>
      </c>
      <c r="AS403" s="6">
        <v>0</v>
      </c>
      <c r="AT403" s="6">
        <v>0</v>
      </c>
      <c r="AU403" s="6">
        <f>IF(Table3[[#This Row],[ShankDiameter]]&gt;0.5,0,2)</f>
        <v>2</v>
      </c>
      <c r="AV403" s="6">
        <v>0</v>
      </c>
      <c r="AW403" s="6">
        <v>0</v>
      </c>
      <c r="AX403" s="6">
        <v>2</v>
      </c>
      <c r="AY403" s="6">
        <f>IF(Table3[[#This Row],[ShankDiameter]]=0.225,2,IF(Table3[[#This Row],[ShankDiameter]]=0.25,2,IF(Table3[[#This Row],[ShankDiameter]]=0.2875,2,0)))</f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f>IF(Table3[[#This Row],[Type]]="EM",IF((Table3[[#This Row],[Diameter]]/2)-Table3[[#This Row],[CornerRadius]]-0.012&gt;0,(Table3[[#This Row],[Diameter]]/2)-Table3[[#This Row],[CornerRadius]]-0.012,0),)</f>
        <v>0</v>
      </c>
      <c r="BK403" s="6" t="str">
        <f>IF(Table3[[#This Row],[ShoulderLength]]="","",IF(Table3[[#This Row],[ShoulderLength]]&lt;Table3[[#This Row],[LOC]],"FIX",""))</f>
        <v/>
      </c>
    </row>
    <row r="404" spans="1:63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802</v>
      </c>
      <c r="I404" s="11" t="s">
        <v>839</v>
      </c>
      <c r="J404" s="12" t="s">
        <v>840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841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>IF(Z404 &lt; 1, "", (M404/2)/TAN(RADIANS(Z404/2)))</f>
        <v>4.7768419212691045E-2</v>
      </c>
      <c r="AE404" s="6" t="s">
        <v>44</v>
      </c>
      <c r="AF404" s="6" t="s">
        <v>62</v>
      </c>
      <c r="AH404" s="6" t="s">
        <v>636</v>
      </c>
      <c r="AI404" s="6">
        <v>1</v>
      </c>
      <c r="AJ404" s="6">
        <v>1</v>
      </c>
      <c r="AK404" s="6">
        <v>1</v>
      </c>
      <c r="AL404" s="6">
        <v>1</v>
      </c>
      <c r="AM404" s="6">
        <v>1</v>
      </c>
      <c r="AN404" s="6">
        <v>0</v>
      </c>
      <c r="AO404" s="6">
        <v>1</v>
      </c>
      <c r="AQ404" s="6">
        <v>0</v>
      </c>
      <c r="AR404" s="6">
        <v>0</v>
      </c>
      <c r="AS404" s="6">
        <v>0</v>
      </c>
      <c r="AT404" s="6">
        <v>0</v>
      </c>
      <c r="AU404" s="6">
        <f>IF(Table3[[#This Row],[ShankDiameter]]&gt;0.5,0,2)</f>
        <v>2</v>
      </c>
      <c r="AV404" s="6">
        <v>0</v>
      </c>
      <c r="AW404" s="6">
        <v>0</v>
      </c>
      <c r="AX404" s="6">
        <v>2</v>
      </c>
      <c r="AY404" s="6">
        <f>IF(Table3[[#This Row],[ShankDiameter]]=0.225,2,IF(Table3[[#This Row],[ShankDiameter]]=0.25,2,IF(Table3[[#This Row],[ShankDiameter]]=0.2875,2,0)))</f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f>IF(Table3[[#This Row],[Type]]="EM",IF((Table3[[#This Row],[Diameter]]/2)-Table3[[#This Row],[CornerRadius]]-0.012&gt;0,(Table3[[#This Row],[Diameter]]/2)-Table3[[#This Row],[CornerRadius]]-0.012,0),)</f>
        <v>0</v>
      </c>
      <c r="BK404" s="6" t="str">
        <f>IF(Table3[[#This Row],[ShoulderLength]]="","",IF(Table3[[#This Row],[ShoulderLength]]&lt;Table3[[#This Row],[LOC]],"FIX",""))</f>
        <v/>
      </c>
    </row>
    <row r="405" spans="1:63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680</v>
      </c>
      <c r="I405" s="11" t="s">
        <v>842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841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>IF(Z405 &lt; 1, "", (M405/2)/TAN(RADIANS(Z405/2)))</f>
        <v>4.7768419212691045E-2</v>
      </c>
      <c r="AE405" s="6" t="s">
        <v>44</v>
      </c>
      <c r="AF405" s="6" t="s">
        <v>62</v>
      </c>
      <c r="AG405" s="6" t="s">
        <v>79</v>
      </c>
      <c r="AH405" s="6" t="s">
        <v>683</v>
      </c>
      <c r="AI405" s="6">
        <v>1</v>
      </c>
      <c r="AJ405" s="6">
        <v>1</v>
      </c>
      <c r="AK405" s="6">
        <v>1</v>
      </c>
      <c r="AL405" s="6">
        <v>1</v>
      </c>
      <c r="AM405" s="6">
        <v>1</v>
      </c>
      <c r="AN405" s="6">
        <v>0</v>
      </c>
      <c r="AO405" s="6">
        <v>1</v>
      </c>
      <c r="AQ405" s="6">
        <v>0</v>
      </c>
      <c r="AR405" s="6">
        <v>0</v>
      </c>
      <c r="AS405" s="6">
        <v>0</v>
      </c>
      <c r="AT405" s="6">
        <v>0</v>
      </c>
      <c r="AU405" s="6">
        <f>IF(Table3[[#This Row],[ShankDiameter]]&gt;0.5,0,2)</f>
        <v>2</v>
      </c>
      <c r="AV405" s="6">
        <v>0</v>
      </c>
      <c r="AW405" s="6">
        <v>0</v>
      </c>
      <c r="AX405" s="6">
        <v>2</v>
      </c>
      <c r="AY405" s="6">
        <f>IF(Table3[[#This Row],[ShankDiameter]]=0.225,2,IF(Table3[[#This Row],[ShankDiameter]]=0.25,2,IF(Table3[[#This Row],[ShankDiameter]]=0.2875,2,0)))</f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f>IF(Table3[[#This Row],[Type]]="EM",IF((Table3[[#This Row],[Diameter]]/2)-Table3[[#This Row],[CornerRadius]]-0.012&gt;0,(Table3[[#This Row],[Diameter]]/2)-Table3[[#This Row],[CornerRadius]]-0.012,0),)</f>
        <v>0</v>
      </c>
      <c r="BK405" s="6" t="str">
        <f>IF(Table3[[#This Row],[ShoulderLength]]="","",IF(Table3[[#This Row],[ShoulderLength]]&lt;Table3[[#This Row],[LOC]],"FIX",""))</f>
        <v/>
      </c>
    </row>
    <row r="406" spans="1:63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680</v>
      </c>
      <c r="I406" s="11" t="s">
        <v>843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844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>IF(Z406 &lt; 1, "", (M406/2)/TAN(RADIANS(Z406/2)))</f>
        <v>5.3176164783939085E-2</v>
      </c>
      <c r="AE406" s="6" t="s">
        <v>44</v>
      </c>
      <c r="AF406" s="6" t="s">
        <v>62</v>
      </c>
      <c r="AG406" s="6" t="s">
        <v>495</v>
      </c>
      <c r="AH406" s="6" t="s">
        <v>683</v>
      </c>
      <c r="AI406" s="6">
        <v>1</v>
      </c>
      <c r="AJ406" s="6">
        <v>1</v>
      </c>
      <c r="AK406" s="6">
        <v>1</v>
      </c>
      <c r="AL406" s="6">
        <v>1</v>
      </c>
      <c r="AM406" s="6">
        <v>1</v>
      </c>
      <c r="AN406" s="6">
        <v>0</v>
      </c>
      <c r="AO406" s="6">
        <v>1</v>
      </c>
      <c r="AQ406" s="6">
        <v>0</v>
      </c>
      <c r="AR406" s="6">
        <v>0</v>
      </c>
      <c r="AS406" s="6">
        <v>0</v>
      </c>
      <c r="AT406" s="6">
        <v>0</v>
      </c>
      <c r="AU406" s="6">
        <f>IF(Table3[[#This Row],[ShankDiameter]]&gt;0.5,0,2)</f>
        <v>2</v>
      </c>
      <c r="AV406" s="6">
        <v>0</v>
      </c>
      <c r="AW406" s="6">
        <v>0</v>
      </c>
      <c r="AX406" s="6">
        <v>2</v>
      </c>
      <c r="AY406" s="6">
        <f>IF(Table3[[#This Row],[ShankDiameter]]=0.225,2,IF(Table3[[#This Row],[ShankDiameter]]=0.25,2,IF(Table3[[#This Row],[ShankDiameter]]=0.2875,2,0)))</f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f>IF(Table3[[#This Row],[Type]]="EM",IF((Table3[[#This Row],[Diameter]]/2)-Table3[[#This Row],[CornerRadius]]-0.012&gt;0,(Table3[[#This Row],[Diameter]]/2)-Table3[[#This Row],[CornerRadius]]-0.012,0),)</f>
        <v>0</v>
      </c>
      <c r="BK406" s="6" t="str">
        <f>IF(Table3[[#This Row],[ShoulderLength]]="","",IF(Table3[[#This Row],[ShoulderLength]]&lt;Table3[[#This Row],[LOC]],"FIX",""))</f>
        <v/>
      </c>
    </row>
    <row r="407" spans="1:63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680</v>
      </c>
      <c r="I407" s="11" t="s">
        <v>845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844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>IF(Z407 &lt; 1, "", (M407/2)/TAN(RADIANS(Z407/2)))</f>
        <v>5.3176164783939085E-2</v>
      </c>
      <c r="AE407" s="6" t="s">
        <v>44</v>
      </c>
      <c r="AF407" s="6" t="s">
        <v>62</v>
      </c>
      <c r="AG407" s="6" t="s">
        <v>79</v>
      </c>
      <c r="AH407" s="6" t="s">
        <v>683</v>
      </c>
      <c r="AI407" s="6">
        <v>1</v>
      </c>
      <c r="AJ407" s="6">
        <v>1</v>
      </c>
      <c r="AK407" s="6">
        <v>1</v>
      </c>
      <c r="AL407" s="6">
        <v>1</v>
      </c>
      <c r="AM407" s="6">
        <v>1</v>
      </c>
      <c r="AN407" s="6">
        <v>0</v>
      </c>
      <c r="AO407" s="6">
        <v>1</v>
      </c>
      <c r="AQ407" s="6">
        <v>0</v>
      </c>
      <c r="AR407" s="6">
        <v>0</v>
      </c>
      <c r="AS407" s="6">
        <v>0</v>
      </c>
      <c r="AT407" s="6">
        <v>0</v>
      </c>
      <c r="AU407" s="6">
        <f>IF(Table3[[#This Row],[ShankDiameter]]&gt;0.5,0,2)</f>
        <v>2</v>
      </c>
      <c r="AV407" s="6">
        <v>0</v>
      </c>
      <c r="AW407" s="6">
        <v>0</v>
      </c>
      <c r="AX407" s="6">
        <v>2</v>
      </c>
      <c r="AY407" s="6">
        <f>IF(Table3[[#This Row],[ShankDiameter]]=0.225,2,IF(Table3[[#This Row],[ShankDiameter]]=0.25,2,IF(Table3[[#This Row],[ShankDiameter]]=0.2875,2,0)))</f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f>IF(Table3[[#This Row],[Type]]="EM",IF((Table3[[#This Row],[Diameter]]/2)-Table3[[#This Row],[CornerRadius]]-0.012&gt;0,(Table3[[#This Row],[Diameter]]/2)-Table3[[#This Row],[CornerRadius]]-0.012,0),)</f>
        <v>0</v>
      </c>
      <c r="BK407" s="6" t="str">
        <f>IF(Table3[[#This Row],[ShoulderLength]]="","",IF(Table3[[#This Row],[ShoulderLength]]&lt;Table3[[#This Row],[LOC]],"FIX",""))</f>
        <v/>
      </c>
    </row>
    <row r="408" spans="1:63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680</v>
      </c>
      <c r="I408" s="11" t="s">
        <v>846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847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>IF(Z408 &lt; 1, "", (M408/2)/TAN(RADIANS(Z408/2)))</f>
        <v>5.6781328498104446E-2</v>
      </c>
      <c r="AE408" s="6" t="s">
        <v>44</v>
      </c>
      <c r="AF408" s="6" t="s">
        <v>62</v>
      </c>
      <c r="AG408" s="6" t="s">
        <v>495</v>
      </c>
      <c r="AH408" s="6" t="s">
        <v>683</v>
      </c>
      <c r="AI408" s="6">
        <v>1</v>
      </c>
      <c r="AJ408" s="6">
        <v>1</v>
      </c>
      <c r="AK408" s="6">
        <v>1</v>
      </c>
      <c r="AL408" s="6">
        <v>1</v>
      </c>
      <c r="AM408" s="6">
        <v>1</v>
      </c>
      <c r="AN408" s="6">
        <v>0</v>
      </c>
      <c r="AO408" s="6">
        <v>1</v>
      </c>
      <c r="AQ408" s="6">
        <v>0</v>
      </c>
      <c r="AR408" s="6">
        <v>0</v>
      </c>
      <c r="AS408" s="6">
        <v>0</v>
      </c>
      <c r="AT408" s="6">
        <v>0</v>
      </c>
      <c r="AU408" s="6">
        <f>IF(Table3[[#This Row],[ShankDiameter]]&gt;0.5,0,2)</f>
        <v>2</v>
      </c>
      <c r="AV408" s="6">
        <v>0</v>
      </c>
      <c r="AW408" s="6">
        <v>0</v>
      </c>
      <c r="AX408" s="6">
        <v>2</v>
      </c>
      <c r="AY408" s="6">
        <f>IF(Table3[[#This Row],[ShankDiameter]]=0.225,2,IF(Table3[[#This Row],[ShankDiameter]]=0.25,2,IF(Table3[[#This Row],[ShankDiameter]]=0.2875,2,0)))</f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f>IF(Table3[[#This Row],[Type]]="EM",IF((Table3[[#This Row],[Diameter]]/2)-Table3[[#This Row],[CornerRadius]]-0.012&gt;0,(Table3[[#This Row],[Diameter]]/2)-Table3[[#This Row],[CornerRadius]]-0.012,0),)</f>
        <v>0</v>
      </c>
      <c r="BK408" s="6" t="str">
        <f>IF(Table3[[#This Row],[ShoulderLength]]="","",IF(Table3[[#This Row],[ShoulderLength]]&lt;Table3[[#This Row],[LOC]],"FIX",""))</f>
        <v/>
      </c>
    </row>
    <row r="409" spans="1:63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680</v>
      </c>
      <c r="I409" s="11" t="s">
        <v>848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849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>IF(Z409 &lt; 1, "", (M409/2)/TAN(RADIANS(Z409/2)))</f>
        <v>5.7382189117132006E-2</v>
      </c>
      <c r="AE409" s="6" t="s">
        <v>44</v>
      </c>
      <c r="AF409" s="6" t="s">
        <v>62</v>
      </c>
      <c r="AG409" s="6" t="s">
        <v>495</v>
      </c>
      <c r="AH409" s="6" t="s">
        <v>683</v>
      </c>
      <c r="AI409" s="6">
        <v>1</v>
      </c>
      <c r="AJ409" s="6">
        <v>1</v>
      </c>
      <c r="AK409" s="6">
        <v>1</v>
      </c>
      <c r="AL409" s="6">
        <v>1</v>
      </c>
      <c r="AM409" s="6">
        <v>1</v>
      </c>
      <c r="AN409" s="6">
        <v>0</v>
      </c>
      <c r="AO409" s="6">
        <v>1</v>
      </c>
      <c r="AQ409" s="6">
        <v>0</v>
      </c>
      <c r="AR409" s="6">
        <v>0</v>
      </c>
      <c r="AS409" s="6">
        <v>0</v>
      </c>
      <c r="AT409" s="6">
        <v>0</v>
      </c>
      <c r="AU409" s="6">
        <f>IF(Table3[[#This Row],[ShankDiameter]]&gt;0.5,0,2)</f>
        <v>2</v>
      </c>
      <c r="AV409" s="6">
        <v>0</v>
      </c>
      <c r="AW409" s="6">
        <v>0</v>
      </c>
      <c r="AX409" s="6">
        <v>2</v>
      </c>
      <c r="AY409" s="6">
        <f>IF(Table3[[#This Row],[ShankDiameter]]=0.225,2,IF(Table3[[#This Row],[ShankDiameter]]=0.25,2,IF(Table3[[#This Row],[ShankDiameter]]=0.2875,2,0)))</f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f>IF(Table3[[#This Row],[Type]]="EM",IF((Table3[[#This Row],[Diameter]]/2)-Table3[[#This Row],[CornerRadius]]-0.012&gt;0,(Table3[[#This Row],[Diameter]]/2)-Table3[[#This Row],[CornerRadius]]-0.012,0),)</f>
        <v>0</v>
      </c>
      <c r="BK409" s="6" t="str">
        <f>IF(Table3[[#This Row],[ShoulderLength]]="","",IF(Table3[[#This Row],[ShoulderLength]]&lt;Table3[[#This Row],[LOC]],"FIX",""))</f>
        <v/>
      </c>
    </row>
    <row r="410" spans="1:63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680</v>
      </c>
      <c r="I410" s="11" t="s">
        <v>850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851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>IF(Z410 &lt; 1, "", (M410/2)/TAN(RADIANS(Z410/2)))</f>
        <v>7.4506716759417474E-2</v>
      </c>
      <c r="AE410" s="6" t="s">
        <v>44</v>
      </c>
      <c r="AF410" s="6" t="s">
        <v>62</v>
      </c>
      <c r="AG410" s="6" t="s">
        <v>79</v>
      </c>
      <c r="AH410" s="6" t="s">
        <v>683</v>
      </c>
      <c r="AI410" s="6">
        <v>1</v>
      </c>
      <c r="AJ410" s="6">
        <v>1</v>
      </c>
      <c r="AK410" s="6">
        <v>1</v>
      </c>
      <c r="AL410" s="6">
        <v>1</v>
      </c>
      <c r="AM410" s="6">
        <v>1</v>
      </c>
      <c r="AN410" s="6">
        <v>0</v>
      </c>
      <c r="AO410" s="6">
        <v>1</v>
      </c>
      <c r="AQ410" s="6">
        <v>0</v>
      </c>
      <c r="AR410" s="6">
        <v>0</v>
      </c>
      <c r="AS410" s="6">
        <v>0</v>
      </c>
      <c r="AT410" s="6">
        <v>0</v>
      </c>
      <c r="AU410" s="6">
        <f>IF(Table3[[#This Row],[ShankDiameter]]&gt;0.5,0,2)</f>
        <v>2</v>
      </c>
      <c r="AV410" s="6">
        <v>0</v>
      </c>
      <c r="AW410" s="6">
        <v>0</v>
      </c>
      <c r="AX410" s="6">
        <v>2</v>
      </c>
      <c r="AY410" s="6">
        <f>IF(Table3[[#This Row],[ShankDiameter]]=0.225,2,IF(Table3[[#This Row],[ShankDiameter]]=0.25,2,IF(Table3[[#This Row],[ShankDiameter]]=0.2875,2,0)))</f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f>IF(Table3[[#This Row],[Type]]="EM",IF((Table3[[#This Row],[Diameter]]/2)-Table3[[#This Row],[CornerRadius]]-0.012&gt;0,(Table3[[#This Row],[Diameter]]/2)-Table3[[#This Row],[CornerRadius]]-0.012,0),)</f>
        <v>0</v>
      </c>
      <c r="BK410" s="6" t="str">
        <f>IF(Table3[[#This Row],[ShoulderLength]]="","",IF(Table3[[#This Row],[ShoulderLength]]&lt;Table3[[#This Row],[LOC]],"FIX",""))</f>
        <v/>
      </c>
    </row>
    <row r="411" spans="1:63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680</v>
      </c>
      <c r="I411" s="11" t="s">
        <v>852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>IF(Z411 &lt; 1, "", (M411/2)/TAN(RADIANS(Z411/2)))</f>
        <v>7.8412310783096614E-2</v>
      </c>
      <c r="AE411" s="6" t="s">
        <v>44</v>
      </c>
      <c r="AF411" s="6" t="s">
        <v>62</v>
      </c>
      <c r="AH411" s="6" t="s">
        <v>683</v>
      </c>
      <c r="AI411" s="6">
        <v>1</v>
      </c>
      <c r="AJ411" s="6">
        <v>1</v>
      </c>
      <c r="AK411" s="6">
        <v>1</v>
      </c>
      <c r="AL411" s="6">
        <v>1</v>
      </c>
      <c r="AM411" s="6">
        <v>1</v>
      </c>
      <c r="AN411" s="6">
        <v>0</v>
      </c>
      <c r="AO411" s="6">
        <v>1</v>
      </c>
      <c r="AQ411" s="6">
        <v>0</v>
      </c>
      <c r="AR411" s="6">
        <v>0</v>
      </c>
      <c r="AS411" s="6">
        <v>0</v>
      </c>
      <c r="AT411" s="6">
        <v>0</v>
      </c>
      <c r="AU411" s="6">
        <f>IF(Table3[[#This Row],[ShankDiameter]]&gt;0.5,0,2)</f>
        <v>2</v>
      </c>
      <c r="AV411" s="6">
        <v>0</v>
      </c>
      <c r="AW411" s="6">
        <v>0</v>
      </c>
      <c r="AX411" s="6">
        <v>2</v>
      </c>
      <c r="AY411" s="6">
        <f>IF(Table3[[#This Row],[ShankDiameter]]=0.225,2,IF(Table3[[#This Row],[ShankDiameter]]=0.25,2,IF(Table3[[#This Row],[ShankDiameter]]=0.2875,2,0)))</f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f>IF(Table3[[#This Row],[Type]]="EM",IF((Table3[[#This Row],[Diameter]]/2)-Table3[[#This Row],[CornerRadius]]-0.012&gt;0,(Table3[[#This Row],[Diameter]]/2)-Table3[[#This Row],[CornerRadius]]-0.012,0),)</f>
        <v>0</v>
      </c>
      <c r="BK411" s="6" t="str">
        <f>IF(Table3[[#This Row],[ShoulderLength]]="","",IF(Table3[[#This Row],[ShoulderLength]]&lt;Table3[[#This Row],[LOC]],"FIX",""))</f>
        <v/>
      </c>
    </row>
    <row r="412" spans="1:63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680</v>
      </c>
      <c r="I412" s="11" t="s">
        <v>853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2419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>IF(Z412 &lt; 1, "", (M412/2)/TAN(RADIANS(Z412/2)))</f>
        <v>0.13143826041227882</v>
      </c>
      <c r="AE412" s="6" t="s">
        <v>44</v>
      </c>
      <c r="AF412" s="6" t="s">
        <v>62</v>
      </c>
      <c r="AG412" s="6" t="s">
        <v>495</v>
      </c>
      <c r="AH412" s="6" t="s">
        <v>683</v>
      </c>
      <c r="AI412" s="6">
        <v>1</v>
      </c>
      <c r="AJ412" s="6">
        <v>1</v>
      </c>
      <c r="AK412" s="6">
        <v>1</v>
      </c>
      <c r="AL412" s="6">
        <v>1</v>
      </c>
      <c r="AM412" s="6">
        <v>1</v>
      </c>
      <c r="AN412" s="6">
        <v>0</v>
      </c>
      <c r="AO412" s="6">
        <v>1</v>
      </c>
      <c r="AQ412" s="6">
        <v>0</v>
      </c>
      <c r="AR412" s="6">
        <v>0</v>
      </c>
      <c r="AS412" s="6">
        <v>0</v>
      </c>
      <c r="AT412" s="6">
        <v>0</v>
      </c>
      <c r="AU412" s="6">
        <f>IF(Table3[[#This Row],[ShankDiameter]]&gt;0.5,0,2)</f>
        <v>2</v>
      </c>
      <c r="AV412" s="6">
        <v>0</v>
      </c>
      <c r="AW412" s="6">
        <v>0</v>
      </c>
      <c r="AX412" s="6">
        <v>2</v>
      </c>
      <c r="AY412" s="6">
        <f>IF(Table3[[#This Row],[ShankDiameter]]=0.225,2,IF(Table3[[#This Row],[ShankDiameter]]=0.25,2,IF(Table3[[#This Row],[ShankDiameter]]=0.2875,2,0)))</f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f>IF(Table3[[#This Row],[Type]]="EM",IF((Table3[[#This Row],[Diameter]]/2)-Table3[[#This Row],[CornerRadius]]-0.012&gt;0,(Table3[[#This Row],[Diameter]]/2)-Table3[[#This Row],[CornerRadius]]-0.012,0),)</f>
        <v>0</v>
      </c>
      <c r="BK412" s="6" t="str">
        <f>IF(Table3[[#This Row],[ShoulderLength]]="","",IF(Table3[[#This Row],[ShoulderLength]]&lt;Table3[[#This Row],[LOC]],"FIX",""))</f>
        <v/>
      </c>
    </row>
    <row r="413" spans="1:63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802</v>
      </c>
      <c r="I413" s="11" t="s">
        <v>854</v>
      </c>
      <c r="J413" s="12" t="s">
        <v>855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732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>IF(Z413 &lt; 1, "", (M413/2)/TAN(RADIANS(Z413/2)))</f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636</v>
      </c>
      <c r="AI413" s="6">
        <v>1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1</v>
      </c>
      <c r="AQ413" s="6">
        <v>0</v>
      </c>
      <c r="AR413" s="6">
        <v>0</v>
      </c>
      <c r="AS413" s="6">
        <v>0</v>
      </c>
      <c r="AT413" s="6">
        <v>0</v>
      </c>
      <c r="AU413" s="6">
        <f>IF(Table3[[#This Row],[ShankDiameter]]&gt;0.5,0,2)</f>
        <v>2</v>
      </c>
      <c r="AV413" s="6">
        <v>0</v>
      </c>
      <c r="AW413" s="6">
        <v>0</v>
      </c>
      <c r="AX413" s="6">
        <v>2</v>
      </c>
      <c r="AY413" s="6">
        <f>IF(Table3[[#This Row],[ShankDiameter]]=0.225,2,IF(Table3[[#This Row],[ShankDiameter]]=0.25,2,IF(Table3[[#This Row],[ShankDiameter]]=0.2875,2,0)))</f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f>IF(Table3[[#This Row],[Type]]="EM",IF((Table3[[#This Row],[Diameter]]/2)-Table3[[#This Row],[CornerRadius]]-0.012&gt;0,(Table3[[#This Row],[Diameter]]/2)-Table3[[#This Row],[CornerRadius]]-0.012,0),)</f>
        <v>0</v>
      </c>
      <c r="BK413" s="6" t="str">
        <f>IF(Table3[[#This Row],[ShoulderLength]]="","",IF(Table3[[#This Row],[ShoulderLength]]&lt;Table3[[#This Row],[LOC]],"FIX",""))</f>
        <v/>
      </c>
    </row>
    <row r="414" spans="1:63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680</v>
      </c>
      <c r="I414" s="11" t="s">
        <v>856</v>
      </c>
      <c r="J414" s="12" t="s">
        <v>857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732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>IF(Z414 &lt; 1, "", (M414/2)/TAN(RADIANS(Z414/2)))</f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683</v>
      </c>
      <c r="AI414" s="6">
        <v>1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1</v>
      </c>
      <c r="AQ414" s="6">
        <v>0</v>
      </c>
      <c r="AR414" s="6">
        <v>0</v>
      </c>
      <c r="AS414" s="6">
        <v>0</v>
      </c>
      <c r="AT414" s="6">
        <v>0</v>
      </c>
      <c r="AU414" s="6">
        <f>IF(Table3[[#This Row],[ShankDiameter]]&gt;0.5,0,2)</f>
        <v>2</v>
      </c>
      <c r="AV414" s="6">
        <v>0</v>
      </c>
      <c r="AW414" s="6">
        <v>0</v>
      </c>
      <c r="AX414" s="6">
        <v>2</v>
      </c>
      <c r="AY414" s="6">
        <f>IF(Table3[[#This Row],[ShankDiameter]]=0.225,2,IF(Table3[[#This Row],[ShankDiameter]]=0.25,2,IF(Table3[[#This Row],[ShankDiameter]]=0.2875,2,0)))</f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f>IF(Table3[[#This Row],[Type]]="EM",IF((Table3[[#This Row],[Diameter]]/2)-Table3[[#This Row],[CornerRadius]]-0.012&gt;0,(Table3[[#This Row],[Diameter]]/2)-Table3[[#This Row],[CornerRadius]]-0.012,0),)</f>
        <v>0</v>
      </c>
      <c r="BK414" s="6" t="str">
        <f>IF(Table3[[#This Row],[ShoulderLength]]="","",IF(Table3[[#This Row],[ShoulderLength]]&lt;Table3[[#This Row],[LOC]],"FIX",""))</f>
        <v/>
      </c>
    </row>
    <row r="415" spans="1:63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802</v>
      </c>
      <c r="I415" s="11" t="s">
        <v>858</v>
      </c>
      <c r="J415" s="12" t="s">
        <v>859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734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>IF(Z415 &lt; 1, "", (M415/2)/TAN(RADIANS(Z415/2)))</f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636</v>
      </c>
      <c r="AI415" s="6">
        <v>1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1</v>
      </c>
      <c r="AQ415" s="6">
        <v>0</v>
      </c>
      <c r="AR415" s="6">
        <v>0</v>
      </c>
      <c r="AS415" s="6">
        <v>0</v>
      </c>
      <c r="AT415" s="6">
        <v>0</v>
      </c>
      <c r="AU415" s="6">
        <f>IF(Table3[[#This Row],[ShankDiameter]]&gt;0.5,0,2)</f>
        <v>2</v>
      </c>
      <c r="AV415" s="6">
        <v>0</v>
      </c>
      <c r="AW415" s="6">
        <v>0</v>
      </c>
      <c r="AX415" s="6">
        <v>2</v>
      </c>
      <c r="AY415" s="6">
        <f>IF(Table3[[#This Row],[ShankDiameter]]=0.225,2,IF(Table3[[#This Row],[ShankDiameter]]=0.25,2,IF(Table3[[#This Row],[ShankDiameter]]=0.2875,2,0)))</f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f>IF(Table3[[#This Row],[Type]]="EM",IF((Table3[[#This Row],[Diameter]]/2)-Table3[[#This Row],[CornerRadius]]-0.012&gt;0,(Table3[[#This Row],[Diameter]]/2)-Table3[[#This Row],[CornerRadius]]-0.012,0),)</f>
        <v>0</v>
      </c>
      <c r="BK415" s="6" t="str">
        <f>IF(Table3[[#This Row],[ShoulderLength]]="","",IF(Table3[[#This Row],[ShoulderLength]]&lt;Table3[[#This Row],[LOC]],"FIX",""))</f>
        <v/>
      </c>
    </row>
    <row r="416" spans="1:63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680</v>
      </c>
      <c r="I416" s="11" t="s">
        <v>860</v>
      </c>
      <c r="J416" s="12" t="s">
        <v>861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734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>IF(Z416 &lt; 1, "", (M416/2)/TAN(RADIANS(Z416/2)))</f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683</v>
      </c>
      <c r="AI416" s="6">
        <v>1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1</v>
      </c>
      <c r="AQ416" s="6">
        <v>0</v>
      </c>
      <c r="AR416" s="6">
        <v>0</v>
      </c>
      <c r="AS416" s="6">
        <v>0</v>
      </c>
      <c r="AT416" s="6">
        <v>0</v>
      </c>
      <c r="AU416" s="6">
        <f>IF(Table3[[#This Row],[ShankDiameter]]&gt;0.5,0,2)</f>
        <v>2</v>
      </c>
      <c r="AV416" s="6">
        <v>0</v>
      </c>
      <c r="AW416" s="6">
        <v>0</v>
      </c>
      <c r="AX416" s="6">
        <v>2</v>
      </c>
      <c r="AY416" s="6">
        <f>IF(Table3[[#This Row],[ShankDiameter]]=0.225,2,IF(Table3[[#This Row],[ShankDiameter]]=0.25,2,IF(Table3[[#This Row],[ShankDiameter]]=0.2875,2,0)))</f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f>IF(Table3[[#This Row],[Type]]="EM",IF((Table3[[#This Row],[Diameter]]/2)-Table3[[#This Row],[CornerRadius]]-0.012&gt;0,(Table3[[#This Row],[Diameter]]/2)-Table3[[#This Row],[CornerRadius]]-0.012,0),)</f>
        <v>0</v>
      </c>
      <c r="BK416" s="6" t="str">
        <f>IF(Table3[[#This Row],[ShoulderLength]]="","",IF(Table3[[#This Row],[ShoulderLength]]&lt;Table3[[#This Row],[LOC]],"FIX",""))</f>
        <v/>
      </c>
    </row>
    <row r="417" spans="1:63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802</v>
      </c>
      <c r="I417" s="11" t="s">
        <v>862</v>
      </c>
      <c r="J417" s="12" t="s">
        <v>863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736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>IF(Z417 &lt; 1, "", (M417/2)/TAN(RADIANS(Z417/2)))</f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636</v>
      </c>
      <c r="AI417" s="6">
        <v>1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1</v>
      </c>
      <c r="AQ417" s="6">
        <v>0</v>
      </c>
      <c r="AR417" s="6">
        <v>0</v>
      </c>
      <c r="AS417" s="6">
        <v>0</v>
      </c>
      <c r="AT417" s="6">
        <v>0</v>
      </c>
      <c r="AU417" s="6">
        <f>IF(Table3[[#This Row],[ShankDiameter]]&gt;0.5,0,2)</f>
        <v>2</v>
      </c>
      <c r="AV417" s="6">
        <v>0</v>
      </c>
      <c r="AW417" s="6">
        <v>0</v>
      </c>
      <c r="AX417" s="6">
        <v>2</v>
      </c>
      <c r="AY417" s="6">
        <f>IF(Table3[[#This Row],[ShankDiameter]]=0.225,2,IF(Table3[[#This Row],[ShankDiameter]]=0.25,2,IF(Table3[[#This Row],[ShankDiameter]]=0.2875,2,0)))</f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f>IF(Table3[[#This Row],[Type]]="EM",IF((Table3[[#This Row],[Diameter]]/2)-Table3[[#This Row],[CornerRadius]]-0.012&gt;0,(Table3[[#This Row],[Diameter]]/2)-Table3[[#This Row],[CornerRadius]]-0.012,0),)</f>
        <v>0</v>
      </c>
      <c r="BK417" s="6" t="str">
        <f>IF(Table3[[#This Row],[ShoulderLength]]="","",IF(Table3[[#This Row],[ShoulderLength]]&lt;Table3[[#This Row],[LOC]],"FIX",""))</f>
        <v/>
      </c>
    </row>
    <row r="418" spans="1:63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680</v>
      </c>
      <c r="I418" s="11" t="s">
        <v>864</v>
      </c>
      <c r="J418" s="12" t="s">
        <v>865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736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>IF(Z418 &lt; 1, "", (M418/2)/TAN(RADIANS(Z418/2)))</f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683</v>
      </c>
      <c r="AI418" s="6">
        <v>1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1</v>
      </c>
      <c r="AQ418" s="6">
        <v>0</v>
      </c>
      <c r="AR418" s="6">
        <v>0</v>
      </c>
      <c r="AS418" s="6">
        <v>0</v>
      </c>
      <c r="AT418" s="6">
        <v>0</v>
      </c>
      <c r="AU418" s="6">
        <f>IF(Table3[[#This Row],[ShankDiameter]]&gt;0.5,0,2)</f>
        <v>2</v>
      </c>
      <c r="AV418" s="6">
        <v>0</v>
      </c>
      <c r="AW418" s="6">
        <v>0</v>
      </c>
      <c r="AX418" s="6">
        <v>2</v>
      </c>
      <c r="AY418" s="6">
        <f>IF(Table3[[#This Row],[ShankDiameter]]=0.225,2,IF(Table3[[#This Row],[ShankDiameter]]=0.25,2,IF(Table3[[#This Row],[ShankDiameter]]=0.2875,2,0)))</f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f>IF(Table3[[#This Row],[Type]]="EM",IF((Table3[[#This Row],[Diameter]]/2)-Table3[[#This Row],[CornerRadius]]-0.012&gt;0,(Table3[[#This Row],[Diameter]]/2)-Table3[[#This Row],[CornerRadius]]-0.012,0),)</f>
        <v>0</v>
      </c>
      <c r="BK418" s="6" t="str">
        <f>IF(Table3[[#This Row],[ShoulderLength]]="","",IF(Table3[[#This Row],[ShoulderLength]]&lt;Table3[[#This Row],[LOC]],"FIX",""))</f>
        <v/>
      </c>
    </row>
    <row r="419" spans="1:63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802</v>
      </c>
      <c r="I419" s="11" t="s">
        <v>866</v>
      </c>
      <c r="J419" s="12" t="s">
        <v>867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738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>IF(Z419 &lt; 1, "", (M419/2)/TAN(RADIANS(Z419/2)))</f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636</v>
      </c>
      <c r="AI419" s="6">
        <v>1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1</v>
      </c>
      <c r="AQ419" s="6">
        <v>0</v>
      </c>
      <c r="AR419" s="6">
        <v>0</v>
      </c>
      <c r="AS419" s="6">
        <v>0</v>
      </c>
      <c r="AT419" s="6">
        <v>0</v>
      </c>
      <c r="AU419" s="6">
        <f>IF(Table3[[#This Row],[ShankDiameter]]&gt;0.5,0,2)</f>
        <v>2</v>
      </c>
      <c r="AV419" s="6">
        <v>0</v>
      </c>
      <c r="AW419" s="6">
        <v>0</v>
      </c>
      <c r="AX419" s="6">
        <v>2</v>
      </c>
      <c r="AY419" s="6">
        <f>IF(Table3[[#This Row],[ShankDiameter]]=0.225,2,IF(Table3[[#This Row],[ShankDiameter]]=0.25,2,IF(Table3[[#This Row],[ShankDiameter]]=0.2875,2,0)))</f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f>IF(Table3[[#This Row],[Type]]="EM",IF((Table3[[#This Row],[Diameter]]/2)-Table3[[#This Row],[CornerRadius]]-0.012&gt;0,(Table3[[#This Row],[Diameter]]/2)-Table3[[#This Row],[CornerRadius]]-0.012,0),)</f>
        <v>0</v>
      </c>
      <c r="BK419" s="6" t="str">
        <f>IF(Table3[[#This Row],[ShoulderLength]]="","",IF(Table3[[#This Row],[ShoulderLength]]&lt;Table3[[#This Row],[LOC]],"FIX",""))</f>
        <v/>
      </c>
    </row>
    <row r="420" spans="1:63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680</v>
      </c>
      <c r="I420" s="11" t="s">
        <v>868</v>
      </c>
      <c r="J420" s="12" t="s">
        <v>869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738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>IF(Z420 &lt; 1, "", (M420/2)/TAN(RADIANS(Z420/2)))</f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683</v>
      </c>
      <c r="AI420" s="6">
        <v>1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1</v>
      </c>
      <c r="AQ420" s="6">
        <v>0</v>
      </c>
      <c r="AR420" s="6">
        <v>0</v>
      </c>
      <c r="AS420" s="6">
        <v>0</v>
      </c>
      <c r="AT420" s="6">
        <v>0</v>
      </c>
      <c r="AU420" s="6">
        <f>IF(Table3[[#This Row],[ShankDiameter]]&gt;0.5,0,2)</f>
        <v>2</v>
      </c>
      <c r="AV420" s="6">
        <v>0</v>
      </c>
      <c r="AW420" s="6">
        <v>0</v>
      </c>
      <c r="AX420" s="6">
        <v>2</v>
      </c>
      <c r="AY420" s="6">
        <f>IF(Table3[[#This Row],[ShankDiameter]]=0.225,2,IF(Table3[[#This Row],[ShankDiameter]]=0.25,2,IF(Table3[[#This Row],[ShankDiameter]]=0.2875,2,0)))</f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f>IF(Table3[[#This Row],[Type]]="EM",IF((Table3[[#This Row],[Diameter]]/2)-Table3[[#This Row],[CornerRadius]]-0.012&gt;0,(Table3[[#This Row],[Diameter]]/2)-Table3[[#This Row],[CornerRadius]]-0.012,0),)</f>
        <v>0</v>
      </c>
      <c r="BK420" s="6" t="str">
        <f>IF(Table3[[#This Row],[ShoulderLength]]="","",IF(Table3[[#This Row],[ShoulderLength]]&lt;Table3[[#This Row],[LOC]],"FIX",""))</f>
        <v/>
      </c>
    </row>
    <row r="421" spans="1:63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802</v>
      </c>
      <c r="I421" s="11" t="s">
        <v>870</v>
      </c>
      <c r="J421" s="12" t="s">
        <v>871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740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>IF(Z421 &lt; 1, "", (M421/2)/TAN(RADIANS(Z421/2)))</f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636</v>
      </c>
      <c r="AI421" s="6">
        <v>1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1</v>
      </c>
      <c r="AQ421" s="6">
        <v>0</v>
      </c>
      <c r="AR421" s="6">
        <v>0</v>
      </c>
      <c r="AS421" s="6">
        <v>0</v>
      </c>
      <c r="AT421" s="6">
        <v>0</v>
      </c>
      <c r="AU421" s="6">
        <f>IF(Table3[[#This Row],[ShankDiameter]]&gt;0.5,0,2)</f>
        <v>2</v>
      </c>
      <c r="AV421" s="6">
        <v>0</v>
      </c>
      <c r="AW421" s="6">
        <v>0</v>
      </c>
      <c r="AX421" s="6">
        <v>2</v>
      </c>
      <c r="AY421" s="6">
        <f>IF(Table3[[#This Row],[ShankDiameter]]=0.225,2,IF(Table3[[#This Row],[ShankDiameter]]=0.25,2,IF(Table3[[#This Row],[ShankDiameter]]=0.2875,2,0)))</f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f>IF(Table3[[#This Row],[Type]]="EM",IF((Table3[[#This Row],[Diameter]]/2)-Table3[[#This Row],[CornerRadius]]-0.012&gt;0,(Table3[[#This Row],[Diameter]]/2)-Table3[[#This Row],[CornerRadius]]-0.012,0),)</f>
        <v>0</v>
      </c>
      <c r="BK421" s="6" t="str">
        <f>IF(Table3[[#This Row],[ShoulderLength]]="","",IF(Table3[[#This Row],[ShoulderLength]]&lt;Table3[[#This Row],[LOC]],"FIX",""))</f>
        <v/>
      </c>
    </row>
    <row r="422" spans="1:63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680</v>
      </c>
      <c r="I422" s="11" t="s">
        <v>872</v>
      </c>
      <c r="J422" s="12" t="s">
        <v>873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740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>IF(Z422 &lt; 1, "", (M422/2)/TAN(RADIANS(Z422/2)))</f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683</v>
      </c>
      <c r="AI422" s="6">
        <v>1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1</v>
      </c>
      <c r="AQ422" s="6">
        <v>0</v>
      </c>
      <c r="AR422" s="6">
        <v>0</v>
      </c>
      <c r="AS422" s="6">
        <v>0</v>
      </c>
      <c r="AT422" s="6">
        <v>0</v>
      </c>
      <c r="AU422" s="6">
        <f>IF(Table3[[#This Row],[ShankDiameter]]&gt;0.5,0,2)</f>
        <v>2</v>
      </c>
      <c r="AV422" s="6">
        <v>0</v>
      </c>
      <c r="AW422" s="6">
        <v>0</v>
      </c>
      <c r="AX422" s="6">
        <v>2</v>
      </c>
      <c r="AY422" s="6">
        <f>IF(Table3[[#This Row],[ShankDiameter]]=0.225,2,IF(Table3[[#This Row],[ShankDiameter]]=0.25,2,IF(Table3[[#This Row],[ShankDiameter]]=0.2875,2,0)))</f>
        <v>0</v>
      </c>
      <c r="AZ422" s="6"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f>IF(Table3[[#This Row],[Type]]="EM",IF((Table3[[#This Row],[Diameter]]/2)-Table3[[#This Row],[CornerRadius]]-0.012&gt;0,(Table3[[#This Row],[Diameter]]/2)-Table3[[#This Row],[CornerRadius]]-0.012,0),)</f>
        <v>0</v>
      </c>
      <c r="BK422" s="6" t="str">
        <f>IF(Table3[[#This Row],[ShoulderLength]]="","",IF(Table3[[#This Row],[ShoulderLength]]&lt;Table3[[#This Row],[LOC]],"FIX",""))</f>
        <v/>
      </c>
    </row>
    <row r="423" spans="1:63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874</v>
      </c>
      <c r="I423" s="11" t="s">
        <v>875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2447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>IF(Z423 &lt; 1, "", (M423/2)/TAN(RADIANS(Z423/2)))</f>
        <v>1.4090181516196287E-2</v>
      </c>
      <c r="AE423" s="6" t="s">
        <v>49</v>
      </c>
      <c r="AF423" s="6" t="s">
        <v>369</v>
      </c>
      <c r="AG423" s="6" t="s">
        <v>876</v>
      </c>
      <c r="AH423" s="6" t="s">
        <v>621</v>
      </c>
      <c r="AI423" s="6">
        <v>1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1</v>
      </c>
      <c r="AQ423" s="6">
        <v>0</v>
      </c>
      <c r="AR423" s="6">
        <v>0</v>
      </c>
      <c r="AS423" s="6">
        <v>0</v>
      </c>
      <c r="AT423" s="6">
        <v>0</v>
      </c>
      <c r="AU423" s="6">
        <f>IF(Table3[[#This Row],[ShankDiameter]]&gt;0.5,0,2)</f>
        <v>2</v>
      </c>
      <c r="AV423" s="6">
        <v>0</v>
      </c>
      <c r="AW423" s="6">
        <v>0</v>
      </c>
      <c r="AX423" s="6">
        <v>2</v>
      </c>
      <c r="AY423" s="6">
        <f>IF(Table3[[#This Row],[ShankDiameter]]=0.225,2,IF(Table3[[#This Row],[ShankDiameter]]=0.25,2,IF(Table3[[#This Row],[ShankDiameter]]=0.2875,2,0)))</f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f>IF(Table3[[#This Row],[Type]]="EM",IF((Table3[[#This Row],[Diameter]]/2)-Table3[[#This Row],[CornerRadius]]-0.012&gt;0,(Table3[[#This Row],[Diameter]]/2)-Table3[[#This Row],[CornerRadius]]-0.012,0),)</f>
        <v>0</v>
      </c>
      <c r="BK423" s="6" t="str">
        <f>IF(Table3[[#This Row],[ShoulderLength]]="","",IF(Table3[[#This Row],[ShoulderLength]]&lt;Table3[[#This Row],[LOC]],"FIX",""))</f>
        <v/>
      </c>
    </row>
    <row r="424" spans="1:63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802</v>
      </c>
      <c r="I424" s="11" t="s">
        <v>877</v>
      </c>
      <c r="J424" s="12" t="s">
        <v>878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748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>IF(Z424 &lt; 1, "", (M424/2)/TAN(RADIANS(Z424/2)))</f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636</v>
      </c>
      <c r="AI424" s="6">
        <v>1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1</v>
      </c>
      <c r="AQ424" s="6">
        <v>0</v>
      </c>
      <c r="AR424" s="6">
        <v>0</v>
      </c>
      <c r="AS424" s="6">
        <v>0</v>
      </c>
      <c r="AT424" s="6">
        <v>0</v>
      </c>
      <c r="AU424" s="6">
        <f>IF(Table3[[#This Row],[ShankDiameter]]&gt;0.5,0,2)</f>
        <v>2</v>
      </c>
      <c r="AV424" s="6">
        <v>0</v>
      </c>
      <c r="AW424" s="6">
        <v>0</v>
      </c>
      <c r="AX424" s="6">
        <v>2</v>
      </c>
      <c r="AY424" s="6">
        <f>IF(Table3[[#This Row],[ShankDiameter]]=0.225,2,IF(Table3[[#This Row],[ShankDiameter]]=0.25,2,IF(Table3[[#This Row],[ShankDiameter]]=0.2875,2,0)))</f>
        <v>0</v>
      </c>
      <c r="AZ424" s="6"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f>IF(Table3[[#This Row],[Type]]="EM",IF((Table3[[#This Row],[Diameter]]/2)-Table3[[#This Row],[CornerRadius]]-0.012&gt;0,(Table3[[#This Row],[Diameter]]/2)-Table3[[#This Row],[CornerRadius]]-0.012,0),)</f>
        <v>0</v>
      </c>
      <c r="BK424" s="6" t="str">
        <f>IF(Table3[[#This Row],[ShoulderLength]]="","",IF(Table3[[#This Row],[ShoulderLength]]&lt;Table3[[#This Row],[LOC]],"FIX",""))</f>
        <v/>
      </c>
    </row>
    <row r="425" spans="1:63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680</v>
      </c>
      <c r="I425" s="11" t="s">
        <v>879</v>
      </c>
      <c r="J425" s="12" t="s">
        <v>880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748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>IF(Z425 &lt; 1, "", (M425/2)/TAN(RADIANS(Z425/2)))</f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683</v>
      </c>
      <c r="AI425" s="6">
        <v>1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1</v>
      </c>
      <c r="AQ425" s="6">
        <v>0</v>
      </c>
      <c r="AR425" s="6">
        <v>0</v>
      </c>
      <c r="AS425" s="6">
        <v>0</v>
      </c>
      <c r="AT425" s="6">
        <v>0</v>
      </c>
      <c r="AU425" s="6">
        <f>IF(Table3[[#This Row],[ShankDiameter]]&gt;0.5,0,2)</f>
        <v>2</v>
      </c>
      <c r="AV425" s="6">
        <v>0</v>
      </c>
      <c r="AW425" s="6">
        <v>0</v>
      </c>
      <c r="AX425" s="6">
        <v>2</v>
      </c>
      <c r="AY425" s="6">
        <f>IF(Table3[[#This Row],[ShankDiameter]]=0.225,2,IF(Table3[[#This Row],[ShankDiameter]]=0.25,2,IF(Table3[[#This Row],[ShankDiameter]]=0.2875,2,0)))</f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f>IF(Table3[[#This Row],[Type]]="EM",IF((Table3[[#This Row],[Diameter]]/2)-Table3[[#This Row],[CornerRadius]]-0.012&gt;0,(Table3[[#This Row],[Diameter]]/2)-Table3[[#This Row],[CornerRadius]]-0.012,0),)</f>
        <v>0</v>
      </c>
      <c r="BK425" s="6" t="str">
        <f>IF(Table3[[#This Row],[ShoulderLength]]="","",IF(Table3[[#This Row],[ShoulderLength]]&lt;Table3[[#This Row],[LOC]],"FIX",""))</f>
        <v/>
      </c>
    </row>
    <row r="426" spans="1:63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802</v>
      </c>
      <c r="I426" s="11" t="s">
        <v>881</v>
      </c>
      <c r="J426" s="12" t="s">
        <v>882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750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>IF(Z426 &lt; 1, "", (M426/2)/TAN(RADIANS(Z426/2)))</f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636</v>
      </c>
      <c r="AI426" s="6">
        <v>1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1</v>
      </c>
      <c r="AQ426" s="6">
        <v>0</v>
      </c>
      <c r="AR426" s="6">
        <v>0</v>
      </c>
      <c r="AS426" s="6">
        <v>0</v>
      </c>
      <c r="AT426" s="6">
        <v>0</v>
      </c>
      <c r="AU426" s="6">
        <f>IF(Table3[[#This Row],[ShankDiameter]]&gt;0.5,0,2)</f>
        <v>2</v>
      </c>
      <c r="AV426" s="6">
        <v>0</v>
      </c>
      <c r="AW426" s="6">
        <v>0</v>
      </c>
      <c r="AX426" s="6">
        <v>2</v>
      </c>
      <c r="AY426" s="6">
        <f>IF(Table3[[#This Row],[ShankDiameter]]=0.225,2,IF(Table3[[#This Row],[ShankDiameter]]=0.25,2,IF(Table3[[#This Row],[ShankDiameter]]=0.2875,2,0)))</f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f>IF(Table3[[#This Row],[Type]]="EM",IF((Table3[[#This Row],[Diameter]]/2)-Table3[[#This Row],[CornerRadius]]-0.012&gt;0,(Table3[[#This Row],[Diameter]]/2)-Table3[[#This Row],[CornerRadius]]-0.012,0),)</f>
        <v>0</v>
      </c>
      <c r="BK426" s="6" t="str">
        <f>IF(Table3[[#This Row],[ShoulderLength]]="","",IF(Table3[[#This Row],[ShoulderLength]]&lt;Table3[[#This Row],[LOC]],"FIX",""))</f>
        <v/>
      </c>
    </row>
    <row r="427" spans="1:63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680</v>
      </c>
      <c r="I427" s="11" t="s">
        <v>883</v>
      </c>
      <c r="J427" s="12" t="s">
        <v>884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750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>IF(Z427 &lt; 1, "", (M427/2)/TAN(RADIANS(Z427/2)))</f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683</v>
      </c>
      <c r="AI427" s="6">
        <v>1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1</v>
      </c>
      <c r="AQ427" s="6">
        <v>0</v>
      </c>
      <c r="AR427" s="6">
        <v>0</v>
      </c>
      <c r="AS427" s="6">
        <v>0</v>
      </c>
      <c r="AT427" s="6">
        <v>0</v>
      </c>
      <c r="AU427" s="6">
        <f>IF(Table3[[#This Row],[ShankDiameter]]&gt;0.5,0,2)</f>
        <v>2</v>
      </c>
      <c r="AV427" s="6">
        <v>0</v>
      </c>
      <c r="AW427" s="6">
        <v>0</v>
      </c>
      <c r="AX427" s="6">
        <v>2</v>
      </c>
      <c r="AY427" s="6">
        <f>IF(Table3[[#This Row],[ShankDiameter]]=0.225,2,IF(Table3[[#This Row],[ShankDiameter]]=0.25,2,IF(Table3[[#This Row],[ShankDiameter]]=0.2875,2,0)))</f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f>IF(Table3[[#This Row],[Type]]="EM",IF((Table3[[#This Row],[Diameter]]/2)-Table3[[#This Row],[CornerRadius]]-0.012&gt;0,(Table3[[#This Row],[Diameter]]/2)-Table3[[#This Row],[CornerRadius]]-0.012,0),)</f>
        <v>0</v>
      </c>
      <c r="BK427" s="6" t="str">
        <f>IF(Table3[[#This Row],[ShoulderLength]]="","",IF(Table3[[#This Row],[ShoulderLength]]&lt;Table3[[#This Row],[LOC]],"FIX",""))</f>
        <v/>
      </c>
    </row>
    <row r="428" spans="1:63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802</v>
      </c>
      <c r="I428" s="11" t="s">
        <v>885</v>
      </c>
      <c r="J428" s="12" t="s">
        <v>886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754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>IF(Z428 &lt; 1, "", (M428/2)/TAN(RADIANS(Z428/2)))</f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636</v>
      </c>
      <c r="AI428" s="6">
        <v>1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1</v>
      </c>
      <c r="AQ428" s="6">
        <v>0</v>
      </c>
      <c r="AR428" s="6">
        <v>0</v>
      </c>
      <c r="AS428" s="6">
        <v>0</v>
      </c>
      <c r="AT428" s="6">
        <v>0</v>
      </c>
      <c r="AU428" s="6">
        <f>IF(Table3[[#This Row],[ShankDiameter]]&gt;0.5,0,2)</f>
        <v>2</v>
      </c>
      <c r="AV428" s="6">
        <v>0</v>
      </c>
      <c r="AW428" s="6">
        <v>0</v>
      </c>
      <c r="AX428" s="6">
        <v>2</v>
      </c>
      <c r="AY428" s="6">
        <f>IF(Table3[[#This Row],[ShankDiameter]]=0.225,2,IF(Table3[[#This Row],[ShankDiameter]]=0.25,2,IF(Table3[[#This Row],[ShankDiameter]]=0.2875,2,0)))</f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f>IF(Table3[[#This Row],[Type]]="EM",IF((Table3[[#This Row],[Diameter]]/2)-Table3[[#This Row],[CornerRadius]]-0.012&gt;0,(Table3[[#This Row],[Diameter]]/2)-Table3[[#This Row],[CornerRadius]]-0.012,0),)</f>
        <v>0</v>
      </c>
      <c r="BK428" s="6" t="str">
        <f>IF(Table3[[#This Row],[ShoulderLength]]="","",IF(Table3[[#This Row],[ShoulderLength]]&lt;Table3[[#This Row],[LOC]],"FIX",""))</f>
        <v/>
      </c>
    </row>
    <row r="429" spans="1:63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680</v>
      </c>
      <c r="I429" s="11" t="s">
        <v>887</v>
      </c>
      <c r="J429" s="12" t="s">
        <v>888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754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>IF(Z429 &lt; 1, "", (M429/2)/TAN(RADIANS(Z429/2)))</f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683</v>
      </c>
      <c r="AI429" s="6">
        <v>1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1</v>
      </c>
      <c r="AQ429" s="6">
        <v>0</v>
      </c>
      <c r="AR429" s="6">
        <v>0</v>
      </c>
      <c r="AS429" s="6">
        <v>0</v>
      </c>
      <c r="AT429" s="6">
        <v>0</v>
      </c>
      <c r="AU429" s="6">
        <f>IF(Table3[[#This Row],[ShankDiameter]]&gt;0.5,0,2)</f>
        <v>2</v>
      </c>
      <c r="AV429" s="6">
        <v>0</v>
      </c>
      <c r="AW429" s="6">
        <v>0</v>
      </c>
      <c r="AX429" s="6">
        <v>2</v>
      </c>
      <c r="AY429" s="6">
        <f>IF(Table3[[#This Row],[ShankDiameter]]=0.225,2,IF(Table3[[#This Row],[ShankDiameter]]=0.25,2,IF(Table3[[#This Row],[ShankDiameter]]=0.2875,2,0)))</f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f>IF(Table3[[#This Row],[Type]]="EM",IF((Table3[[#This Row],[Diameter]]/2)-Table3[[#This Row],[CornerRadius]]-0.012&gt;0,(Table3[[#This Row],[Diameter]]/2)-Table3[[#This Row],[CornerRadius]]-0.012,0),)</f>
        <v>0</v>
      </c>
      <c r="BK429" s="6" t="str">
        <f>IF(Table3[[#This Row],[ShoulderLength]]="","",IF(Table3[[#This Row],[ShoulderLength]]&lt;Table3[[#This Row],[LOC]],"FIX",""))</f>
        <v/>
      </c>
    </row>
    <row r="430" spans="1:63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680</v>
      </c>
      <c r="I430" s="11" t="s">
        <v>889</v>
      </c>
      <c r="J430" s="12" t="s">
        <v>890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2446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>IF(Z430 &lt; 1, "", (M430/2)/TAN(RADIANS(Z430/2)))</f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683</v>
      </c>
      <c r="AI430" s="6">
        <v>1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1</v>
      </c>
      <c r="AQ430" s="6">
        <v>0</v>
      </c>
      <c r="AR430" s="6">
        <v>0</v>
      </c>
      <c r="AS430" s="6">
        <v>0</v>
      </c>
      <c r="AT430" s="6">
        <v>0</v>
      </c>
      <c r="AU430" s="6">
        <f>IF(Table3[[#This Row],[ShankDiameter]]&gt;0.5,0,2)</f>
        <v>2</v>
      </c>
      <c r="AV430" s="6">
        <v>0</v>
      </c>
      <c r="AW430" s="6">
        <v>0</v>
      </c>
      <c r="AX430" s="6">
        <v>2</v>
      </c>
      <c r="AY430" s="6">
        <f>IF(Table3[[#This Row],[ShankDiameter]]=0.225,2,IF(Table3[[#This Row],[ShankDiameter]]=0.25,2,IF(Table3[[#This Row],[ShankDiameter]]=0.2875,2,0)))</f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f>IF(Table3[[#This Row],[Type]]="EM",IF((Table3[[#This Row],[Diameter]]/2)-Table3[[#This Row],[CornerRadius]]-0.012&gt;0,(Table3[[#This Row],[Diameter]]/2)-Table3[[#This Row],[CornerRadius]]-0.012,0),)</f>
        <v>0</v>
      </c>
      <c r="BK430" s="6" t="str">
        <f>IF(Table3[[#This Row],[ShoulderLength]]="","",IF(Table3[[#This Row],[ShoulderLength]]&lt;Table3[[#This Row],[LOC]],"FIX",""))</f>
        <v/>
      </c>
    </row>
    <row r="431" spans="1:63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802</v>
      </c>
      <c r="I431" s="11" t="s">
        <v>891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2446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>IF(Z431 &lt; 1, "", (M431/2)/TAN(RADIANS(Z431/2)))</f>
        <v>1.8776894344611259E-2</v>
      </c>
      <c r="AE431" s="6" t="s">
        <v>49</v>
      </c>
      <c r="AF431" s="6" t="s">
        <v>545</v>
      </c>
      <c r="AH431" s="6" t="s">
        <v>636</v>
      </c>
      <c r="AI431" s="6">
        <v>1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1</v>
      </c>
      <c r="AQ431" s="6">
        <v>0</v>
      </c>
      <c r="AR431" s="6">
        <v>0</v>
      </c>
      <c r="AS431" s="6">
        <v>0</v>
      </c>
      <c r="AT431" s="6">
        <v>0</v>
      </c>
      <c r="AU431" s="6">
        <f>IF(Table3[[#This Row],[ShankDiameter]]&gt;0.5,0,2)</f>
        <v>2</v>
      </c>
      <c r="AV431" s="6">
        <v>0</v>
      </c>
      <c r="AW431" s="6">
        <v>0</v>
      </c>
      <c r="AX431" s="6">
        <v>2</v>
      </c>
      <c r="AY431" s="6">
        <f>IF(Table3[[#This Row],[ShankDiameter]]=0.225,2,IF(Table3[[#This Row],[ShankDiameter]]=0.25,2,IF(Table3[[#This Row],[ShankDiameter]]=0.2875,2,0)))</f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f>IF(Table3[[#This Row],[Type]]="EM",IF((Table3[[#This Row],[Diameter]]/2)-Table3[[#This Row],[CornerRadius]]-0.012&gt;0,(Table3[[#This Row],[Diameter]]/2)-Table3[[#This Row],[CornerRadius]]-0.012,0),)</f>
        <v>0</v>
      </c>
      <c r="BK431" s="6" t="str">
        <f>IF(Table3[[#This Row],[ShoulderLength]]="","",IF(Table3[[#This Row],[ShoulderLength]]&lt;Table3[[#This Row],[LOC]],"FIX",""))</f>
        <v/>
      </c>
    </row>
    <row r="432" spans="1:63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802</v>
      </c>
      <c r="I432" s="11" t="s">
        <v>892</v>
      </c>
      <c r="J432" s="12" t="s">
        <v>893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759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>IF(Z432 &lt; 1, "", (M432/2)/TAN(RADIANS(Z432/2)))</f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636</v>
      </c>
      <c r="AI432" s="6">
        <v>1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1</v>
      </c>
      <c r="AQ432" s="6">
        <v>0</v>
      </c>
      <c r="AR432" s="6">
        <v>0</v>
      </c>
      <c r="AS432" s="6">
        <v>0</v>
      </c>
      <c r="AT432" s="6">
        <v>0</v>
      </c>
      <c r="AU432" s="6">
        <f>IF(Table3[[#This Row],[ShankDiameter]]&gt;0.5,0,2)</f>
        <v>2</v>
      </c>
      <c r="AV432" s="6">
        <v>0</v>
      </c>
      <c r="AW432" s="6">
        <v>0</v>
      </c>
      <c r="AX432" s="6">
        <v>2</v>
      </c>
      <c r="AY432" s="6">
        <f>IF(Table3[[#This Row],[ShankDiameter]]=0.225,2,IF(Table3[[#This Row],[ShankDiameter]]=0.25,2,IF(Table3[[#This Row],[ShankDiameter]]=0.2875,2,0)))</f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f>IF(Table3[[#This Row],[Type]]="EM",IF((Table3[[#This Row],[Diameter]]/2)-Table3[[#This Row],[CornerRadius]]-0.012&gt;0,(Table3[[#This Row],[Diameter]]/2)-Table3[[#This Row],[CornerRadius]]-0.012,0),)</f>
        <v>0</v>
      </c>
      <c r="BK432" s="6" t="str">
        <f>IF(Table3[[#This Row],[ShoulderLength]]="","",IF(Table3[[#This Row],[ShoulderLength]]&lt;Table3[[#This Row],[LOC]],"FIX",""))</f>
        <v/>
      </c>
    </row>
    <row r="433" spans="1:63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680</v>
      </c>
      <c r="I433" s="11" t="s">
        <v>894</v>
      </c>
      <c r="J433" s="12" t="s">
        <v>895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759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>IF(Z433 &lt; 1, "", (M433/2)/TAN(RADIANS(Z433/2)))</f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683</v>
      </c>
      <c r="AI433" s="6">
        <v>1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1</v>
      </c>
      <c r="AQ433" s="6">
        <v>0</v>
      </c>
      <c r="AR433" s="6">
        <v>0</v>
      </c>
      <c r="AS433" s="6">
        <v>0</v>
      </c>
      <c r="AT433" s="6">
        <v>0</v>
      </c>
      <c r="AU433" s="6">
        <f>IF(Table3[[#This Row],[ShankDiameter]]&gt;0.5,0,2)</f>
        <v>2</v>
      </c>
      <c r="AV433" s="6">
        <v>0</v>
      </c>
      <c r="AW433" s="6">
        <v>0</v>
      </c>
      <c r="AX433" s="6">
        <v>2</v>
      </c>
      <c r="AY433" s="6">
        <f>IF(Table3[[#This Row],[ShankDiameter]]=0.225,2,IF(Table3[[#This Row],[ShankDiameter]]=0.25,2,IF(Table3[[#This Row],[ShankDiameter]]=0.2875,2,0)))</f>
        <v>0</v>
      </c>
      <c r="AZ433" s="6"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f>IF(Table3[[#This Row],[Type]]="EM",IF((Table3[[#This Row],[Diameter]]/2)-Table3[[#This Row],[CornerRadius]]-0.012&gt;0,(Table3[[#This Row],[Diameter]]/2)-Table3[[#This Row],[CornerRadius]]-0.012,0),)</f>
        <v>0</v>
      </c>
      <c r="BK433" s="6" t="str">
        <f>IF(Table3[[#This Row],[ShoulderLength]]="","",IF(Table3[[#This Row],[ShoulderLength]]&lt;Table3[[#This Row],[LOC]],"FIX",""))</f>
        <v/>
      </c>
    </row>
    <row r="434" spans="1:63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802</v>
      </c>
      <c r="I434" s="11" t="s">
        <v>896</v>
      </c>
      <c r="J434" s="12" t="s">
        <v>897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763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>IF(Z434 &lt; 1, "", (M434/2)/TAN(RADIANS(Z434/2)))</f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636</v>
      </c>
      <c r="AI434" s="6">
        <v>1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1</v>
      </c>
      <c r="AQ434" s="6">
        <v>0</v>
      </c>
      <c r="AR434" s="6">
        <v>0</v>
      </c>
      <c r="AS434" s="6">
        <v>0</v>
      </c>
      <c r="AT434" s="6">
        <v>0</v>
      </c>
      <c r="AU434" s="6">
        <f>IF(Table3[[#This Row],[ShankDiameter]]&gt;0.5,0,2)</f>
        <v>2</v>
      </c>
      <c r="AV434" s="6">
        <v>0</v>
      </c>
      <c r="AW434" s="6">
        <v>0</v>
      </c>
      <c r="AX434" s="6">
        <v>2</v>
      </c>
      <c r="AY434" s="6">
        <f>IF(Table3[[#This Row],[ShankDiameter]]=0.225,2,IF(Table3[[#This Row],[ShankDiameter]]=0.25,2,IF(Table3[[#This Row],[ShankDiameter]]=0.2875,2,0)))</f>
        <v>0</v>
      </c>
      <c r="AZ434" s="6"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f>IF(Table3[[#This Row],[Type]]="EM",IF((Table3[[#This Row],[Diameter]]/2)-Table3[[#This Row],[CornerRadius]]-0.012&gt;0,(Table3[[#This Row],[Diameter]]/2)-Table3[[#This Row],[CornerRadius]]-0.012,0),)</f>
        <v>0</v>
      </c>
      <c r="BK434" s="6" t="str">
        <f>IF(Table3[[#This Row],[ShoulderLength]]="","",IF(Table3[[#This Row],[ShoulderLength]]&lt;Table3[[#This Row],[LOC]],"FIX",""))</f>
        <v/>
      </c>
    </row>
    <row r="435" spans="1:63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680</v>
      </c>
      <c r="I435" s="11" t="s">
        <v>898</v>
      </c>
      <c r="J435" s="12" t="s">
        <v>899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763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>IF(Z435 &lt; 1, "", (M435/2)/TAN(RADIANS(Z435/2)))</f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683</v>
      </c>
      <c r="AI435" s="6">
        <v>1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1</v>
      </c>
      <c r="AQ435" s="6">
        <v>0</v>
      </c>
      <c r="AR435" s="6">
        <v>0</v>
      </c>
      <c r="AS435" s="6">
        <v>0</v>
      </c>
      <c r="AT435" s="6">
        <v>0</v>
      </c>
      <c r="AU435" s="6">
        <f>IF(Table3[[#This Row],[ShankDiameter]]&gt;0.5,0,2)</f>
        <v>2</v>
      </c>
      <c r="AV435" s="6">
        <v>0</v>
      </c>
      <c r="AW435" s="6">
        <v>0</v>
      </c>
      <c r="AX435" s="6">
        <v>2</v>
      </c>
      <c r="AY435" s="6">
        <f>IF(Table3[[#This Row],[ShankDiameter]]=0.225,2,IF(Table3[[#This Row],[ShankDiameter]]=0.25,2,IF(Table3[[#This Row],[ShankDiameter]]=0.2875,2,0)))</f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f>IF(Table3[[#This Row],[Type]]="EM",IF((Table3[[#This Row],[Diameter]]/2)-Table3[[#This Row],[CornerRadius]]-0.012&gt;0,(Table3[[#This Row],[Diameter]]/2)-Table3[[#This Row],[CornerRadius]]-0.012,0),)</f>
        <v>0</v>
      </c>
      <c r="BK435" s="6" t="str">
        <f>IF(Table3[[#This Row],[ShoulderLength]]="","",IF(Table3[[#This Row],[ShoulderLength]]&lt;Table3[[#This Row],[LOC]],"FIX",""))</f>
        <v/>
      </c>
    </row>
    <row r="436" spans="1:63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802</v>
      </c>
      <c r="I436" s="11" t="s">
        <v>900</v>
      </c>
      <c r="J436" s="12" t="s">
        <v>901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766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>IF(Z436 &lt; 1, "", (M436/2)/TAN(RADIANS(Z436/2)))</f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636</v>
      </c>
      <c r="AI436" s="6">
        <v>1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1</v>
      </c>
      <c r="AQ436" s="6">
        <v>0</v>
      </c>
      <c r="AR436" s="6">
        <v>0</v>
      </c>
      <c r="AS436" s="6">
        <v>0</v>
      </c>
      <c r="AT436" s="6">
        <v>0</v>
      </c>
      <c r="AU436" s="6">
        <f>IF(Table3[[#This Row],[ShankDiameter]]&gt;0.5,0,2)</f>
        <v>2</v>
      </c>
      <c r="AV436" s="6">
        <v>0</v>
      </c>
      <c r="AW436" s="6">
        <v>0</v>
      </c>
      <c r="AX436" s="6">
        <v>2</v>
      </c>
      <c r="AY436" s="6">
        <f>IF(Table3[[#This Row],[ShankDiameter]]=0.225,2,IF(Table3[[#This Row],[ShankDiameter]]=0.25,2,IF(Table3[[#This Row],[ShankDiameter]]=0.2875,2,0)))</f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f>IF(Table3[[#This Row],[Type]]="EM",IF((Table3[[#This Row],[Diameter]]/2)-Table3[[#This Row],[CornerRadius]]-0.012&gt;0,(Table3[[#This Row],[Diameter]]/2)-Table3[[#This Row],[CornerRadius]]-0.012,0),)</f>
        <v>0</v>
      </c>
      <c r="BK436" s="6" t="str">
        <f>IF(Table3[[#This Row],[ShoulderLength]]="","",IF(Table3[[#This Row],[ShoulderLength]]&lt;Table3[[#This Row],[LOC]],"FIX",""))</f>
        <v/>
      </c>
    </row>
    <row r="437" spans="1:63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680</v>
      </c>
      <c r="I437" s="11" t="s">
        <v>902</v>
      </c>
      <c r="J437" s="12" t="s">
        <v>903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766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>IF(Z437 &lt; 1, "", (M437/2)/TAN(RADIANS(Z437/2)))</f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683</v>
      </c>
      <c r="AI437" s="6">
        <v>1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1</v>
      </c>
      <c r="AQ437" s="6">
        <v>0</v>
      </c>
      <c r="AR437" s="6">
        <v>0</v>
      </c>
      <c r="AS437" s="6">
        <v>0</v>
      </c>
      <c r="AT437" s="6">
        <v>0</v>
      </c>
      <c r="AU437" s="6">
        <f>IF(Table3[[#This Row],[ShankDiameter]]&gt;0.5,0,2)</f>
        <v>2</v>
      </c>
      <c r="AV437" s="6">
        <v>0</v>
      </c>
      <c r="AW437" s="6">
        <v>0</v>
      </c>
      <c r="AX437" s="6">
        <v>2</v>
      </c>
      <c r="AY437" s="6">
        <f>IF(Table3[[#This Row],[ShankDiameter]]=0.225,2,IF(Table3[[#This Row],[ShankDiameter]]=0.25,2,IF(Table3[[#This Row],[ShankDiameter]]=0.2875,2,0)))</f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f>IF(Table3[[#This Row],[Type]]="EM",IF((Table3[[#This Row],[Diameter]]/2)-Table3[[#This Row],[CornerRadius]]-0.012&gt;0,(Table3[[#This Row],[Diameter]]/2)-Table3[[#This Row],[CornerRadius]]-0.012,0),)</f>
        <v>0</v>
      </c>
      <c r="BK437" s="6" t="str">
        <f>IF(Table3[[#This Row],[ShoulderLength]]="","",IF(Table3[[#This Row],[ShoulderLength]]&lt;Table3[[#This Row],[LOC]],"FIX",""))</f>
        <v/>
      </c>
    </row>
    <row r="438" spans="1:63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802</v>
      </c>
      <c r="I438" s="11" t="s">
        <v>904</v>
      </c>
      <c r="J438" s="12" t="s">
        <v>905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768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>IF(Z438 &lt; 1, "", (M438/2)/TAN(RADIANS(Z438/2)))</f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636</v>
      </c>
      <c r="AI438" s="6">
        <v>1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1</v>
      </c>
      <c r="AQ438" s="6">
        <v>0</v>
      </c>
      <c r="AR438" s="6">
        <v>0</v>
      </c>
      <c r="AS438" s="6">
        <v>0</v>
      </c>
      <c r="AT438" s="6">
        <v>0</v>
      </c>
      <c r="AU438" s="6">
        <f>IF(Table3[[#This Row],[ShankDiameter]]&gt;0.5,0,2)</f>
        <v>2</v>
      </c>
      <c r="AV438" s="6">
        <v>0</v>
      </c>
      <c r="AW438" s="6">
        <v>0</v>
      </c>
      <c r="AX438" s="6">
        <v>2</v>
      </c>
      <c r="AY438" s="6">
        <f>IF(Table3[[#This Row],[ShankDiameter]]=0.225,2,IF(Table3[[#This Row],[ShankDiameter]]=0.25,2,IF(Table3[[#This Row],[ShankDiameter]]=0.2875,2,0)))</f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f>IF(Table3[[#This Row],[Type]]="EM",IF((Table3[[#This Row],[Diameter]]/2)-Table3[[#This Row],[CornerRadius]]-0.012&gt;0,(Table3[[#This Row],[Diameter]]/2)-Table3[[#This Row],[CornerRadius]]-0.012,0),)</f>
        <v>0</v>
      </c>
      <c r="BK438" s="6" t="str">
        <f>IF(Table3[[#This Row],[ShoulderLength]]="","",IF(Table3[[#This Row],[ShoulderLength]]&lt;Table3[[#This Row],[LOC]],"FIX",""))</f>
        <v/>
      </c>
    </row>
    <row r="439" spans="1:63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680</v>
      </c>
      <c r="I439" s="11" t="s">
        <v>906</v>
      </c>
      <c r="J439" s="12" t="s">
        <v>907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768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>IF(Z439 &lt; 1, "", (M439/2)/TAN(RADIANS(Z439/2)))</f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683</v>
      </c>
      <c r="AI439" s="6">
        <v>1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1</v>
      </c>
      <c r="AQ439" s="6">
        <v>0</v>
      </c>
      <c r="AR439" s="6">
        <v>0</v>
      </c>
      <c r="AS439" s="6">
        <v>0</v>
      </c>
      <c r="AT439" s="6">
        <v>0</v>
      </c>
      <c r="AU439" s="6">
        <f>IF(Table3[[#This Row],[ShankDiameter]]&gt;0.5,0,2)</f>
        <v>2</v>
      </c>
      <c r="AV439" s="6">
        <v>0</v>
      </c>
      <c r="AW439" s="6">
        <v>0</v>
      </c>
      <c r="AX439" s="6">
        <v>2</v>
      </c>
      <c r="AY439" s="6">
        <f>IF(Table3[[#This Row],[ShankDiameter]]=0.225,2,IF(Table3[[#This Row],[ShankDiameter]]=0.25,2,IF(Table3[[#This Row],[ShankDiameter]]=0.2875,2,0)))</f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f>IF(Table3[[#This Row],[Type]]="EM",IF((Table3[[#This Row],[Diameter]]/2)-Table3[[#This Row],[CornerRadius]]-0.012&gt;0,(Table3[[#This Row],[Diameter]]/2)-Table3[[#This Row],[CornerRadius]]-0.012,0),)</f>
        <v>0</v>
      </c>
      <c r="BK439" s="6" t="str">
        <f>IF(Table3[[#This Row],[ShoulderLength]]="","",IF(Table3[[#This Row],[ShoulderLength]]&lt;Table3[[#This Row],[LOC]],"FIX",""))</f>
        <v/>
      </c>
    </row>
    <row r="440" spans="1:63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802</v>
      </c>
      <c r="I440" s="11" t="s">
        <v>908</v>
      </c>
      <c r="J440" s="12" t="s">
        <v>909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770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>IF(Z440 &lt; 1, "", (M440/2)/TAN(RADIANS(Z440/2)))</f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636</v>
      </c>
      <c r="AI440" s="6">
        <v>1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1</v>
      </c>
      <c r="AQ440" s="6">
        <v>0</v>
      </c>
      <c r="AR440" s="6">
        <v>0</v>
      </c>
      <c r="AS440" s="6">
        <v>0</v>
      </c>
      <c r="AT440" s="6">
        <v>0</v>
      </c>
      <c r="AU440" s="6">
        <f>IF(Table3[[#This Row],[ShankDiameter]]&gt;0.5,0,2)</f>
        <v>2</v>
      </c>
      <c r="AV440" s="6">
        <v>0</v>
      </c>
      <c r="AW440" s="6">
        <v>0</v>
      </c>
      <c r="AX440" s="6">
        <v>2</v>
      </c>
      <c r="AY440" s="6">
        <f>IF(Table3[[#This Row],[ShankDiameter]]=0.225,2,IF(Table3[[#This Row],[ShankDiameter]]=0.25,2,IF(Table3[[#This Row],[ShankDiameter]]=0.2875,2,0)))</f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f>IF(Table3[[#This Row],[Type]]="EM",IF((Table3[[#This Row],[Diameter]]/2)-Table3[[#This Row],[CornerRadius]]-0.012&gt;0,(Table3[[#This Row],[Diameter]]/2)-Table3[[#This Row],[CornerRadius]]-0.012,0),)</f>
        <v>0</v>
      </c>
      <c r="BK440" s="6" t="str">
        <f>IF(Table3[[#This Row],[ShoulderLength]]="","",IF(Table3[[#This Row],[ShoulderLength]]&lt;Table3[[#This Row],[LOC]],"FIX",""))</f>
        <v/>
      </c>
    </row>
    <row r="441" spans="1:63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680</v>
      </c>
      <c r="I441" s="11" t="s">
        <v>910</v>
      </c>
      <c r="J441" s="12" t="s">
        <v>911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770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>IF(Z441 &lt; 1, "", (M441/2)/TAN(RADIANS(Z441/2)))</f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683</v>
      </c>
      <c r="AI441" s="6">
        <v>1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1</v>
      </c>
      <c r="AQ441" s="6">
        <v>0</v>
      </c>
      <c r="AR441" s="6">
        <v>0</v>
      </c>
      <c r="AS441" s="6">
        <v>0</v>
      </c>
      <c r="AT441" s="6">
        <v>0</v>
      </c>
      <c r="AU441" s="6">
        <f>IF(Table3[[#This Row],[ShankDiameter]]&gt;0.5,0,2)</f>
        <v>2</v>
      </c>
      <c r="AV441" s="6">
        <v>0</v>
      </c>
      <c r="AW441" s="6">
        <v>0</v>
      </c>
      <c r="AX441" s="6">
        <v>2</v>
      </c>
      <c r="AY441" s="6">
        <f>IF(Table3[[#This Row],[ShankDiameter]]=0.225,2,IF(Table3[[#This Row],[ShankDiameter]]=0.25,2,IF(Table3[[#This Row],[ShankDiameter]]=0.2875,2,0)))</f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f>IF(Table3[[#This Row],[Type]]="EM",IF((Table3[[#This Row],[Diameter]]/2)-Table3[[#This Row],[CornerRadius]]-0.012&gt;0,(Table3[[#This Row],[Diameter]]/2)-Table3[[#This Row],[CornerRadius]]-0.012,0),)</f>
        <v>0</v>
      </c>
      <c r="BK441" s="6" t="str">
        <f>IF(Table3[[#This Row],[ShoulderLength]]="","",IF(Table3[[#This Row],[ShoulderLength]]&lt;Table3[[#This Row],[LOC]],"FIX",""))</f>
        <v/>
      </c>
    </row>
    <row r="442" spans="1:63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680</v>
      </c>
      <c r="I442" s="11" t="s">
        <v>912</v>
      </c>
      <c r="J442" s="12" t="s">
        <v>913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2445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>IF(Z442 &lt; 1, "", (M442/2)/TAN(RADIANS(Z442/2)))</f>
        <v>2.346360717302623E-2</v>
      </c>
      <c r="AE442" s="6" t="s">
        <v>49</v>
      </c>
      <c r="AF442" s="6" t="s">
        <v>545</v>
      </c>
      <c r="AG442" s="6" t="s">
        <v>532</v>
      </c>
      <c r="AH442" s="6" t="s">
        <v>683</v>
      </c>
      <c r="AI442" s="6">
        <v>1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1</v>
      </c>
      <c r="AQ442" s="6">
        <v>0</v>
      </c>
      <c r="AR442" s="6">
        <v>0</v>
      </c>
      <c r="AS442" s="6">
        <v>0</v>
      </c>
      <c r="AT442" s="6">
        <v>0</v>
      </c>
      <c r="AU442" s="6">
        <f>IF(Table3[[#This Row],[ShankDiameter]]&gt;0.5,0,2)</f>
        <v>2</v>
      </c>
      <c r="AV442" s="6">
        <v>0</v>
      </c>
      <c r="AW442" s="6">
        <v>0</v>
      </c>
      <c r="AX442" s="6">
        <v>2</v>
      </c>
      <c r="AY442" s="6">
        <f>IF(Table3[[#This Row],[ShankDiameter]]=0.225,2,IF(Table3[[#This Row],[ShankDiameter]]=0.25,2,IF(Table3[[#This Row],[ShankDiameter]]=0.2875,2,0)))</f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f>IF(Table3[[#This Row],[Type]]="EM",IF((Table3[[#This Row],[Diameter]]/2)-Table3[[#This Row],[CornerRadius]]-0.012&gt;0,(Table3[[#This Row],[Diameter]]/2)-Table3[[#This Row],[CornerRadius]]-0.012,0),)</f>
        <v>0</v>
      </c>
      <c r="BK442" s="6" t="str">
        <f>IF(Table3[[#This Row],[ShoulderLength]]="","",IF(Table3[[#This Row],[ShoulderLength]]&lt;Table3[[#This Row],[LOC]],"FIX",""))</f>
        <v/>
      </c>
    </row>
    <row r="443" spans="1:63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802</v>
      </c>
      <c r="I443" s="11" t="s">
        <v>914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2445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>IF(Z443 &lt; 1, "", (M443/2)/TAN(RADIANS(Z443/2)))</f>
        <v>2.346360717302623E-2</v>
      </c>
      <c r="AE443" s="6" t="s">
        <v>49</v>
      </c>
      <c r="AF443" s="6" t="s">
        <v>545</v>
      </c>
      <c r="AH443" s="6" t="s">
        <v>636</v>
      </c>
      <c r="AI443" s="6">
        <v>1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1</v>
      </c>
      <c r="AQ443" s="6">
        <v>0</v>
      </c>
      <c r="AR443" s="6">
        <v>0</v>
      </c>
      <c r="AS443" s="6">
        <v>0</v>
      </c>
      <c r="AT443" s="6">
        <v>0</v>
      </c>
      <c r="AU443" s="6">
        <f>IF(Table3[[#This Row],[ShankDiameter]]&gt;0.5,0,2)</f>
        <v>2</v>
      </c>
      <c r="AV443" s="6">
        <v>0</v>
      </c>
      <c r="AW443" s="6">
        <v>0</v>
      </c>
      <c r="AX443" s="6">
        <v>2</v>
      </c>
      <c r="AY443" s="6">
        <f>IF(Table3[[#This Row],[ShankDiameter]]=0.225,2,IF(Table3[[#This Row],[ShankDiameter]]=0.25,2,IF(Table3[[#This Row],[ShankDiameter]]=0.2875,2,0)))</f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f>IF(Table3[[#This Row],[Type]]="EM",IF((Table3[[#This Row],[Diameter]]/2)-Table3[[#This Row],[CornerRadius]]-0.012&gt;0,(Table3[[#This Row],[Diameter]]/2)-Table3[[#This Row],[CornerRadius]]-0.012,0),)</f>
        <v>0</v>
      </c>
      <c r="BK443" s="6" t="str">
        <f>IF(Table3[[#This Row],[ShoulderLength]]="","",IF(Table3[[#This Row],[ShoulderLength]]&lt;Table3[[#This Row],[LOC]],"FIX",""))</f>
        <v/>
      </c>
    </row>
    <row r="444" spans="1:63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802</v>
      </c>
      <c r="I444" s="11" t="s">
        <v>915</v>
      </c>
      <c r="J444" s="12" t="s">
        <v>916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772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>IF(Z444 &lt; 1, "", (M444/2)/TAN(RADIANS(Z444/2)))</f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636</v>
      </c>
      <c r="AI444" s="6">
        <v>1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1</v>
      </c>
      <c r="AQ444" s="6">
        <v>0</v>
      </c>
      <c r="AR444" s="6">
        <v>0</v>
      </c>
      <c r="AS444" s="6">
        <v>0</v>
      </c>
      <c r="AT444" s="6">
        <v>0</v>
      </c>
      <c r="AU444" s="6">
        <f>IF(Table3[[#This Row],[ShankDiameter]]&gt;0.5,0,2)</f>
        <v>2</v>
      </c>
      <c r="AV444" s="6">
        <v>0</v>
      </c>
      <c r="AW444" s="6">
        <v>0</v>
      </c>
      <c r="AX444" s="6">
        <v>2</v>
      </c>
      <c r="AY444" s="6">
        <f>IF(Table3[[#This Row],[ShankDiameter]]=0.225,2,IF(Table3[[#This Row],[ShankDiameter]]=0.25,2,IF(Table3[[#This Row],[ShankDiameter]]=0.2875,2,0)))</f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f>IF(Table3[[#This Row],[Type]]="EM",IF((Table3[[#This Row],[Diameter]]/2)-Table3[[#This Row],[CornerRadius]]-0.012&gt;0,(Table3[[#This Row],[Diameter]]/2)-Table3[[#This Row],[CornerRadius]]-0.012,0),)</f>
        <v>0</v>
      </c>
      <c r="BK444" s="6" t="str">
        <f>IF(Table3[[#This Row],[ShoulderLength]]="","",IF(Table3[[#This Row],[ShoulderLength]]&lt;Table3[[#This Row],[LOC]],"FIX",""))</f>
        <v/>
      </c>
    </row>
    <row r="445" spans="1:63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680</v>
      </c>
      <c r="I445" s="11" t="s">
        <v>917</v>
      </c>
      <c r="J445" s="12" t="s">
        <v>918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772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>IF(Z445 &lt; 1, "", (M445/2)/TAN(RADIANS(Z445/2)))</f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683</v>
      </c>
      <c r="AI445" s="6">
        <v>1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1</v>
      </c>
      <c r="AQ445" s="6">
        <v>0</v>
      </c>
      <c r="AR445" s="6">
        <v>0</v>
      </c>
      <c r="AS445" s="6">
        <v>0</v>
      </c>
      <c r="AT445" s="6">
        <v>0</v>
      </c>
      <c r="AU445" s="6">
        <f>IF(Table3[[#This Row],[ShankDiameter]]&gt;0.5,0,2)</f>
        <v>2</v>
      </c>
      <c r="AV445" s="6">
        <v>0</v>
      </c>
      <c r="AW445" s="6">
        <v>0</v>
      </c>
      <c r="AX445" s="6">
        <v>2</v>
      </c>
      <c r="AY445" s="6">
        <f>IF(Table3[[#This Row],[ShankDiameter]]=0.225,2,IF(Table3[[#This Row],[ShankDiameter]]=0.25,2,IF(Table3[[#This Row],[ShankDiameter]]=0.2875,2,0)))</f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f>IF(Table3[[#This Row],[Type]]="EM",IF((Table3[[#This Row],[Diameter]]/2)-Table3[[#This Row],[CornerRadius]]-0.012&gt;0,(Table3[[#This Row],[Diameter]]/2)-Table3[[#This Row],[CornerRadius]]-0.012,0),)</f>
        <v>0</v>
      </c>
      <c r="BK445" s="6" t="str">
        <f>IF(Table3[[#This Row],[ShoulderLength]]="","",IF(Table3[[#This Row],[ShoulderLength]]&lt;Table3[[#This Row],[LOC]],"FIX",""))</f>
        <v/>
      </c>
    </row>
    <row r="446" spans="1:63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802</v>
      </c>
      <c r="I446" s="11" t="s">
        <v>919</v>
      </c>
      <c r="J446" s="12" t="s">
        <v>920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774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>IF(Z446 &lt; 1, "", (M446/2)/TAN(RADIANS(Z446/2)))</f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636</v>
      </c>
      <c r="AI446" s="6">
        <v>1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1</v>
      </c>
      <c r="AQ446" s="6">
        <v>0</v>
      </c>
      <c r="AR446" s="6">
        <v>0</v>
      </c>
      <c r="AS446" s="6">
        <v>0</v>
      </c>
      <c r="AT446" s="6">
        <v>0</v>
      </c>
      <c r="AU446" s="6">
        <f>IF(Table3[[#This Row],[ShankDiameter]]&gt;0.5,0,2)</f>
        <v>2</v>
      </c>
      <c r="AV446" s="6">
        <v>0</v>
      </c>
      <c r="AW446" s="6">
        <v>0</v>
      </c>
      <c r="AX446" s="6">
        <v>2</v>
      </c>
      <c r="AY446" s="6">
        <f>IF(Table3[[#This Row],[ShankDiameter]]=0.225,2,IF(Table3[[#This Row],[ShankDiameter]]=0.25,2,IF(Table3[[#This Row],[ShankDiameter]]=0.2875,2,0)))</f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f>IF(Table3[[#This Row],[Type]]="EM",IF((Table3[[#This Row],[Diameter]]/2)-Table3[[#This Row],[CornerRadius]]-0.012&gt;0,(Table3[[#This Row],[Diameter]]/2)-Table3[[#This Row],[CornerRadius]]-0.012,0),)</f>
        <v>0</v>
      </c>
      <c r="BK446" s="6" t="str">
        <f>IF(Table3[[#This Row],[ShoulderLength]]="","",IF(Table3[[#This Row],[ShoulderLength]]&lt;Table3[[#This Row],[LOC]],"FIX",""))</f>
        <v/>
      </c>
    </row>
    <row r="447" spans="1:63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680</v>
      </c>
      <c r="I447" s="11" t="s">
        <v>921</v>
      </c>
      <c r="J447" s="12" t="s">
        <v>922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774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>IF(Z447 &lt; 1, "", (M447/2)/TAN(RADIANS(Z447/2)))</f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683</v>
      </c>
      <c r="AI447" s="6">
        <v>1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1</v>
      </c>
      <c r="AQ447" s="6">
        <v>0</v>
      </c>
      <c r="AR447" s="6">
        <v>0</v>
      </c>
      <c r="AS447" s="6">
        <v>0</v>
      </c>
      <c r="AT447" s="6">
        <v>0</v>
      </c>
      <c r="AU447" s="6">
        <f>IF(Table3[[#This Row],[ShankDiameter]]&gt;0.5,0,2)</f>
        <v>2</v>
      </c>
      <c r="AV447" s="6">
        <v>0</v>
      </c>
      <c r="AW447" s="6">
        <v>0</v>
      </c>
      <c r="AX447" s="6">
        <v>2</v>
      </c>
      <c r="AY447" s="6">
        <f>IF(Table3[[#This Row],[ShankDiameter]]=0.225,2,IF(Table3[[#This Row],[ShankDiameter]]=0.25,2,IF(Table3[[#This Row],[ShankDiameter]]=0.2875,2,0)))</f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f>IF(Table3[[#This Row],[Type]]="EM",IF((Table3[[#This Row],[Diameter]]/2)-Table3[[#This Row],[CornerRadius]]-0.012&gt;0,(Table3[[#This Row],[Diameter]]/2)-Table3[[#This Row],[CornerRadius]]-0.012,0),)</f>
        <v>0</v>
      </c>
      <c r="BK447" s="6" t="str">
        <f>IF(Table3[[#This Row],[ShoulderLength]]="","",IF(Table3[[#This Row],[ShoulderLength]]&lt;Table3[[#This Row],[LOC]],"FIX",""))</f>
        <v/>
      </c>
    </row>
    <row r="448" spans="1:63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802</v>
      </c>
      <c r="I448" s="11" t="s">
        <v>923</v>
      </c>
      <c r="J448" s="12" t="s">
        <v>924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776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>IF(Z448 &lt; 1, "", (M448/2)/TAN(RADIANS(Z448/2)))</f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636</v>
      </c>
      <c r="AI448" s="6">
        <v>1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1</v>
      </c>
      <c r="AQ448" s="6">
        <v>0</v>
      </c>
      <c r="AR448" s="6">
        <v>0</v>
      </c>
      <c r="AS448" s="6">
        <v>0</v>
      </c>
      <c r="AT448" s="6">
        <v>0</v>
      </c>
      <c r="AU448" s="6">
        <f>IF(Table3[[#This Row],[ShankDiameter]]&gt;0.5,0,2)</f>
        <v>2</v>
      </c>
      <c r="AV448" s="6">
        <v>0</v>
      </c>
      <c r="AW448" s="6">
        <v>0</v>
      </c>
      <c r="AX448" s="6">
        <v>2</v>
      </c>
      <c r="AY448" s="6">
        <f>IF(Table3[[#This Row],[ShankDiameter]]=0.225,2,IF(Table3[[#This Row],[ShankDiameter]]=0.25,2,IF(Table3[[#This Row],[ShankDiameter]]=0.2875,2,0)))</f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f>IF(Table3[[#This Row],[Type]]="EM",IF((Table3[[#This Row],[Diameter]]/2)-Table3[[#This Row],[CornerRadius]]-0.012&gt;0,(Table3[[#This Row],[Diameter]]/2)-Table3[[#This Row],[CornerRadius]]-0.012,0),)</f>
        <v>0</v>
      </c>
      <c r="BK448" s="6" t="str">
        <f>IF(Table3[[#This Row],[ShoulderLength]]="","",IF(Table3[[#This Row],[ShoulderLength]]&lt;Table3[[#This Row],[LOC]],"FIX",""))</f>
        <v/>
      </c>
    </row>
    <row r="449" spans="1:63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680</v>
      </c>
      <c r="I449" s="11" t="s">
        <v>925</v>
      </c>
      <c r="J449" s="12" t="s">
        <v>926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776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>IF(Z449 &lt; 1, "", (M449/2)/TAN(RADIANS(Z449/2)))</f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683</v>
      </c>
      <c r="AI449" s="6">
        <v>1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1</v>
      </c>
      <c r="AQ449" s="6">
        <v>0</v>
      </c>
      <c r="AR449" s="6">
        <v>0</v>
      </c>
      <c r="AS449" s="6">
        <v>0</v>
      </c>
      <c r="AT449" s="6">
        <v>0</v>
      </c>
      <c r="AU449" s="6">
        <f>IF(Table3[[#This Row],[ShankDiameter]]&gt;0.5,0,2)</f>
        <v>2</v>
      </c>
      <c r="AV449" s="6">
        <v>0</v>
      </c>
      <c r="AW449" s="6">
        <v>0</v>
      </c>
      <c r="AX449" s="6">
        <v>2</v>
      </c>
      <c r="AY449" s="6">
        <f>IF(Table3[[#This Row],[ShankDiameter]]=0.225,2,IF(Table3[[#This Row],[ShankDiameter]]=0.25,2,IF(Table3[[#This Row],[ShankDiameter]]=0.2875,2,0)))</f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f>IF(Table3[[#This Row],[Type]]="EM",IF((Table3[[#This Row],[Diameter]]/2)-Table3[[#This Row],[CornerRadius]]-0.012&gt;0,(Table3[[#This Row],[Diameter]]/2)-Table3[[#This Row],[CornerRadius]]-0.012,0),)</f>
        <v>0</v>
      </c>
      <c r="BK449" s="6" t="str">
        <f>IF(Table3[[#This Row],[ShoulderLength]]="","",IF(Table3[[#This Row],[ShoulderLength]]&lt;Table3[[#This Row],[LOC]],"FIX",""))</f>
        <v/>
      </c>
    </row>
    <row r="450" spans="1:63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802</v>
      </c>
      <c r="I450" s="11" t="s">
        <v>927</v>
      </c>
      <c r="J450" s="12" t="s">
        <v>928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778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636</v>
      </c>
      <c r="AI450" s="6">
        <v>1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1</v>
      </c>
      <c r="AQ450" s="6">
        <v>0</v>
      </c>
      <c r="AR450" s="6">
        <v>0</v>
      </c>
      <c r="AS450" s="6">
        <v>0</v>
      </c>
      <c r="AT450" s="6">
        <v>0</v>
      </c>
      <c r="AU450" s="6">
        <f>IF(Table3[[#This Row],[ShankDiameter]]&gt;0.5,0,2)</f>
        <v>2</v>
      </c>
      <c r="AV450" s="6">
        <v>0</v>
      </c>
      <c r="AW450" s="6">
        <v>0</v>
      </c>
      <c r="AX450" s="6">
        <v>2</v>
      </c>
      <c r="AY450" s="6">
        <f>IF(Table3[[#This Row],[ShankDiameter]]=0.225,2,IF(Table3[[#This Row],[ShankDiameter]]=0.25,2,IF(Table3[[#This Row],[ShankDiameter]]=0.2875,2,0)))</f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f>IF(Table3[[#This Row],[Type]]="EM",IF((Table3[[#This Row],[Diameter]]/2)-Table3[[#This Row],[CornerRadius]]-0.012&gt;0,(Table3[[#This Row],[Diameter]]/2)-Table3[[#This Row],[CornerRadius]]-0.012,0),)</f>
        <v>0</v>
      </c>
      <c r="BK450" s="6" t="str">
        <f>IF(Table3[[#This Row],[ShoulderLength]]="","",IF(Table3[[#This Row],[ShoulderLength]]&lt;Table3[[#This Row],[LOC]],"FIX",""))</f>
        <v/>
      </c>
    </row>
    <row r="451" spans="1:63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680</v>
      </c>
      <c r="I451" s="11" t="s">
        <v>929</v>
      </c>
      <c r="J451" s="12" t="s">
        <v>930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778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>IF(Z451 &lt; 1, "", (M451/2)/TAN(RADIANS(Z451/2)))</f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683</v>
      </c>
      <c r="AI451" s="6">
        <v>1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1</v>
      </c>
      <c r="AQ451" s="6">
        <v>0</v>
      </c>
      <c r="AR451" s="6">
        <v>0</v>
      </c>
      <c r="AS451" s="6">
        <v>0</v>
      </c>
      <c r="AT451" s="6">
        <v>0</v>
      </c>
      <c r="AU451" s="6">
        <f>IF(Table3[[#This Row],[ShankDiameter]]&gt;0.5,0,2)</f>
        <v>2</v>
      </c>
      <c r="AV451" s="6">
        <v>0</v>
      </c>
      <c r="AW451" s="6">
        <v>0</v>
      </c>
      <c r="AX451" s="6">
        <v>2</v>
      </c>
      <c r="AY451" s="6">
        <f>IF(Table3[[#This Row],[ShankDiameter]]=0.225,2,IF(Table3[[#This Row],[ShankDiameter]]=0.25,2,IF(Table3[[#This Row],[ShankDiameter]]=0.2875,2,0)))</f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f>IF(Table3[[#This Row],[Type]]="EM",IF((Table3[[#This Row],[Diameter]]/2)-Table3[[#This Row],[CornerRadius]]-0.012&gt;0,(Table3[[#This Row],[Diameter]]/2)-Table3[[#This Row],[CornerRadius]]-0.012,0),)</f>
        <v>0</v>
      </c>
      <c r="BK451" s="6" t="str">
        <f>IF(Table3[[#This Row],[ShoulderLength]]="","",IF(Table3[[#This Row],[ShoulderLength]]&lt;Table3[[#This Row],[LOC]],"FIX",""))</f>
        <v/>
      </c>
    </row>
    <row r="452" spans="1:63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802</v>
      </c>
      <c r="I452" s="11" t="s">
        <v>931</v>
      </c>
      <c r="J452" s="12" t="s">
        <v>932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780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>IF(Z452 &lt; 1, "", (M452/2)/TAN(RADIANS(Z452/2)))</f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636</v>
      </c>
      <c r="AI452" s="6">
        <v>1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1</v>
      </c>
      <c r="AQ452" s="6">
        <v>0</v>
      </c>
      <c r="AR452" s="6">
        <v>0</v>
      </c>
      <c r="AS452" s="6">
        <v>0</v>
      </c>
      <c r="AT452" s="6">
        <v>0</v>
      </c>
      <c r="AU452" s="6">
        <f>IF(Table3[[#This Row],[ShankDiameter]]&gt;0.5,0,2)</f>
        <v>2</v>
      </c>
      <c r="AV452" s="6">
        <v>0</v>
      </c>
      <c r="AW452" s="6">
        <v>0</v>
      </c>
      <c r="AX452" s="6">
        <v>2</v>
      </c>
      <c r="AY452" s="6">
        <f>IF(Table3[[#This Row],[ShankDiameter]]=0.225,2,IF(Table3[[#This Row],[ShankDiameter]]=0.25,2,IF(Table3[[#This Row],[ShankDiameter]]=0.2875,2,0)))</f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f>IF(Table3[[#This Row],[Type]]="EM",IF((Table3[[#This Row],[Diameter]]/2)-Table3[[#This Row],[CornerRadius]]-0.012&gt;0,(Table3[[#This Row],[Diameter]]/2)-Table3[[#This Row],[CornerRadius]]-0.012,0),)</f>
        <v>0</v>
      </c>
      <c r="BK452" s="6" t="str">
        <f>IF(Table3[[#This Row],[ShoulderLength]]="","",IF(Table3[[#This Row],[ShoulderLength]]&lt;Table3[[#This Row],[LOC]],"FIX",""))</f>
        <v/>
      </c>
    </row>
    <row r="453" spans="1:63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680</v>
      </c>
      <c r="I453" s="11" t="s">
        <v>933</v>
      </c>
      <c r="J453" s="12" t="s">
        <v>934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780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>IF(Z453 &lt; 1, "", (M453/2)/TAN(RADIANS(Z453/2)))</f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683</v>
      </c>
      <c r="AI453" s="6">
        <v>1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1</v>
      </c>
      <c r="AQ453" s="6">
        <v>0</v>
      </c>
      <c r="AR453" s="6">
        <v>0</v>
      </c>
      <c r="AS453" s="6">
        <v>0</v>
      </c>
      <c r="AT453" s="6">
        <v>0</v>
      </c>
      <c r="AU453" s="6">
        <f>IF(Table3[[#This Row],[ShankDiameter]]&gt;0.5,0,2)</f>
        <v>2</v>
      </c>
      <c r="AV453" s="6">
        <v>0</v>
      </c>
      <c r="AW453" s="6">
        <v>0</v>
      </c>
      <c r="AX453" s="6">
        <v>2</v>
      </c>
      <c r="AY453" s="6">
        <f>IF(Table3[[#This Row],[ShankDiameter]]=0.225,2,IF(Table3[[#This Row],[ShankDiameter]]=0.25,2,IF(Table3[[#This Row],[ShankDiameter]]=0.2875,2,0)))</f>
        <v>0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f>IF(Table3[[#This Row],[Type]]="EM",IF((Table3[[#This Row],[Diameter]]/2)-Table3[[#This Row],[CornerRadius]]-0.012&gt;0,(Table3[[#This Row],[Diameter]]/2)-Table3[[#This Row],[CornerRadius]]-0.012,0),)</f>
        <v>0</v>
      </c>
      <c r="BK453" s="6" t="str">
        <f>IF(Table3[[#This Row],[ShoulderLength]]="","",IF(Table3[[#This Row],[ShoulderLength]]&lt;Table3[[#This Row],[LOC]],"FIX",""))</f>
        <v/>
      </c>
    </row>
    <row r="454" spans="1:63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802</v>
      </c>
      <c r="I454" s="11" t="s">
        <v>935</v>
      </c>
      <c r="J454" s="12" t="s">
        <v>936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782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>IF(Z454 &lt; 1, "", (M454/2)/TAN(RADIANS(Z454/2)))</f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636</v>
      </c>
      <c r="AI454" s="6">
        <v>1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1</v>
      </c>
      <c r="AQ454" s="6">
        <v>0</v>
      </c>
      <c r="AR454" s="6">
        <v>0</v>
      </c>
      <c r="AS454" s="6">
        <v>0</v>
      </c>
      <c r="AT454" s="6">
        <v>0</v>
      </c>
      <c r="AU454" s="6">
        <f>IF(Table3[[#This Row],[ShankDiameter]]&gt;0.5,0,2)</f>
        <v>2</v>
      </c>
      <c r="AV454" s="6">
        <v>0</v>
      </c>
      <c r="AW454" s="6">
        <v>0</v>
      </c>
      <c r="AX454" s="6">
        <v>2</v>
      </c>
      <c r="AY454" s="6">
        <f>IF(Table3[[#This Row],[ShankDiameter]]=0.225,2,IF(Table3[[#This Row],[ShankDiameter]]=0.25,2,IF(Table3[[#This Row],[ShankDiameter]]=0.2875,2,0)))</f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f>IF(Table3[[#This Row],[Type]]="EM",IF((Table3[[#This Row],[Diameter]]/2)-Table3[[#This Row],[CornerRadius]]-0.012&gt;0,(Table3[[#This Row],[Diameter]]/2)-Table3[[#This Row],[CornerRadius]]-0.012,0),)</f>
        <v>0</v>
      </c>
      <c r="BK454" s="6" t="str">
        <f>IF(Table3[[#This Row],[ShoulderLength]]="","",IF(Table3[[#This Row],[ShoulderLength]]&lt;Table3[[#This Row],[LOC]],"FIX",""))</f>
        <v/>
      </c>
    </row>
    <row r="455" spans="1:63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680</v>
      </c>
      <c r="I455" s="11" t="s">
        <v>937</v>
      </c>
      <c r="J455" s="12" t="s">
        <v>938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782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>IF(Z455 &lt; 1, "", (M455/2)/TAN(RADIANS(Z455/2)))</f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683</v>
      </c>
      <c r="AI455" s="6">
        <v>1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1</v>
      </c>
      <c r="AQ455" s="6">
        <v>0</v>
      </c>
      <c r="AR455" s="6">
        <v>0</v>
      </c>
      <c r="AS455" s="6">
        <v>0</v>
      </c>
      <c r="AT455" s="6">
        <v>0</v>
      </c>
      <c r="AU455" s="6">
        <f>IF(Table3[[#This Row],[ShankDiameter]]&gt;0.5,0,2)</f>
        <v>2</v>
      </c>
      <c r="AV455" s="6">
        <v>0</v>
      </c>
      <c r="AW455" s="6">
        <v>0</v>
      </c>
      <c r="AX455" s="6">
        <v>2</v>
      </c>
      <c r="AY455" s="6">
        <f>IF(Table3[[#This Row],[ShankDiameter]]=0.225,2,IF(Table3[[#This Row],[ShankDiameter]]=0.25,2,IF(Table3[[#This Row],[ShankDiameter]]=0.2875,2,0)))</f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f>IF(Table3[[#This Row],[Type]]="EM",IF((Table3[[#This Row],[Diameter]]/2)-Table3[[#This Row],[CornerRadius]]-0.012&gt;0,(Table3[[#This Row],[Diameter]]/2)-Table3[[#This Row],[CornerRadius]]-0.012,0),)</f>
        <v>0</v>
      </c>
      <c r="BK455" s="6" t="str">
        <f>IF(Table3[[#This Row],[ShoulderLength]]="","",IF(Table3[[#This Row],[ShoulderLength]]&lt;Table3[[#This Row],[LOC]],"FIX",""))</f>
        <v/>
      </c>
    </row>
    <row r="456" spans="1:63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680</v>
      </c>
      <c r="I456" s="11" t="s">
        <v>939</v>
      </c>
      <c r="J456" s="12" t="s">
        <v>940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2444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>IF(Z456 &lt; 1, "", (M456/2)/TAN(RADIANS(Z456/2)))</f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683</v>
      </c>
      <c r="AI456" s="6">
        <v>1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1</v>
      </c>
      <c r="AQ456" s="6">
        <v>0</v>
      </c>
      <c r="AR456" s="6">
        <v>0</v>
      </c>
      <c r="AS456" s="6">
        <v>0</v>
      </c>
      <c r="AT456" s="6">
        <v>0</v>
      </c>
      <c r="AU456" s="6">
        <f>IF(Table3[[#This Row],[ShankDiameter]]&gt;0.5,0,2)</f>
        <v>2</v>
      </c>
      <c r="AV456" s="6">
        <v>0</v>
      </c>
      <c r="AW456" s="6">
        <v>0</v>
      </c>
      <c r="AX456" s="6">
        <v>2</v>
      </c>
      <c r="AY456" s="6">
        <f>IF(Table3[[#This Row],[ShankDiameter]]=0.225,2,IF(Table3[[#This Row],[ShankDiameter]]=0.25,2,IF(Table3[[#This Row],[ShankDiameter]]=0.2875,2,0)))</f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f>IF(Table3[[#This Row],[Type]]="EM",IF((Table3[[#This Row],[Diameter]]/2)-Table3[[#This Row],[CornerRadius]]-0.012&gt;0,(Table3[[#This Row],[Diameter]]/2)-Table3[[#This Row],[CornerRadius]]-0.012,0),)</f>
        <v>0</v>
      </c>
      <c r="BK456" s="6" t="str">
        <f>IF(Table3[[#This Row],[ShoulderLength]]="","",IF(Table3[[#This Row],[ShoulderLength]]&lt;Table3[[#This Row],[LOC]],"FIX",""))</f>
        <v/>
      </c>
    </row>
    <row r="457" spans="1:63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802</v>
      </c>
      <c r="I457" s="11" t="s">
        <v>941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2444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>IF(Z457 &lt; 1, "", (M457/2)/TAN(RADIANS(Z457/2)))</f>
        <v>2.8180363032392575E-2</v>
      </c>
      <c r="AE457" s="6" t="s">
        <v>49</v>
      </c>
      <c r="AF457" s="6" t="s">
        <v>545</v>
      </c>
      <c r="AH457" s="6" t="s">
        <v>636</v>
      </c>
      <c r="AI457" s="6">
        <v>1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1</v>
      </c>
      <c r="AQ457" s="6">
        <v>0</v>
      </c>
      <c r="AR457" s="6">
        <v>0</v>
      </c>
      <c r="AS457" s="6">
        <v>0</v>
      </c>
      <c r="AT457" s="6">
        <v>0</v>
      </c>
      <c r="AU457" s="6">
        <f>IF(Table3[[#This Row],[ShankDiameter]]&gt;0.5,0,2)</f>
        <v>2</v>
      </c>
      <c r="AV457" s="6">
        <v>0</v>
      </c>
      <c r="AW457" s="6">
        <v>0</v>
      </c>
      <c r="AX457" s="6">
        <v>2</v>
      </c>
      <c r="AY457" s="6">
        <f>IF(Table3[[#This Row],[ShankDiameter]]=0.225,2,IF(Table3[[#This Row],[ShankDiameter]]=0.25,2,IF(Table3[[#This Row],[ShankDiameter]]=0.2875,2,0)))</f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f>IF(Table3[[#This Row],[Type]]="EM",IF((Table3[[#This Row],[Diameter]]/2)-Table3[[#This Row],[CornerRadius]]-0.012&gt;0,(Table3[[#This Row],[Diameter]]/2)-Table3[[#This Row],[CornerRadius]]-0.012,0),)</f>
        <v>0</v>
      </c>
      <c r="BK457" s="6" t="str">
        <f>IF(Table3[[#This Row],[ShoulderLength]]="","",IF(Table3[[#This Row],[ShoulderLength]]&lt;Table3[[#This Row],[LOC]],"FIX",""))</f>
        <v/>
      </c>
    </row>
    <row r="458" spans="1:63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802</v>
      </c>
      <c r="I458" s="11" t="s">
        <v>942</v>
      </c>
      <c r="J458" s="12" t="s">
        <v>943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784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>IF(Z458 &lt; 1, "", (M458/2)/TAN(RADIANS(Z458/2)))</f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636</v>
      </c>
      <c r="AI458" s="6">
        <v>1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1</v>
      </c>
      <c r="AQ458" s="6">
        <v>0</v>
      </c>
      <c r="AR458" s="6">
        <v>0</v>
      </c>
      <c r="AS458" s="6">
        <v>0</v>
      </c>
      <c r="AT458" s="6">
        <v>0</v>
      </c>
      <c r="AU458" s="6">
        <f>IF(Table3[[#This Row],[ShankDiameter]]&gt;0.5,0,2)</f>
        <v>2</v>
      </c>
      <c r="AV458" s="6">
        <v>0</v>
      </c>
      <c r="AW458" s="6">
        <v>0</v>
      </c>
      <c r="AX458" s="6">
        <v>2</v>
      </c>
      <c r="AY458" s="6">
        <f>IF(Table3[[#This Row],[ShankDiameter]]=0.225,2,IF(Table3[[#This Row],[ShankDiameter]]=0.25,2,IF(Table3[[#This Row],[ShankDiameter]]=0.2875,2,0)))</f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f>IF(Table3[[#This Row],[Type]]="EM",IF((Table3[[#This Row],[Diameter]]/2)-Table3[[#This Row],[CornerRadius]]-0.012&gt;0,(Table3[[#This Row],[Diameter]]/2)-Table3[[#This Row],[CornerRadius]]-0.012,0),)</f>
        <v>0</v>
      </c>
      <c r="BK458" s="6" t="str">
        <f>IF(Table3[[#This Row],[ShoulderLength]]="","",IF(Table3[[#This Row],[ShoulderLength]]&lt;Table3[[#This Row],[LOC]],"FIX",""))</f>
        <v/>
      </c>
    </row>
    <row r="459" spans="1:63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680</v>
      </c>
      <c r="I459" s="11" t="s">
        <v>944</v>
      </c>
      <c r="J459" s="12" t="s">
        <v>945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784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>IF(Z459 &lt; 1, "", (M459/2)/TAN(RADIANS(Z459/2)))</f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683</v>
      </c>
      <c r="AI459" s="6">
        <v>1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1</v>
      </c>
      <c r="AQ459" s="6">
        <v>0</v>
      </c>
      <c r="AR459" s="6">
        <v>0</v>
      </c>
      <c r="AS459" s="6">
        <v>0</v>
      </c>
      <c r="AT459" s="6">
        <v>0</v>
      </c>
      <c r="AU459" s="6">
        <f>IF(Table3[[#This Row],[ShankDiameter]]&gt;0.5,0,2)</f>
        <v>2</v>
      </c>
      <c r="AV459" s="6">
        <v>0</v>
      </c>
      <c r="AW459" s="6">
        <v>0</v>
      </c>
      <c r="AX459" s="6">
        <v>2</v>
      </c>
      <c r="AY459" s="6">
        <f>IF(Table3[[#This Row],[ShankDiameter]]=0.225,2,IF(Table3[[#This Row],[ShankDiameter]]=0.25,2,IF(Table3[[#This Row],[ShankDiameter]]=0.2875,2,0)))</f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f>IF(Table3[[#This Row],[Type]]="EM",IF((Table3[[#This Row],[Diameter]]/2)-Table3[[#This Row],[CornerRadius]]-0.012&gt;0,(Table3[[#This Row],[Diameter]]/2)-Table3[[#This Row],[CornerRadius]]-0.012,0),)</f>
        <v>0</v>
      </c>
      <c r="BK459" s="6" t="str">
        <f>IF(Table3[[#This Row],[ShoulderLength]]="","",IF(Table3[[#This Row],[ShoulderLength]]&lt;Table3[[#This Row],[LOC]],"FIX",""))</f>
        <v/>
      </c>
    </row>
    <row r="460" spans="1:63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680</v>
      </c>
      <c r="I460" s="11" t="s">
        <v>946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786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>IF(Z460 &lt; 1, "", (M460/2)/TAN(RADIANS(Z460/2)))</f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683</v>
      </c>
      <c r="AI460" s="6">
        <v>1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1</v>
      </c>
      <c r="AQ460" s="6">
        <v>0</v>
      </c>
      <c r="AR460" s="6">
        <v>0</v>
      </c>
      <c r="AS460" s="6">
        <v>0</v>
      </c>
      <c r="AT460" s="6">
        <v>0</v>
      </c>
      <c r="AU460" s="6">
        <f>IF(Table3[[#This Row],[ShankDiameter]]&gt;0.5,0,2)</f>
        <v>2</v>
      </c>
      <c r="AV460" s="6">
        <v>0</v>
      </c>
      <c r="AW460" s="6">
        <v>0</v>
      </c>
      <c r="AX460" s="6">
        <v>2</v>
      </c>
      <c r="AY460" s="6">
        <f>IF(Table3[[#This Row],[ShankDiameter]]=0.225,2,IF(Table3[[#This Row],[ShankDiameter]]=0.25,2,IF(Table3[[#This Row],[ShankDiameter]]=0.2875,2,0)))</f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f>IF(Table3[[#This Row],[Type]]="EM",IF((Table3[[#This Row],[Diameter]]/2)-Table3[[#This Row],[CornerRadius]]-0.012&gt;0,(Table3[[#This Row],[Diameter]]/2)-Table3[[#This Row],[CornerRadius]]-0.012,0),)</f>
        <v>0</v>
      </c>
      <c r="BK460" s="6" t="str">
        <f>IF(Table3[[#This Row],[ShoulderLength]]="","",IF(Table3[[#This Row],[ShoulderLength]]&lt;Table3[[#This Row],[LOC]],"FIX",""))</f>
        <v/>
      </c>
    </row>
    <row r="461" spans="1:63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802</v>
      </c>
      <c r="I461" s="11" t="s">
        <v>947</v>
      </c>
      <c r="J461" s="12" t="s">
        <v>948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786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>IF(Z461 &lt; 1, "", (M461/2)/TAN(RADIANS(Z461/2)))</f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636</v>
      </c>
      <c r="AI461" s="6">
        <v>1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1</v>
      </c>
      <c r="AQ461" s="6">
        <v>0</v>
      </c>
      <c r="AR461" s="6">
        <v>0</v>
      </c>
      <c r="AS461" s="6">
        <v>0</v>
      </c>
      <c r="AT461" s="6">
        <v>0</v>
      </c>
      <c r="AU461" s="6">
        <f>IF(Table3[[#This Row],[ShankDiameter]]&gt;0.5,0,2)</f>
        <v>2</v>
      </c>
      <c r="AV461" s="6">
        <v>0</v>
      </c>
      <c r="AW461" s="6">
        <v>0</v>
      </c>
      <c r="AX461" s="6">
        <v>2</v>
      </c>
      <c r="AY461" s="6">
        <f>IF(Table3[[#This Row],[ShankDiameter]]=0.225,2,IF(Table3[[#This Row],[ShankDiameter]]=0.25,2,IF(Table3[[#This Row],[ShankDiameter]]=0.2875,2,0)))</f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f>IF(Table3[[#This Row],[Type]]="EM",IF((Table3[[#This Row],[Diameter]]/2)-Table3[[#This Row],[CornerRadius]]-0.012&gt;0,(Table3[[#This Row],[Diameter]]/2)-Table3[[#This Row],[CornerRadius]]-0.012,0),)</f>
        <v>0</v>
      </c>
      <c r="BK461" s="6" t="str">
        <f>IF(Table3[[#This Row],[ShoulderLength]]="","",IF(Table3[[#This Row],[ShoulderLength]]&lt;Table3[[#This Row],[LOC]],"FIX",""))</f>
        <v/>
      </c>
    </row>
    <row r="462" spans="1:63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680</v>
      </c>
      <c r="I462" s="11" t="s">
        <v>949</v>
      </c>
      <c r="J462" s="12" t="s">
        <v>950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788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>IF(Z462 &lt; 1, "", (M462/2)/TAN(RADIANS(Z462/2)))</f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683</v>
      </c>
      <c r="AI462" s="6">
        <v>1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1</v>
      </c>
      <c r="AQ462" s="6">
        <v>0</v>
      </c>
      <c r="AR462" s="6">
        <v>0</v>
      </c>
      <c r="AS462" s="6">
        <v>0</v>
      </c>
      <c r="AT462" s="6">
        <v>0</v>
      </c>
      <c r="AU462" s="6">
        <f>IF(Table3[[#This Row],[ShankDiameter]]&gt;0.5,0,2)</f>
        <v>2</v>
      </c>
      <c r="AV462" s="6">
        <v>0</v>
      </c>
      <c r="AW462" s="6">
        <v>0</v>
      </c>
      <c r="AX462" s="6">
        <v>2</v>
      </c>
      <c r="AY462" s="6">
        <f>IF(Table3[[#This Row],[ShankDiameter]]=0.225,2,IF(Table3[[#This Row],[ShankDiameter]]=0.25,2,IF(Table3[[#This Row],[ShankDiameter]]=0.2875,2,0)))</f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f>IF(Table3[[#This Row],[Type]]="EM",IF((Table3[[#This Row],[Diameter]]/2)-Table3[[#This Row],[CornerRadius]]-0.012&gt;0,(Table3[[#This Row],[Diameter]]/2)-Table3[[#This Row],[CornerRadius]]-0.012,0),)</f>
        <v>0</v>
      </c>
      <c r="BK462" s="6" t="str">
        <f>IF(Table3[[#This Row],[ShoulderLength]]="","",IF(Table3[[#This Row],[ShoulderLength]]&lt;Table3[[#This Row],[LOC]],"FIX",""))</f>
        <v/>
      </c>
    </row>
    <row r="463" spans="1:63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802</v>
      </c>
      <c r="I463" s="11" t="s">
        <v>951</v>
      </c>
      <c r="J463" s="12" t="s">
        <v>952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788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>IF(Z463 &lt; 1, "", (M463/2)/TAN(RADIANS(Z463/2)))</f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636</v>
      </c>
      <c r="AI463" s="6">
        <v>1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1</v>
      </c>
      <c r="AQ463" s="6">
        <v>0</v>
      </c>
      <c r="AR463" s="6">
        <v>0</v>
      </c>
      <c r="AS463" s="6">
        <v>0</v>
      </c>
      <c r="AT463" s="6">
        <v>0</v>
      </c>
      <c r="AU463" s="6">
        <f>IF(Table3[[#This Row],[ShankDiameter]]&gt;0.5,0,2)</f>
        <v>2</v>
      </c>
      <c r="AV463" s="6">
        <v>0</v>
      </c>
      <c r="AW463" s="6">
        <v>0</v>
      </c>
      <c r="AX463" s="6">
        <v>2</v>
      </c>
      <c r="AY463" s="6">
        <f>IF(Table3[[#This Row],[ShankDiameter]]=0.225,2,IF(Table3[[#This Row],[ShankDiameter]]=0.25,2,IF(Table3[[#This Row],[ShankDiameter]]=0.2875,2,0)))</f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f>IF(Table3[[#This Row],[Type]]="EM",IF((Table3[[#This Row],[Diameter]]/2)-Table3[[#This Row],[CornerRadius]]-0.012&gt;0,(Table3[[#This Row],[Diameter]]/2)-Table3[[#This Row],[CornerRadius]]-0.012,0),)</f>
        <v>0</v>
      </c>
      <c r="BK463" s="6" t="str">
        <f>IF(Table3[[#This Row],[ShoulderLength]]="","",IF(Table3[[#This Row],[ShoulderLength]]&lt;Table3[[#This Row],[LOC]],"FIX",""))</f>
        <v/>
      </c>
    </row>
    <row r="464" spans="1:63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802</v>
      </c>
      <c r="I464" s="11" t="s">
        <v>953</v>
      </c>
      <c r="J464" s="12" t="s">
        <v>954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955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>IF(Z464 &lt; 1, "", (M464/2)/TAN(RADIANS(Z464/2)))</f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636</v>
      </c>
      <c r="AI464" s="6">
        <v>1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1</v>
      </c>
      <c r="AQ464" s="6">
        <v>0</v>
      </c>
      <c r="AR464" s="6">
        <v>0</v>
      </c>
      <c r="AS464" s="6">
        <v>0</v>
      </c>
      <c r="AT464" s="6">
        <v>0</v>
      </c>
      <c r="AU464" s="6">
        <f>IF(Table3[[#This Row],[ShankDiameter]]&gt;0.5,0,2)</f>
        <v>2</v>
      </c>
      <c r="AV464" s="6">
        <v>0</v>
      </c>
      <c r="AW464" s="6">
        <v>0</v>
      </c>
      <c r="AX464" s="6">
        <v>2</v>
      </c>
      <c r="AY464" s="6">
        <f>IF(Table3[[#This Row],[ShankDiameter]]=0.225,2,IF(Table3[[#This Row],[ShankDiameter]]=0.25,2,IF(Table3[[#This Row],[ShankDiameter]]=0.2875,2,0)))</f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f>IF(Table3[[#This Row],[Type]]="EM",IF((Table3[[#This Row],[Diameter]]/2)-Table3[[#This Row],[CornerRadius]]-0.012&gt;0,(Table3[[#This Row],[Diameter]]/2)-Table3[[#This Row],[CornerRadius]]-0.012,0),)</f>
        <v>0</v>
      </c>
      <c r="BK464" s="6" t="str">
        <f>IF(Table3[[#This Row],[ShoulderLength]]="","",IF(Table3[[#This Row],[ShoulderLength]]&lt;Table3[[#This Row],[LOC]],"FIX",""))</f>
        <v/>
      </c>
    </row>
    <row r="465" spans="1:63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680</v>
      </c>
      <c r="I465" s="11" t="s">
        <v>956</v>
      </c>
      <c r="J465" s="12" t="s">
        <v>957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955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>IF(Z465 &lt; 1, "", (M465/2)/TAN(RADIANS(Z465/2)))</f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683</v>
      </c>
      <c r="AI465" s="6">
        <v>1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1</v>
      </c>
      <c r="AQ465" s="6">
        <v>0</v>
      </c>
      <c r="AR465" s="6">
        <v>0</v>
      </c>
      <c r="AS465" s="6">
        <v>0</v>
      </c>
      <c r="AT465" s="6">
        <v>0</v>
      </c>
      <c r="AU465" s="6">
        <f>IF(Table3[[#This Row],[ShankDiameter]]&gt;0.5,0,2)</f>
        <v>2</v>
      </c>
      <c r="AV465" s="6">
        <v>0</v>
      </c>
      <c r="AW465" s="6">
        <v>0</v>
      </c>
      <c r="AX465" s="6">
        <v>2</v>
      </c>
      <c r="AY465" s="6">
        <f>IF(Table3[[#This Row],[ShankDiameter]]=0.225,2,IF(Table3[[#This Row],[ShankDiameter]]=0.25,2,IF(Table3[[#This Row],[ShankDiameter]]=0.2875,2,0)))</f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f>IF(Table3[[#This Row],[Type]]="EM",IF((Table3[[#This Row],[Diameter]]/2)-Table3[[#This Row],[CornerRadius]]-0.012&gt;0,(Table3[[#This Row],[Diameter]]/2)-Table3[[#This Row],[CornerRadius]]-0.012,0),)</f>
        <v>0</v>
      </c>
      <c r="BK465" s="6" t="str">
        <f>IF(Table3[[#This Row],[ShoulderLength]]="","",IF(Table3[[#This Row],[ShoulderLength]]&lt;Table3[[#This Row],[LOC]],"FIX",""))</f>
        <v/>
      </c>
    </row>
    <row r="466" spans="1:63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802</v>
      </c>
      <c r="I466" s="11" t="s">
        <v>958</v>
      </c>
      <c r="J466" s="12" t="s">
        <v>959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790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>IF(Z466 &lt; 1, "", (M466/2)/TAN(RADIANS(Z466/2)))</f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636</v>
      </c>
      <c r="AI466" s="6">
        <v>1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1</v>
      </c>
      <c r="AQ466" s="6">
        <v>0</v>
      </c>
      <c r="AR466" s="6">
        <v>0</v>
      </c>
      <c r="AS466" s="6">
        <v>0</v>
      </c>
      <c r="AT466" s="6">
        <v>0</v>
      </c>
      <c r="AU466" s="6">
        <f>IF(Table3[[#This Row],[ShankDiameter]]&gt;0.5,0,2)</f>
        <v>2</v>
      </c>
      <c r="AV466" s="6">
        <v>0</v>
      </c>
      <c r="AW466" s="6">
        <v>0</v>
      </c>
      <c r="AX466" s="6">
        <v>2</v>
      </c>
      <c r="AY466" s="6">
        <f>IF(Table3[[#This Row],[ShankDiameter]]=0.225,2,IF(Table3[[#This Row],[ShankDiameter]]=0.25,2,IF(Table3[[#This Row],[ShankDiameter]]=0.2875,2,0)))</f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f>IF(Table3[[#This Row],[Type]]="EM",IF((Table3[[#This Row],[Diameter]]/2)-Table3[[#This Row],[CornerRadius]]-0.012&gt;0,(Table3[[#This Row],[Diameter]]/2)-Table3[[#This Row],[CornerRadius]]-0.012,0),)</f>
        <v>0</v>
      </c>
      <c r="BK466" s="6" t="str">
        <f>IF(Table3[[#This Row],[ShoulderLength]]="","",IF(Table3[[#This Row],[ShoulderLength]]&lt;Table3[[#This Row],[LOC]],"FIX",""))</f>
        <v/>
      </c>
    </row>
    <row r="467" spans="1:63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680</v>
      </c>
      <c r="I467" s="11" t="s">
        <v>960</v>
      </c>
      <c r="J467" s="12" t="s">
        <v>961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790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>IF(Z467 &lt; 1, "", (M467/2)/TAN(RADIANS(Z467/2)))</f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683</v>
      </c>
      <c r="AI467" s="6">
        <v>1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1</v>
      </c>
      <c r="AQ467" s="6">
        <v>0</v>
      </c>
      <c r="AR467" s="6">
        <v>0</v>
      </c>
      <c r="AS467" s="6">
        <v>0</v>
      </c>
      <c r="AT467" s="6">
        <v>0</v>
      </c>
      <c r="AU467" s="6">
        <f>IF(Table3[[#This Row],[ShankDiameter]]&gt;0.5,0,2)</f>
        <v>2</v>
      </c>
      <c r="AV467" s="6">
        <v>0</v>
      </c>
      <c r="AW467" s="6">
        <v>0</v>
      </c>
      <c r="AX467" s="6">
        <v>2</v>
      </c>
      <c r="AY467" s="6">
        <f>IF(Table3[[#This Row],[ShankDiameter]]=0.225,2,IF(Table3[[#This Row],[ShankDiameter]]=0.25,2,IF(Table3[[#This Row],[ShankDiameter]]=0.2875,2,0)))</f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f>IF(Table3[[#This Row],[Type]]="EM",IF((Table3[[#This Row],[Diameter]]/2)-Table3[[#This Row],[CornerRadius]]-0.012&gt;0,(Table3[[#This Row],[Diameter]]/2)-Table3[[#This Row],[CornerRadius]]-0.012,0),)</f>
        <v>0</v>
      </c>
      <c r="BK467" s="6" t="str">
        <f>IF(Table3[[#This Row],[ShoulderLength]]="","",IF(Table3[[#This Row],[ShoulderLength]]&lt;Table3[[#This Row],[LOC]],"FIX",""))</f>
        <v/>
      </c>
    </row>
    <row r="468" spans="1:63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802</v>
      </c>
      <c r="I468" s="11" t="s">
        <v>962</v>
      </c>
      <c r="J468" s="12" t="s">
        <v>963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792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>IF(Z468 &lt; 1, "", (M468/2)/TAN(RADIANS(Z468/2)))</f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636</v>
      </c>
      <c r="AI468" s="6">
        <v>1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1</v>
      </c>
      <c r="AQ468" s="6">
        <v>0</v>
      </c>
      <c r="AR468" s="6">
        <v>0</v>
      </c>
      <c r="AS468" s="6">
        <v>0</v>
      </c>
      <c r="AT468" s="6">
        <v>0</v>
      </c>
      <c r="AU468" s="6">
        <f>IF(Table3[[#This Row],[ShankDiameter]]&gt;0.5,0,2)</f>
        <v>2</v>
      </c>
      <c r="AV468" s="6">
        <v>0</v>
      </c>
      <c r="AW468" s="6">
        <v>0</v>
      </c>
      <c r="AX468" s="6">
        <v>2</v>
      </c>
      <c r="AY468" s="6">
        <f>IF(Table3[[#This Row],[ShankDiameter]]=0.225,2,IF(Table3[[#This Row],[ShankDiameter]]=0.25,2,IF(Table3[[#This Row],[ShankDiameter]]=0.2875,2,0)))</f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f>IF(Table3[[#This Row],[Type]]="EM",IF((Table3[[#This Row],[Diameter]]/2)-Table3[[#This Row],[CornerRadius]]-0.012&gt;0,(Table3[[#This Row],[Diameter]]/2)-Table3[[#This Row],[CornerRadius]]-0.012,0),)</f>
        <v>0</v>
      </c>
      <c r="BK468" s="6" t="str">
        <f>IF(Table3[[#This Row],[ShoulderLength]]="","",IF(Table3[[#This Row],[ShoulderLength]]&lt;Table3[[#This Row],[LOC]],"FIX",""))</f>
        <v/>
      </c>
    </row>
    <row r="469" spans="1:63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680</v>
      </c>
      <c r="I469" s="11" t="s">
        <v>964</v>
      </c>
      <c r="J469" s="12" t="s">
        <v>965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792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>IF(Z469 &lt; 1, "", (M469/2)/TAN(RADIANS(Z469/2)))</f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683</v>
      </c>
      <c r="AI469" s="6">
        <v>1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1</v>
      </c>
      <c r="AQ469" s="6">
        <v>0</v>
      </c>
      <c r="AR469" s="6">
        <v>0</v>
      </c>
      <c r="AS469" s="6">
        <v>0</v>
      </c>
      <c r="AT469" s="6">
        <v>0</v>
      </c>
      <c r="AU469" s="6">
        <f>IF(Table3[[#This Row],[ShankDiameter]]&gt;0.5,0,2)</f>
        <v>2</v>
      </c>
      <c r="AV469" s="6">
        <v>0</v>
      </c>
      <c r="AW469" s="6">
        <v>0</v>
      </c>
      <c r="AX469" s="6">
        <v>2</v>
      </c>
      <c r="AY469" s="6">
        <f>IF(Table3[[#This Row],[ShankDiameter]]=0.225,2,IF(Table3[[#This Row],[ShankDiameter]]=0.25,2,IF(Table3[[#This Row],[ShankDiameter]]=0.2875,2,0)))</f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f>IF(Table3[[#This Row],[Type]]="EM",IF((Table3[[#This Row],[Diameter]]/2)-Table3[[#This Row],[CornerRadius]]-0.012&gt;0,(Table3[[#This Row],[Diameter]]/2)-Table3[[#This Row],[CornerRadius]]-0.012,0),)</f>
        <v>0</v>
      </c>
      <c r="BK469" s="6" t="str">
        <f>IF(Table3[[#This Row],[ShoulderLength]]="","",IF(Table3[[#This Row],[ShoulderLength]]&lt;Table3[[#This Row],[LOC]],"FIX",""))</f>
        <v/>
      </c>
    </row>
    <row r="470" spans="1:63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680</v>
      </c>
      <c r="I470" s="11" t="s">
        <v>966</v>
      </c>
      <c r="J470" s="12" t="s">
        <v>967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2443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>IF(Z470 &lt; 1, "", (M470/2)/TAN(RADIANS(Z470/2)))</f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683</v>
      </c>
      <c r="AI470" s="6">
        <v>1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1</v>
      </c>
      <c r="AQ470" s="6">
        <v>0</v>
      </c>
      <c r="AR470" s="6">
        <v>0</v>
      </c>
      <c r="AS470" s="6">
        <v>0</v>
      </c>
      <c r="AT470" s="6">
        <v>0</v>
      </c>
      <c r="AU470" s="6">
        <f>IF(Table3[[#This Row],[ShankDiameter]]&gt;0.5,0,2)</f>
        <v>2</v>
      </c>
      <c r="AV470" s="6">
        <v>0</v>
      </c>
      <c r="AW470" s="6">
        <v>0</v>
      </c>
      <c r="AX470" s="6">
        <v>2</v>
      </c>
      <c r="AY470" s="6">
        <f>IF(Table3[[#This Row],[ShankDiameter]]=0.225,2,IF(Table3[[#This Row],[ShankDiameter]]=0.25,2,IF(Table3[[#This Row],[ShankDiameter]]=0.2875,2,0)))</f>
        <v>0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f>IF(Table3[[#This Row],[Type]]="EM",IF((Table3[[#This Row],[Diameter]]/2)-Table3[[#This Row],[CornerRadius]]-0.012&gt;0,(Table3[[#This Row],[Diameter]]/2)-Table3[[#This Row],[CornerRadius]]-0.012,0),)</f>
        <v>0</v>
      </c>
      <c r="BK470" s="6" t="str">
        <f>IF(Table3[[#This Row],[ShoulderLength]]="","",IF(Table3[[#This Row],[ShoulderLength]]&lt;Table3[[#This Row],[LOC]],"FIX",""))</f>
        <v/>
      </c>
    </row>
    <row r="471" spans="1:63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802</v>
      </c>
      <c r="I471" s="11" t="s">
        <v>968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2443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>IF(Z471 &lt; 1, "", (M471/2)/TAN(RADIANS(Z471/2)))</f>
        <v>3.2867075860807546E-2</v>
      </c>
      <c r="AE471" s="6" t="s">
        <v>49</v>
      </c>
      <c r="AF471" s="6" t="s">
        <v>545</v>
      </c>
      <c r="AG471" s="6" t="s">
        <v>969</v>
      </c>
      <c r="AH471" s="6" t="s">
        <v>636</v>
      </c>
      <c r="AI471" s="6">
        <v>1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1</v>
      </c>
      <c r="AQ471" s="6">
        <v>0</v>
      </c>
      <c r="AR471" s="6">
        <v>0</v>
      </c>
      <c r="AS471" s="6">
        <v>0</v>
      </c>
      <c r="AT471" s="6">
        <v>0</v>
      </c>
      <c r="AU471" s="6">
        <f>IF(Table3[[#This Row],[ShankDiameter]]&gt;0.5,0,2)</f>
        <v>2</v>
      </c>
      <c r="AV471" s="6">
        <v>0</v>
      </c>
      <c r="AW471" s="6">
        <v>0</v>
      </c>
      <c r="AX471" s="6">
        <v>2</v>
      </c>
      <c r="AY471" s="6">
        <f>IF(Table3[[#This Row],[ShankDiameter]]=0.225,2,IF(Table3[[#This Row],[ShankDiameter]]=0.25,2,IF(Table3[[#This Row],[ShankDiameter]]=0.2875,2,0)))</f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f>IF(Table3[[#This Row],[Type]]="EM",IF((Table3[[#This Row],[Diameter]]/2)-Table3[[#This Row],[CornerRadius]]-0.012&gt;0,(Table3[[#This Row],[Diameter]]/2)-Table3[[#This Row],[CornerRadius]]-0.012,0),)</f>
        <v>0</v>
      </c>
      <c r="BK471" s="6" t="str">
        <f>IF(Table3[[#This Row],[ShoulderLength]]="","",IF(Table3[[#This Row],[ShoulderLength]]&lt;Table3[[#This Row],[LOC]],"FIX",""))</f>
        <v/>
      </c>
    </row>
    <row r="472" spans="1:63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680</v>
      </c>
      <c r="I472" s="11" t="s">
        <v>2441</v>
      </c>
      <c r="J472" s="12" t="s">
        <v>970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2442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>IF(Z472 &lt; 1, "", (M472/2)/TAN(RADIANS(Z472/2)))</f>
        <v>3.3047334046515817E-2</v>
      </c>
      <c r="AE472" s="6" t="s">
        <v>49</v>
      </c>
      <c r="AF472" s="6" t="s">
        <v>62</v>
      </c>
      <c r="AH472" s="6" t="s">
        <v>683</v>
      </c>
      <c r="AI472" s="6">
        <v>1</v>
      </c>
      <c r="AJ472" s="6">
        <v>0</v>
      </c>
      <c r="AK472" s="6">
        <v>0</v>
      </c>
      <c r="AL472" s="6">
        <v>0</v>
      </c>
      <c r="AM472" s="6">
        <v>1</v>
      </c>
      <c r="AN472" s="6">
        <v>0</v>
      </c>
      <c r="AO472" s="6">
        <v>1</v>
      </c>
      <c r="AQ472" s="6">
        <v>0</v>
      </c>
      <c r="AR472" s="6">
        <v>0</v>
      </c>
      <c r="AS472" s="6">
        <v>0</v>
      </c>
      <c r="AT472" s="6">
        <v>0</v>
      </c>
      <c r="AU472" s="6">
        <f>IF(Table3[[#This Row],[ShankDiameter]]&gt;0.5,0,2)</f>
        <v>2</v>
      </c>
      <c r="AV472" s="6">
        <v>0</v>
      </c>
      <c r="AW472" s="6">
        <v>0</v>
      </c>
      <c r="AX472" s="6">
        <v>2</v>
      </c>
      <c r="AY472" s="6">
        <f>IF(Table3[[#This Row],[ShankDiameter]]=0.225,2,IF(Table3[[#This Row],[ShankDiameter]]=0.25,2,IF(Table3[[#This Row],[ShankDiameter]]=0.2875,2,0)))</f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f>IF(Table3[[#This Row],[Type]]="EM",IF((Table3[[#This Row],[Diameter]]/2)-Table3[[#This Row],[CornerRadius]]-0.012&gt;0,(Table3[[#This Row],[Diameter]]/2)-Table3[[#This Row],[CornerRadius]]-0.012,0),)</f>
        <v>0</v>
      </c>
      <c r="BK472" s="6" t="str">
        <f>IF(Table3[[#This Row],[ShoulderLength]]="","",IF(Table3[[#This Row],[ShoulderLength]]&lt;Table3[[#This Row],[LOC]],"FIX",""))</f>
        <v/>
      </c>
    </row>
    <row r="473" spans="1:63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802</v>
      </c>
      <c r="I473" s="11" t="s">
        <v>971</v>
      </c>
      <c r="J473" s="12" t="s">
        <v>972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794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>IF(Z473 &lt; 1, "", (M473/2)/TAN(RADIANS(Z473/2)))</f>
        <v>3.3047334046515817E-2</v>
      </c>
      <c r="AE473" s="6" t="s">
        <v>49</v>
      </c>
      <c r="AF473" s="6" t="s">
        <v>545</v>
      </c>
      <c r="AH473" s="6" t="s">
        <v>636</v>
      </c>
      <c r="AI473" s="6">
        <v>1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1</v>
      </c>
      <c r="AQ473" s="6">
        <v>0</v>
      </c>
      <c r="AR473" s="6">
        <v>0</v>
      </c>
      <c r="AS473" s="6">
        <v>0</v>
      </c>
      <c r="AT473" s="6">
        <v>0</v>
      </c>
      <c r="AU473" s="6">
        <f>IF(Table3[[#This Row],[ShankDiameter]]&gt;0.5,0,2)</f>
        <v>2</v>
      </c>
      <c r="AV473" s="6">
        <v>0</v>
      </c>
      <c r="AW473" s="6">
        <v>0</v>
      </c>
      <c r="AX473" s="6">
        <v>2</v>
      </c>
      <c r="AY473" s="6">
        <f>IF(Table3[[#This Row],[ShankDiameter]]=0.225,2,IF(Table3[[#This Row],[ShankDiameter]]=0.25,2,IF(Table3[[#This Row],[ShankDiameter]]=0.2875,2,0)))</f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f>IF(Table3[[#This Row],[Type]]="EM",IF((Table3[[#This Row],[Diameter]]/2)-Table3[[#This Row],[CornerRadius]]-0.012&gt;0,(Table3[[#This Row],[Diameter]]/2)-Table3[[#This Row],[CornerRadius]]-0.012,0),)</f>
        <v>0</v>
      </c>
      <c r="BK473" s="6" t="str">
        <f>IF(Table3[[#This Row],[ShoulderLength]]="","",IF(Table3[[#This Row],[ShoulderLength]]&lt;Table3[[#This Row],[LOC]],"FIX",""))</f>
        <v/>
      </c>
    </row>
    <row r="474" spans="1:63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680</v>
      </c>
      <c r="I474" s="11" t="s">
        <v>973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794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>IF(Z474 &lt; 1, "", (M474/2)/TAN(RADIANS(Z474/2)))</f>
        <v>3.3047334046515817E-2</v>
      </c>
      <c r="AE474" s="6" t="s">
        <v>49</v>
      </c>
      <c r="AF474" s="6" t="s">
        <v>545</v>
      </c>
      <c r="AH474" s="6" t="s">
        <v>683</v>
      </c>
      <c r="AI474" s="6">
        <v>1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1</v>
      </c>
      <c r="AQ474" s="6">
        <v>0</v>
      </c>
      <c r="AR474" s="6">
        <v>0</v>
      </c>
      <c r="AS474" s="6">
        <v>0</v>
      </c>
      <c r="AT474" s="6">
        <v>0</v>
      </c>
      <c r="AU474" s="6">
        <f>IF(Table3[[#This Row],[ShankDiameter]]&gt;0.5,0,2)</f>
        <v>2</v>
      </c>
      <c r="AV474" s="6">
        <v>0</v>
      </c>
      <c r="AW474" s="6">
        <v>0</v>
      </c>
      <c r="AX474" s="6">
        <v>2</v>
      </c>
      <c r="AY474" s="6">
        <f>IF(Table3[[#This Row],[ShankDiameter]]=0.225,2,IF(Table3[[#This Row],[ShankDiameter]]=0.25,2,IF(Table3[[#This Row],[ShankDiameter]]=0.2875,2,0)))</f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f>IF(Table3[[#This Row],[Type]]="EM",IF((Table3[[#This Row],[Diameter]]/2)-Table3[[#This Row],[CornerRadius]]-0.012&gt;0,(Table3[[#This Row],[Diameter]]/2)-Table3[[#This Row],[CornerRadius]]-0.012,0),)</f>
        <v>0</v>
      </c>
      <c r="BK474" s="6" t="str">
        <f>IF(Table3[[#This Row],[ShoulderLength]]="","",IF(Table3[[#This Row],[ShoulderLength]]&lt;Table3[[#This Row],[LOC]],"FIX",""))</f>
        <v/>
      </c>
    </row>
    <row r="475" spans="1:63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802</v>
      </c>
      <c r="I475" s="11" t="s">
        <v>974</v>
      </c>
      <c r="J475" s="12" t="s">
        <v>975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976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>IF(Z475 &lt; 1, "", (M475/2)/TAN(RADIANS(Z475/2)))</f>
        <v>3.3347764356029597E-2</v>
      </c>
      <c r="AE475" s="6" t="s">
        <v>49</v>
      </c>
      <c r="AF475" s="6" t="s">
        <v>545</v>
      </c>
      <c r="AH475" s="6" t="s">
        <v>636</v>
      </c>
      <c r="AI475" s="6">
        <v>1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1</v>
      </c>
      <c r="AQ475" s="6">
        <v>0</v>
      </c>
      <c r="AR475" s="6">
        <v>0</v>
      </c>
      <c r="AS475" s="6">
        <v>0</v>
      </c>
      <c r="AT475" s="6">
        <v>0</v>
      </c>
      <c r="AU475" s="6">
        <f>IF(Table3[[#This Row],[ShankDiameter]]&gt;0.5,0,2)</f>
        <v>2</v>
      </c>
      <c r="AV475" s="6">
        <v>0</v>
      </c>
      <c r="AW475" s="6">
        <v>0</v>
      </c>
      <c r="AX475" s="6">
        <v>2</v>
      </c>
      <c r="AY475" s="6">
        <f>IF(Table3[[#This Row],[ShankDiameter]]=0.225,2,IF(Table3[[#This Row],[ShankDiameter]]=0.25,2,IF(Table3[[#This Row],[ShankDiameter]]=0.2875,2,0)))</f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f>IF(Table3[[#This Row],[Type]]="EM",IF((Table3[[#This Row],[Diameter]]/2)-Table3[[#This Row],[CornerRadius]]-0.012&gt;0,(Table3[[#This Row],[Diameter]]/2)-Table3[[#This Row],[CornerRadius]]-0.012,0),)</f>
        <v>0</v>
      </c>
      <c r="BK475" s="6" t="str">
        <f>IF(Table3[[#This Row],[ShoulderLength]]="","",IF(Table3[[#This Row],[ShoulderLength]]&lt;Table3[[#This Row],[LOC]],"FIX",""))</f>
        <v/>
      </c>
    </row>
    <row r="476" spans="1:63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680</v>
      </c>
      <c r="I476" s="11" t="s">
        <v>977</v>
      </c>
      <c r="J476" s="12" t="s">
        <v>978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976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>IF(Z476 &lt; 1, "", (M476/2)/TAN(RADIANS(Z476/2)))</f>
        <v>3.3347764356029597E-2</v>
      </c>
      <c r="AE476" s="6" t="s">
        <v>49</v>
      </c>
      <c r="AF476" s="6" t="s">
        <v>545</v>
      </c>
      <c r="AH476" s="6" t="s">
        <v>683</v>
      </c>
      <c r="AI476" s="6">
        <v>1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1</v>
      </c>
      <c r="AQ476" s="6">
        <v>0</v>
      </c>
      <c r="AR476" s="6">
        <v>0</v>
      </c>
      <c r="AS476" s="6">
        <v>0</v>
      </c>
      <c r="AT476" s="6">
        <v>0</v>
      </c>
      <c r="AU476" s="6">
        <f>IF(Table3[[#This Row],[ShankDiameter]]&gt;0.5,0,2)</f>
        <v>2</v>
      </c>
      <c r="AV476" s="6">
        <v>0</v>
      </c>
      <c r="AW476" s="6">
        <v>0</v>
      </c>
      <c r="AX476" s="6">
        <v>2</v>
      </c>
      <c r="AY476" s="6">
        <f>IF(Table3[[#This Row],[ShankDiameter]]=0.225,2,IF(Table3[[#This Row],[ShankDiameter]]=0.25,2,IF(Table3[[#This Row],[ShankDiameter]]=0.2875,2,0)))</f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f>IF(Table3[[#This Row],[Type]]="EM",IF((Table3[[#This Row],[Diameter]]/2)-Table3[[#This Row],[CornerRadius]]-0.012&gt;0,(Table3[[#This Row],[Diameter]]/2)-Table3[[#This Row],[CornerRadius]]-0.012,0),)</f>
        <v>0</v>
      </c>
      <c r="BK476" s="6" t="str">
        <f>IF(Table3[[#This Row],[ShoulderLength]]="","",IF(Table3[[#This Row],[ShoulderLength]]&lt;Table3[[#This Row],[LOC]],"FIX",""))</f>
        <v/>
      </c>
    </row>
    <row r="477" spans="1:63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802</v>
      </c>
      <c r="I477" s="11" t="s">
        <v>979</v>
      </c>
      <c r="J477" s="12" t="s">
        <v>980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796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>IF(Z477 &lt; 1, "", (M477/2)/TAN(RADIANS(Z477/2)))</f>
        <v>3.3948624975057157E-2</v>
      </c>
      <c r="AE477" s="6" t="s">
        <v>49</v>
      </c>
      <c r="AF477" s="6" t="s">
        <v>545</v>
      </c>
      <c r="AH477" s="6" t="s">
        <v>636</v>
      </c>
      <c r="AI477" s="6">
        <v>1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1</v>
      </c>
      <c r="AQ477" s="6">
        <v>0</v>
      </c>
      <c r="AR477" s="6">
        <v>0</v>
      </c>
      <c r="AS477" s="6">
        <v>0</v>
      </c>
      <c r="AT477" s="6">
        <v>0</v>
      </c>
      <c r="AU477" s="6">
        <f>IF(Table3[[#This Row],[ShankDiameter]]&gt;0.5,0,2)</f>
        <v>2</v>
      </c>
      <c r="AV477" s="6">
        <v>0</v>
      </c>
      <c r="AW477" s="6">
        <v>0</v>
      </c>
      <c r="AX477" s="6">
        <v>2</v>
      </c>
      <c r="AY477" s="6">
        <f>IF(Table3[[#This Row],[ShankDiameter]]=0.225,2,IF(Table3[[#This Row],[ShankDiameter]]=0.25,2,IF(Table3[[#This Row],[ShankDiameter]]=0.2875,2,0)))</f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f>IF(Table3[[#This Row],[Type]]="EM",IF((Table3[[#This Row],[Diameter]]/2)-Table3[[#This Row],[CornerRadius]]-0.012&gt;0,(Table3[[#This Row],[Diameter]]/2)-Table3[[#This Row],[CornerRadius]]-0.012,0),)</f>
        <v>0</v>
      </c>
      <c r="BK477" s="6" t="str">
        <f>IF(Table3[[#This Row],[ShoulderLength]]="","",IF(Table3[[#This Row],[ShoulderLength]]&lt;Table3[[#This Row],[LOC]],"FIX",""))</f>
        <v/>
      </c>
    </row>
    <row r="478" spans="1:63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680</v>
      </c>
      <c r="I478" s="11" t="s">
        <v>981</v>
      </c>
      <c r="J478" s="12" t="s">
        <v>982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796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>IF(Z478 &lt; 1, "", (M478/2)/TAN(RADIANS(Z478/2)))</f>
        <v>3.3948624975057157E-2</v>
      </c>
      <c r="AE478" s="6" t="s">
        <v>49</v>
      </c>
      <c r="AF478" s="6" t="s">
        <v>545</v>
      </c>
      <c r="AH478" s="6" t="s">
        <v>683</v>
      </c>
      <c r="AI478" s="6">
        <v>1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1</v>
      </c>
      <c r="AQ478" s="6">
        <v>0</v>
      </c>
      <c r="AR478" s="6">
        <v>0</v>
      </c>
      <c r="AS478" s="6">
        <v>0</v>
      </c>
      <c r="AT478" s="6">
        <v>0</v>
      </c>
      <c r="AU478" s="6">
        <f>IF(Table3[[#This Row],[ShankDiameter]]&gt;0.5,0,2)</f>
        <v>2</v>
      </c>
      <c r="AV478" s="6">
        <v>0</v>
      </c>
      <c r="AW478" s="6">
        <v>0</v>
      </c>
      <c r="AX478" s="6">
        <v>2</v>
      </c>
      <c r="AY478" s="6">
        <f>IF(Table3[[#This Row],[ShankDiameter]]=0.225,2,IF(Table3[[#This Row],[ShankDiameter]]=0.25,2,IF(Table3[[#This Row],[ShankDiameter]]=0.2875,2,0)))</f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f>IF(Table3[[#This Row],[Type]]="EM",IF((Table3[[#This Row],[Diameter]]/2)-Table3[[#This Row],[CornerRadius]]-0.012&gt;0,(Table3[[#This Row],[Diameter]]/2)-Table3[[#This Row],[CornerRadius]]-0.012,0),)</f>
        <v>0</v>
      </c>
      <c r="BK478" s="6" t="str">
        <f>IF(Table3[[#This Row],[ShoulderLength]]="","",IF(Table3[[#This Row],[ShoulderLength]]&lt;Table3[[#This Row],[LOC]],"FIX",""))</f>
        <v/>
      </c>
    </row>
    <row r="479" spans="1:63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802</v>
      </c>
      <c r="I479" s="11" t="s">
        <v>983</v>
      </c>
      <c r="J479" s="12" t="s">
        <v>984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798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>IF(Z479 &lt; 1, "", (M479/2)/TAN(RADIANS(Z479/2)))</f>
        <v>3.4849915903598497E-2</v>
      </c>
      <c r="AE479" s="6" t="s">
        <v>49</v>
      </c>
      <c r="AF479" s="6" t="s">
        <v>545</v>
      </c>
      <c r="AH479" s="6" t="s">
        <v>636</v>
      </c>
      <c r="AI479" s="6">
        <v>1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1</v>
      </c>
      <c r="AQ479" s="6">
        <v>0</v>
      </c>
      <c r="AR479" s="6">
        <v>0</v>
      </c>
      <c r="AS479" s="6">
        <v>0</v>
      </c>
      <c r="AT479" s="6">
        <v>0</v>
      </c>
      <c r="AU479" s="6">
        <f>IF(Table3[[#This Row],[ShankDiameter]]&gt;0.5,0,2)</f>
        <v>2</v>
      </c>
      <c r="AV479" s="6">
        <v>0</v>
      </c>
      <c r="AW479" s="6">
        <v>0</v>
      </c>
      <c r="AX479" s="6">
        <v>2</v>
      </c>
      <c r="AY479" s="6">
        <f>IF(Table3[[#This Row],[ShankDiameter]]=0.225,2,IF(Table3[[#This Row],[ShankDiameter]]=0.25,2,IF(Table3[[#This Row],[ShankDiameter]]=0.2875,2,0)))</f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f>IF(Table3[[#This Row],[Type]]="EM",IF((Table3[[#This Row],[Diameter]]/2)-Table3[[#This Row],[CornerRadius]]-0.012&gt;0,(Table3[[#This Row],[Diameter]]/2)-Table3[[#This Row],[CornerRadius]]-0.012,0),)</f>
        <v>0</v>
      </c>
      <c r="BK479" s="6" t="str">
        <f>IF(Table3[[#This Row],[ShoulderLength]]="","",IF(Table3[[#This Row],[ShoulderLength]]&lt;Table3[[#This Row],[LOC]],"FIX",""))</f>
        <v/>
      </c>
    </row>
    <row r="480" spans="1:63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680</v>
      </c>
      <c r="I480" s="11" t="s">
        <v>985</v>
      </c>
      <c r="J480" s="12" t="s">
        <v>986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798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>IF(Z480 &lt; 1, "", (M480/2)/TAN(RADIANS(Z480/2)))</f>
        <v>3.4849915903598497E-2</v>
      </c>
      <c r="AE480" s="6" t="s">
        <v>49</v>
      </c>
      <c r="AF480" s="6" t="s">
        <v>545</v>
      </c>
      <c r="AH480" s="6" t="s">
        <v>683</v>
      </c>
      <c r="AI480" s="6">
        <v>1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1</v>
      </c>
      <c r="AQ480" s="6">
        <v>0</v>
      </c>
      <c r="AR480" s="6">
        <v>0</v>
      </c>
      <c r="AS480" s="6">
        <v>0</v>
      </c>
      <c r="AT480" s="6">
        <v>0</v>
      </c>
      <c r="AU480" s="6">
        <f>IF(Table3[[#This Row],[ShankDiameter]]&gt;0.5,0,2)</f>
        <v>2</v>
      </c>
      <c r="AV480" s="6">
        <v>0</v>
      </c>
      <c r="AW480" s="6">
        <v>0</v>
      </c>
      <c r="AX480" s="6">
        <v>2</v>
      </c>
      <c r="AY480" s="6">
        <f>IF(Table3[[#This Row],[ShankDiameter]]=0.225,2,IF(Table3[[#This Row],[ShankDiameter]]=0.25,2,IF(Table3[[#This Row],[ShankDiameter]]=0.2875,2,0)))</f>
        <v>0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f>IF(Table3[[#This Row],[Type]]="EM",IF((Table3[[#This Row],[Diameter]]/2)-Table3[[#This Row],[CornerRadius]]-0.012&gt;0,(Table3[[#This Row],[Diameter]]/2)-Table3[[#This Row],[CornerRadius]]-0.012,0),)</f>
        <v>0</v>
      </c>
      <c r="BK480" s="6" t="str">
        <f>IF(Table3[[#This Row],[ShoulderLength]]="","",IF(Table3[[#This Row],[ShoulderLength]]&lt;Table3[[#This Row],[LOC]],"FIX",""))</f>
        <v/>
      </c>
    </row>
    <row r="481" spans="1:63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802</v>
      </c>
      <c r="I481" s="11" t="s">
        <v>987</v>
      </c>
      <c r="J481" s="12" t="s">
        <v>988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806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>IF(Z481 &lt; 1, "", (M481/2)/TAN(RADIANS(Z481/2)))</f>
        <v>3.6051637141653617E-2</v>
      </c>
      <c r="AE481" s="6" t="s">
        <v>49</v>
      </c>
      <c r="AF481" s="6" t="s">
        <v>545</v>
      </c>
      <c r="AH481" s="6" t="s">
        <v>636</v>
      </c>
      <c r="AI481" s="6">
        <v>1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1</v>
      </c>
      <c r="AQ481" s="6">
        <v>0</v>
      </c>
      <c r="AR481" s="6">
        <v>0</v>
      </c>
      <c r="AS481" s="6">
        <v>0</v>
      </c>
      <c r="AT481" s="6">
        <v>0</v>
      </c>
      <c r="AU481" s="6">
        <f>IF(Table3[[#This Row],[ShankDiameter]]&gt;0.5,0,2)</f>
        <v>2</v>
      </c>
      <c r="AV481" s="6">
        <v>0</v>
      </c>
      <c r="AW481" s="6">
        <v>0</v>
      </c>
      <c r="AX481" s="6">
        <v>2</v>
      </c>
      <c r="AY481" s="6">
        <f>IF(Table3[[#This Row],[ShankDiameter]]=0.225,2,IF(Table3[[#This Row],[ShankDiameter]]=0.25,2,IF(Table3[[#This Row],[ShankDiameter]]=0.2875,2,0)))</f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f>IF(Table3[[#This Row],[Type]]="EM",IF((Table3[[#This Row],[Diameter]]/2)-Table3[[#This Row],[CornerRadius]]-0.012&gt;0,(Table3[[#This Row],[Diameter]]/2)-Table3[[#This Row],[CornerRadius]]-0.012,0),)</f>
        <v>0</v>
      </c>
      <c r="BK481" s="6" t="str">
        <f>IF(Table3[[#This Row],[ShoulderLength]]="","",IF(Table3[[#This Row],[ShoulderLength]]&lt;Table3[[#This Row],[LOC]],"FIX",""))</f>
        <v/>
      </c>
    </row>
    <row r="482" spans="1:63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680</v>
      </c>
      <c r="I482" s="11" t="s">
        <v>989</v>
      </c>
      <c r="J482" s="12" t="s">
        <v>990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2427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>IF(Z482 &lt; 1, "", (M482/2)/TAN(RADIANS(Z482/2)))</f>
        <v>3.7553788689222517E-2</v>
      </c>
      <c r="AE482" s="6" t="s">
        <v>49</v>
      </c>
      <c r="AF482" s="6" t="s">
        <v>545</v>
      </c>
      <c r="AH482" s="6" t="s">
        <v>683</v>
      </c>
      <c r="AI482" s="6">
        <v>1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1</v>
      </c>
      <c r="AQ482" s="6">
        <v>0</v>
      </c>
      <c r="AR482" s="6">
        <v>0</v>
      </c>
      <c r="AS482" s="6">
        <v>0</v>
      </c>
      <c r="AT482" s="6">
        <v>0</v>
      </c>
      <c r="AU482" s="6">
        <f>IF(Table3[[#This Row],[ShankDiameter]]&gt;0.5,0,2)</f>
        <v>2</v>
      </c>
      <c r="AV482" s="6">
        <v>0</v>
      </c>
      <c r="AW482" s="6">
        <v>0</v>
      </c>
      <c r="AX482" s="6">
        <v>2</v>
      </c>
      <c r="AY482" s="6">
        <f>IF(Table3[[#This Row],[ShankDiameter]]=0.225,2,IF(Table3[[#This Row],[ShankDiameter]]=0.25,2,IF(Table3[[#This Row],[ShankDiameter]]=0.2875,2,0)))</f>
        <v>0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f>IF(Table3[[#This Row],[Type]]="EM",IF((Table3[[#This Row],[Diameter]]/2)-Table3[[#This Row],[CornerRadius]]-0.012&gt;0,(Table3[[#This Row],[Diameter]]/2)-Table3[[#This Row],[CornerRadius]]-0.012,0),)</f>
        <v>0</v>
      </c>
      <c r="BK482" s="6" t="str">
        <f>IF(Table3[[#This Row],[ShoulderLength]]="","",IF(Table3[[#This Row],[ShoulderLength]]&lt;Table3[[#This Row],[LOC]],"FIX",""))</f>
        <v/>
      </c>
    </row>
    <row r="483" spans="1:63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802</v>
      </c>
      <c r="I483" s="11" t="s">
        <v>991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2427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>IF(Z483 &lt; 1, "", (M483/2)/TAN(RADIANS(Z483/2)))</f>
        <v>3.7553788689222517E-2</v>
      </c>
      <c r="AE483" s="6" t="s">
        <v>49</v>
      </c>
      <c r="AF483" s="6" t="s">
        <v>545</v>
      </c>
      <c r="AH483" s="6" t="s">
        <v>636</v>
      </c>
      <c r="AI483" s="6">
        <v>1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1</v>
      </c>
      <c r="AQ483" s="6">
        <v>0</v>
      </c>
      <c r="AR483" s="6">
        <v>0</v>
      </c>
      <c r="AS483" s="6">
        <v>0</v>
      </c>
      <c r="AT483" s="6">
        <v>0</v>
      </c>
      <c r="AU483" s="6">
        <f>IF(Table3[[#This Row],[ShankDiameter]]&gt;0.5,0,2)</f>
        <v>2</v>
      </c>
      <c r="AV483" s="6">
        <v>0</v>
      </c>
      <c r="AW483" s="6">
        <v>0</v>
      </c>
      <c r="AX483" s="6">
        <v>2</v>
      </c>
      <c r="AY483" s="6">
        <f>IF(Table3[[#This Row],[ShankDiameter]]=0.225,2,IF(Table3[[#This Row],[ShankDiameter]]=0.25,2,IF(Table3[[#This Row],[ShankDiameter]]=0.2875,2,0)))</f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f>IF(Table3[[#This Row],[Type]]="EM",IF((Table3[[#This Row],[Diameter]]/2)-Table3[[#This Row],[CornerRadius]]-0.012&gt;0,(Table3[[#This Row],[Diameter]]/2)-Table3[[#This Row],[CornerRadius]]-0.012,0),)</f>
        <v>0</v>
      </c>
      <c r="BK483" s="6" t="str">
        <f>IF(Table3[[#This Row],[ShoulderLength]]="","",IF(Table3[[#This Row],[ShoulderLength]]&lt;Table3[[#This Row],[LOC]],"FIX",""))</f>
        <v/>
      </c>
    </row>
    <row r="484" spans="1:63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802</v>
      </c>
      <c r="I484" s="11" t="s">
        <v>992</v>
      </c>
      <c r="J484" s="12" t="s">
        <v>993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815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>IF(Z484 &lt; 1, "", (M484/2)/TAN(RADIANS(Z484/2)))</f>
        <v>3.8605294772520747E-2</v>
      </c>
      <c r="AE484" s="6" t="s">
        <v>49</v>
      </c>
      <c r="AF484" s="6" t="s">
        <v>545</v>
      </c>
      <c r="AH484" s="6" t="s">
        <v>636</v>
      </c>
      <c r="AI484" s="6">
        <v>1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1</v>
      </c>
      <c r="AQ484" s="6">
        <v>0</v>
      </c>
      <c r="AR484" s="6">
        <v>0</v>
      </c>
      <c r="AS484" s="6">
        <v>0</v>
      </c>
      <c r="AT484" s="6">
        <v>0</v>
      </c>
      <c r="AU484" s="6">
        <f>IF(Table3[[#This Row],[ShankDiameter]]&gt;0.5,0,2)</f>
        <v>2</v>
      </c>
      <c r="AV484" s="6">
        <v>0</v>
      </c>
      <c r="AW484" s="6">
        <v>0</v>
      </c>
      <c r="AX484" s="6">
        <v>2</v>
      </c>
      <c r="AY484" s="6">
        <f>IF(Table3[[#This Row],[ShankDiameter]]=0.225,2,IF(Table3[[#This Row],[ShankDiameter]]=0.25,2,IF(Table3[[#This Row],[ShankDiameter]]=0.2875,2,0)))</f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f>IF(Table3[[#This Row],[Type]]="EM",IF((Table3[[#This Row],[Diameter]]/2)-Table3[[#This Row],[CornerRadius]]-0.012&gt;0,(Table3[[#This Row],[Diameter]]/2)-Table3[[#This Row],[CornerRadius]]-0.012,0),)</f>
        <v>0</v>
      </c>
      <c r="BK484" s="6" t="str">
        <f>IF(Table3[[#This Row],[ShoulderLength]]="","",IF(Table3[[#This Row],[ShoulderLength]]&lt;Table3[[#This Row],[LOC]],"FIX",""))</f>
        <v/>
      </c>
    </row>
    <row r="485" spans="1:63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680</v>
      </c>
      <c r="I485" s="11" t="s">
        <v>994</v>
      </c>
      <c r="J485" s="12" t="s">
        <v>995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815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>IF(Z485 &lt; 1, "", (M485/2)/TAN(RADIANS(Z485/2)))</f>
        <v>3.8605294772520747E-2</v>
      </c>
      <c r="AE485" s="6" t="s">
        <v>49</v>
      </c>
      <c r="AF485" s="6" t="s">
        <v>545</v>
      </c>
      <c r="AH485" s="6" t="s">
        <v>683</v>
      </c>
      <c r="AI485" s="6">
        <v>1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1</v>
      </c>
      <c r="AQ485" s="6">
        <v>0</v>
      </c>
      <c r="AR485" s="6">
        <v>0</v>
      </c>
      <c r="AS485" s="6">
        <v>0</v>
      </c>
      <c r="AT485" s="6">
        <v>0</v>
      </c>
      <c r="AU485" s="6">
        <f>IF(Table3[[#This Row],[ShankDiameter]]&gt;0.5,0,2)</f>
        <v>2</v>
      </c>
      <c r="AV485" s="6">
        <v>0</v>
      </c>
      <c r="AW485" s="6">
        <v>0</v>
      </c>
      <c r="AX485" s="6">
        <v>2</v>
      </c>
      <c r="AY485" s="6">
        <f>IF(Table3[[#This Row],[ShankDiameter]]=0.225,2,IF(Table3[[#This Row],[ShankDiameter]]=0.25,2,IF(Table3[[#This Row],[ShankDiameter]]=0.2875,2,0)))</f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f>IF(Table3[[#This Row],[Type]]="EM",IF((Table3[[#This Row],[Diameter]]/2)-Table3[[#This Row],[CornerRadius]]-0.012&gt;0,(Table3[[#This Row],[Diameter]]/2)-Table3[[#This Row],[CornerRadius]]-0.012,0),)</f>
        <v>0</v>
      </c>
      <c r="BK485" s="6" t="str">
        <f>IF(Table3[[#This Row],[ShoulderLength]]="","",IF(Table3[[#This Row],[ShoulderLength]]&lt;Table3[[#This Row],[LOC]],"FIX",""))</f>
        <v/>
      </c>
    </row>
    <row r="486" spans="1:63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802</v>
      </c>
      <c r="I486" s="11" t="s">
        <v>996</v>
      </c>
      <c r="J486" s="12" t="s">
        <v>997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821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>IF(Z486 &lt; 1, "", (M486/2)/TAN(RADIANS(Z486/2)))</f>
        <v>4.0858522093874104E-2</v>
      </c>
      <c r="AE486" s="6" t="s">
        <v>49</v>
      </c>
      <c r="AF486" s="6" t="s">
        <v>545</v>
      </c>
      <c r="AH486" s="6" t="s">
        <v>636</v>
      </c>
      <c r="AI486" s="6">
        <v>1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  <c r="AO486" s="6">
        <v>1</v>
      </c>
      <c r="AQ486" s="6">
        <v>0</v>
      </c>
      <c r="AR486" s="6">
        <v>0</v>
      </c>
      <c r="AS486" s="6">
        <v>0</v>
      </c>
      <c r="AT486" s="6">
        <v>0</v>
      </c>
      <c r="AU486" s="6">
        <f>IF(Table3[[#This Row],[ShankDiameter]]&gt;0.5,0,2)</f>
        <v>2</v>
      </c>
      <c r="AV486" s="6">
        <v>0</v>
      </c>
      <c r="AW486" s="6">
        <v>0</v>
      </c>
      <c r="AX486" s="6">
        <v>2</v>
      </c>
      <c r="AY486" s="6">
        <f>IF(Table3[[#This Row],[ShankDiameter]]=0.225,2,IF(Table3[[#This Row],[ShankDiameter]]=0.25,2,IF(Table3[[#This Row],[ShankDiameter]]=0.2875,2,0)))</f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f>IF(Table3[[#This Row],[Type]]="EM",IF((Table3[[#This Row],[Diameter]]/2)-Table3[[#This Row],[CornerRadius]]-0.012&gt;0,(Table3[[#This Row],[Diameter]]/2)-Table3[[#This Row],[CornerRadius]]-0.012,0),)</f>
        <v>0</v>
      </c>
      <c r="BK486" s="6" t="str">
        <f>IF(Table3[[#This Row],[ShoulderLength]]="","",IF(Table3[[#This Row],[ShoulderLength]]&lt;Table3[[#This Row],[LOC]],"FIX",""))</f>
        <v/>
      </c>
    </row>
    <row r="487" spans="1:63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680</v>
      </c>
      <c r="I487" s="11" t="s">
        <v>998</v>
      </c>
      <c r="J487" s="12" t="s">
        <v>999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821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>IF(Z487 &lt; 1, "", (M487/2)/TAN(RADIANS(Z487/2)))</f>
        <v>4.0858522093874104E-2</v>
      </c>
      <c r="AE487" s="6" t="s">
        <v>49</v>
      </c>
      <c r="AF487" s="6" t="s">
        <v>545</v>
      </c>
      <c r="AH487" s="6" t="s">
        <v>683</v>
      </c>
      <c r="AI487" s="6">
        <v>1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1</v>
      </c>
      <c r="AQ487" s="6">
        <v>0</v>
      </c>
      <c r="AR487" s="6">
        <v>0</v>
      </c>
      <c r="AS487" s="6">
        <v>0</v>
      </c>
      <c r="AT487" s="6">
        <v>0</v>
      </c>
      <c r="AU487" s="6">
        <f>IF(Table3[[#This Row],[ShankDiameter]]&gt;0.5,0,2)</f>
        <v>2</v>
      </c>
      <c r="AV487" s="6">
        <v>0</v>
      </c>
      <c r="AW487" s="6">
        <v>0</v>
      </c>
      <c r="AX487" s="6">
        <v>2</v>
      </c>
      <c r="AY487" s="6">
        <f>IF(Table3[[#This Row],[ShankDiameter]]=0.225,2,IF(Table3[[#This Row],[ShankDiameter]]=0.25,2,IF(Table3[[#This Row],[ShankDiameter]]=0.2875,2,0)))</f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f>IF(Table3[[#This Row],[Type]]="EM",IF((Table3[[#This Row],[Diameter]]/2)-Table3[[#This Row],[CornerRadius]]-0.012&gt;0,(Table3[[#This Row],[Diameter]]/2)-Table3[[#This Row],[CornerRadius]]-0.012,0),)</f>
        <v>0</v>
      </c>
      <c r="BK487" s="6" t="str">
        <f>IF(Table3[[#This Row],[ShoulderLength]]="","",IF(Table3[[#This Row],[ShoulderLength]]&lt;Table3[[#This Row],[LOC]],"FIX",""))</f>
        <v/>
      </c>
    </row>
    <row r="488" spans="1:63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802</v>
      </c>
      <c r="I488" s="11" t="s">
        <v>1000</v>
      </c>
      <c r="J488" s="12" t="s">
        <v>1001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823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>IF(Z488 &lt; 1, "", (M488/2)/TAN(RADIANS(Z488/2)))</f>
        <v>4.2210458486686114E-2</v>
      </c>
      <c r="AE488" s="6" t="s">
        <v>49</v>
      </c>
      <c r="AF488" s="6" t="s">
        <v>545</v>
      </c>
      <c r="AH488" s="6" t="s">
        <v>636</v>
      </c>
      <c r="AI488" s="6">
        <v>1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1</v>
      </c>
      <c r="AQ488" s="6">
        <v>0</v>
      </c>
      <c r="AR488" s="6">
        <v>0</v>
      </c>
      <c r="AS488" s="6">
        <v>0</v>
      </c>
      <c r="AT488" s="6">
        <v>0</v>
      </c>
      <c r="AU488" s="6">
        <f>IF(Table3[[#This Row],[ShankDiameter]]&gt;0.5,0,2)</f>
        <v>2</v>
      </c>
      <c r="AV488" s="6">
        <v>0</v>
      </c>
      <c r="AW488" s="6">
        <v>0</v>
      </c>
      <c r="AX488" s="6">
        <v>2</v>
      </c>
      <c r="AY488" s="6">
        <f>IF(Table3[[#This Row],[ShankDiameter]]=0.225,2,IF(Table3[[#This Row],[ShankDiameter]]=0.25,2,IF(Table3[[#This Row],[ShankDiameter]]=0.2875,2,0)))</f>
        <v>0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f>IF(Table3[[#This Row],[Type]]="EM",IF((Table3[[#This Row],[Diameter]]/2)-Table3[[#This Row],[CornerRadius]]-0.012&gt;0,(Table3[[#This Row],[Diameter]]/2)-Table3[[#This Row],[CornerRadius]]-0.012,0),)</f>
        <v>0</v>
      </c>
      <c r="BK488" s="6" t="str">
        <f>IF(Table3[[#This Row],[ShoulderLength]]="","",IF(Table3[[#This Row],[ShoulderLength]]&lt;Table3[[#This Row],[LOC]],"FIX",""))</f>
        <v/>
      </c>
    </row>
    <row r="489" spans="1:63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680</v>
      </c>
      <c r="I489" s="11" t="s">
        <v>1002</v>
      </c>
      <c r="J489" s="12" t="s">
        <v>1003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823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>IF(Z489 &lt; 1, "", (M489/2)/TAN(RADIANS(Z489/2)))</f>
        <v>4.2210458486686114E-2</v>
      </c>
      <c r="AE489" s="6" t="s">
        <v>49</v>
      </c>
      <c r="AF489" s="6" t="s">
        <v>545</v>
      </c>
      <c r="AH489" s="6" t="s">
        <v>683</v>
      </c>
      <c r="AI489" s="6">
        <v>1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1</v>
      </c>
      <c r="AQ489" s="6">
        <v>0</v>
      </c>
      <c r="AR489" s="6">
        <v>0</v>
      </c>
      <c r="AS489" s="6">
        <v>0</v>
      </c>
      <c r="AT489" s="6">
        <v>0</v>
      </c>
      <c r="AU489" s="6">
        <f>IF(Table3[[#This Row],[ShankDiameter]]&gt;0.5,0,2)</f>
        <v>2</v>
      </c>
      <c r="AV489" s="6">
        <v>0</v>
      </c>
      <c r="AW489" s="6">
        <v>0</v>
      </c>
      <c r="AX489" s="6">
        <v>2</v>
      </c>
      <c r="AY489" s="6">
        <f>IF(Table3[[#This Row],[ShankDiameter]]=0.225,2,IF(Table3[[#This Row],[ShankDiameter]]=0.25,2,IF(Table3[[#This Row],[ShankDiameter]]=0.2875,2,0)))</f>
        <v>0</v>
      </c>
      <c r="AZ489" s="6"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f>IF(Table3[[#This Row],[Type]]="EM",IF((Table3[[#This Row],[Diameter]]/2)-Table3[[#This Row],[CornerRadius]]-0.012&gt;0,(Table3[[#This Row],[Diameter]]/2)-Table3[[#This Row],[CornerRadius]]-0.012,0),)</f>
        <v>0</v>
      </c>
      <c r="BK489" s="6" t="str">
        <f>IF(Table3[[#This Row],[ShoulderLength]]="","",IF(Table3[[#This Row],[ShoulderLength]]&lt;Table3[[#This Row],[LOC]],"FIX",""))</f>
        <v/>
      </c>
    </row>
    <row r="490" spans="1:63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680</v>
      </c>
      <c r="I490" s="11" t="s">
        <v>1004</v>
      </c>
      <c r="J490" s="12" t="s">
        <v>1005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2440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>IF(Z490 &lt; 1, "", (M490/2)/TAN(RADIANS(Z490/2)))</f>
        <v>4.2240501517637488E-2</v>
      </c>
      <c r="AE490" s="6" t="s">
        <v>49</v>
      </c>
      <c r="AF490" s="6" t="s">
        <v>545</v>
      </c>
      <c r="AH490" s="6" t="s">
        <v>683</v>
      </c>
      <c r="AI490" s="6">
        <v>1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1</v>
      </c>
      <c r="AQ490" s="6">
        <v>0</v>
      </c>
      <c r="AR490" s="6">
        <v>0</v>
      </c>
      <c r="AS490" s="6">
        <v>0</v>
      </c>
      <c r="AT490" s="6">
        <v>0</v>
      </c>
      <c r="AU490" s="6">
        <f>IF(Table3[[#This Row],[ShankDiameter]]&gt;0.5,0,2)</f>
        <v>2</v>
      </c>
      <c r="AV490" s="6">
        <v>0</v>
      </c>
      <c r="AW490" s="6">
        <v>0</v>
      </c>
      <c r="AX490" s="6">
        <v>2</v>
      </c>
      <c r="AY490" s="6">
        <f>IF(Table3[[#This Row],[ShankDiameter]]=0.225,2,IF(Table3[[#This Row],[ShankDiameter]]=0.25,2,IF(Table3[[#This Row],[ShankDiameter]]=0.2875,2,0)))</f>
        <v>0</v>
      </c>
      <c r="AZ490" s="6"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f>IF(Table3[[#This Row],[Type]]="EM",IF((Table3[[#This Row],[Diameter]]/2)-Table3[[#This Row],[CornerRadius]]-0.012&gt;0,(Table3[[#This Row],[Diameter]]/2)-Table3[[#This Row],[CornerRadius]]-0.012,0),)</f>
        <v>0</v>
      </c>
      <c r="BK490" s="6" t="str">
        <f>IF(Table3[[#This Row],[ShoulderLength]]="","",IF(Table3[[#This Row],[ShoulderLength]]&lt;Table3[[#This Row],[LOC]],"FIX",""))</f>
        <v/>
      </c>
    </row>
    <row r="491" spans="1:63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802</v>
      </c>
      <c r="I491" s="11" t="s">
        <v>1006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2440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>IF(Z491 &lt; 1, "", (M491/2)/TAN(RADIANS(Z491/2)))</f>
        <v>4.2240501517637488E-2</v>
      </c>
      <c r="AE491" s="6" t="s">
        <v>49</v>
      </c>
      <c r="AF491" s="6" t="s">
        <v>545</v>
      </c>
      <c r="AH491" s="6" t="s">
        <v>636</v>
      </c>
      <c r="AI491" s="6">
        <v>1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1</v>
      </c>
      <c r="AQ491" s="6">
        <v>0</v>
      </c>
      <c r="AR491" s="6">
        <v>0</v>
      </c>
      <c r="AS491" s="6">
        <v>0</v>
      </c>
      <c r="AT491" s="6">
        <v>0</v>
      </c>
      <c r="AU491" s="6">
        <f>IF(Table3[[#This Row],[ShankDiameter]]&gt;0.5,0,2)</f>
        <v>2</v>
      </c>
      <c r="AV491" s="6">
        <v>0</v>
      </c>
      <c r="AW491" s="6">
        <v>0</v>
      </c>
      <c r="AX491" s="6">
        <v>2</v>
      </c>
      <c r="AY491" s="6">
        <f>IF(Table3[[#This Row],[ShankDiameter]]=0.225,2,IF(Table3[[#This Row],[ShankDiameter]]=0.25,2,IF(Table3[[#This Row],[ShankDiameter]]=0.2875,2,0)))</f>
        <v>0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f>IF(Table3[[#This Row],[Type]]="EM",IF((Table3[[#This Row],[Diameter]]/2)-Table3[[#This Row],[CornerRadius]]-0.012&gt;0,(Table3[[#This Row],[Diameter]]/2)-Table3[[#This Row],[CornerRadius]]-0.012,0),)</f>
        <v>0</v>
      </c>
      <c r="BK491" s="6" t="str">
        <f>IF(Table3[[#This Row],[ShoulderLength]]="","",IF(Table3[[#This Row],[ShoulderLength]]&lt;Table3[[#This Row],[LOC]],"FIX",""))</f>
        <v/>
      </c>
    </row>
    <row r="492" spans="1:63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802</v>
      </c>
      <c r="I492" s="11" t="s">
        <v>1007</v>
      </c>
      <c r="J492" s="12" t="s">
        <v>1008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827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>IF(Z492 &lt; 1, "", (M492/2)/TAN(RADIANS(Z492/2)))</f>
        <v>4.3261964569984337E-2</v>
      </c>
      <c r="AE492" s="6" t="s">
        <v>49</v>
      </c>
      <c r="AF492" s="6" t="s">
        <v>545</v>
      </c>
      <c r="AH492" s="6" t="s">
        <v>636</v>
      </c>
      <c r="AI492" s="6">
        <v>1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  <c r="AO492" s="6">
        <v>1</v>
      </c>
      <c r="AQ492" s="6">
        <v>0</v>
      </c>
      <c r="AR492" s="6">
        <v>0</v>
      </c>
      <c r="AS492" s="6">
        <v>0</v>
      </c>
      <c r="AT492" s="6">
        <v>0</v>
      </c>
      <c r="AU492" s="6">
        <f>IF(Table3[[#This Row],[ShankDiameter]]&gt;0.5,0,2)</f>
        <v>2</v>
      </c>
      <c r="AV492" s="6">
        <v>0</v>
      </c>
      <c r="AW492" s="6">
        <v>0</v>
      </c>
      <c r="AX492" s="6">
        <v>2</v>
      </c>
      <c r="AY492" s="6">
        <f>IF(Table3[[#This Row],[ShankDiameter]]=0.225,2,IF(Table3[[#This Row],[ShankDiameter]]=0.25,2,IF(Table3[[#This Row],[ShankDiameter]]=0.2875,2,0)))</f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f>IF(Table3[[#This Row],[Type]]="EM",IF((Table3[[#This Row],[Diameter]]/2)-Table3[[#This Row],[CornerRadius]]-0.012&gt;0,(Table3[[#This Row],[Diameter]]/2)-Table3[[#This Row],[CornerRadius]]-0.012,0),)</f>
        <v>0</v>
      </c>
      <c r="BK492" s="6" t="str">
        <f>IF(Table3[[#This Row],[ShoulderLength]]="","",IF(Table3[[#This Row],[ShoulderLength]]&lt;Table3[[#This Row],[LOC]],"FIX",""))</f>
        <v/>
      </c>
    </row>
    <row r="493" spans="1:63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680</v>
      </c>
      <c r="I493" s="11" t="s">
        <v>1009</v>
      </c>
      <c r="J493" s="12" t="s">
        <v>1010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827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>IF(Z493 &lt; 1, "", (M493/2)/TAN(RADIANS(Z493/2)))</f>
        <v>4.3261964569984337E-2</v>
      </c>
      <c r="AE493" s="6" t="s">
        <v>49</v>
      </c>
      <c r="AF493" s="6" t="s">
        <v>545</v>
      </c>
      <c r="AH493" s="6" t="s">
        <v>683</v>
      </c>
      <c r="AI493" s="6">
        <v>1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1</v>
      </c>
      <c r="AQ493" s="6">
        <v>0</v>
      </c>
      <c r="AR493" s="6">
        <v>0</v>
      </c>
      <c r="AS493" s="6">
        <v>0</v>
      </c>
      <c r="AT493" s="6">
        <v>0</v>
      </c>
      <c r="AU493" s="6">
        <f>IF(Table3[[#This Row],[ShankDiameter]]&gt;0.5,0,2)</f>
        <v>2</v>
      </c>
      <c r="AV493" s="6">
        <v>0</v>
      </c>
      <c r="AW493" s="6">
        <v>0</v>
      </c>
      <c r="AX493" s="6">
        <v>2</v>
      </c>
      <c r="AY493" s="6">
        <f>IF(Table3[[#This Row],[ShankDiameter]]=0.225,2,IF(Table3[[#This Row],[ShankDiameter]]=0.25,2,IF(Table3[[#This Row],[ShankDiameter]]=0.2875,2,0)))</f>
        <v>0</v>
      </c>
      <c r="AZ493" s="6"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f>IF(Table3[[#This Row],[Type]]="EM",IF((Table3[[#This Row],[Diameter]]/2)-Table3[[#This Row],[CornerRadius]]-0.012&gt;0,(Table3[[#This Row],[Diameter]]/2)-Table3[[#This Row],[CornerRadius]]-0.012,0),)</f>
        <v>0</v>
      </c>
      <c r="BK493" s="6" t="str">
        <f>IF(Table3[[#This Row],[ShoulderLength]]="","",IF(Table3[[#This Row],[ShoulderLength]]&lt;Table3[[#This Row],[LOC]],"FIX",""))</f>
        <v/>
      </c>
    </row>
    <row r="494" spans="1:63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802</v>
      </c>
      <c r="I494" s="11" t="s">
        <v>1011</v>
      </c>
      <c r="J494" s="12" t="s">
        <v>1012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829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>IF(Z494 &lt; 1, "", (M494/2)/TAN(RADIANS(Z494/2)))</f>
        <v>4.4163255498525678E-2</v>
      </c>
      <c r="AE494" s="6" t="s">
        <v>49</v>
      </c>
      <c r="AF494" s="6" t="s">
        <v>545</v>
      </c>
      <c r="AH494" s="6" t="s">
        <v>636</v>
      </c>
      <c r="AI494" s="6">
        <v>1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1</v>
      </c>
      <c r="AQ494" s="6">
        <v>0</v>
      </c>
      <c r="AR494" s="6">
        <v>0</v>
      </c>
      <c r="AS494" s="6">
        <v>0</v>
      </c>
      <c r="AT494" s="6">
        <v>0</v>
      </c>
      <c r="AU494" s="6">
        <f>IF(Table3[[#This Row],[ShankDiameter]]&gt;0.5,0,2)</f>
        <v>2</v>
      </c>
      <c r="AV494" s="6">
        <v>0</v>
      </c>
      <c r="AW494" s="6">
        <v>0</v>
      </c>
      <c r="AX494" s="6">
        <v>2</v>
      </c>
      <c r="AY494" s="6">
        <f>IF(Table3[[#This Row],[ShankDiameter]]=0.225,2,IF(Table3[[#This Row],[ShankDiameter]]=0.25,2,IF(Table3[[#This Row],[ShankDiameter]]=0.2875,2,0)))</f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f>IF(Table3[[#This Row],[Type]]="EM",IF((Table3[[#This Row],[Diameter]]/2)-Table3[[#This Row],[CornerRadius]]-0.012&gt;0,(Table3[[#This Row],[Diameter]]/2)-Table3[[#This Row],[CornerRadius]]-0.012,0),)</f>
        <v>0</v>
      </c>
      <c r="BK494" s="6" t="str">
        <f>IF(Table3[[#This Row],[ShoulderLength]]="","",IF(Table3[[#This Row],[ShoulderLength]]&lt;Table3[[#This Row],[LOC]],"FIX",""))</f>
        <v/>
      </c>
    </row>
    <row r="495" spans="1:63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680</v>
      </c>
      <c r="I495" s="11" t="s">
        <v>1013</v>
      </c>
      <c r="J495" s="12" t="s">
        <v>1014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829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>IF(Z495 &lt; 1, "", (M495/2)/TAN(RADIANS(Z495/2)))</f>
        <v>4.4163255498525678E-2</v>
      </c>
      <c r="AE495" s="6" t="s">
        <v>49</v>
      </c>
      <c r="AF495" s="6" t="s">
        <v>545</v>
      </c>
      <c r="AH495" s="6" t="s">
        <v>683</v>
      </c>
      <c r="AI495" s="6">
        <v>1</v>
      </c>
      <c r="AJ495" s="6">
        <v>0</v>
      </c>
      <c r="AK495" s="6">
        <v>0</v>
      </c>
      <c r="AL495" s="6">
        <v>0</v>
      </c>
      <c r="AM495" s="6">
        <v>0</v>
      </c>
      <c r="AN495" s="6">
        <v>1</v>
      </c>
      <c r="AO495" s="6">
        <v>1</v>
      </c>
      <c r="AQ495" s="6">
        <v>0</v>
      </c>
      <c r="AR495" s="6">
        <v>0</v>
      </c>
      <c r="AS495" s="6">
        <v>0</v>
      </c>
      <c r="AT495" s="6">
        <v>0</v>
      </c>
      <c r="AU495" s="6">
        <f>IF(Table3[[#This Row],[ShankDiameter]]&gt;0.5,0,2)</f>
        <v>2</v>
      </c>
      <c r="AV495" s="6">
        <v>0</v>
      </c>
      <c r="AW495" s="6">
        <v>0</v>
      </c>
      <c r="AX495" s="6">
        <v>2</v>
      </c>
      <c r="AY495" s="6">
        <f>IF(Table3[[#This Row],[ShankDiameter]]=0.225,2,IF(Table3[[#This Row],[ShankDiameter]]=0.25,2,IF(Table3[[#This Row],[ShankDiameter]]=0.2875,2,0)))</f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f>IF(Table3[[#This Row],[Type]]="EM",IF((Table3[[#This Row],[Diameter]]/2)-Table3[[#This Row],[CornerRadius]]-0.012&gt;0,(Table3[[#This Row],[Diameter]]/2)-Table3[[#This Row],[CornerRadius]]-0.012,0),)</f>
        <v>0</v>
      </c>
      <c r="BK495" s="6" t="str">
        <f>IF(Table3[[#This Row],[ShoulderLength]]="","",IF(Table3[[#This Row],[ShoulderLength]]&lt;Table3[[#This Row],[LOC]],"FIX",""))</f>
        <v/>
      </c>
    </row>
    <row r="496" spans="1:63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802</v>
      </c>
      <c r="I496" s="11" t="s">
        <v>1015</v>
      </c>
      <c r="J496" s="12" t="s">
        <v>1016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831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>IF(Z496 &lt; 1, "", (M496/2)/TAN(RADIANS(Z496/2)))</f>
        <v>4.4914331272310128E-2</v>
      </c>
      <c r="AE496" s="6" t="s">
        <v>49</v>
      </c>
      <c r="AF496" s="6" t="s">
        <v>545</v>
      </c>
      <c r="AH496" s="6" t="s">
        <v>636</v>
      </c>
      <c r="AI496" s="6">
        <v>1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1</v>
      </c>
      <c r="AQ496" s="6">
        <v>0</v>
      </c>
      <c r="AR496" s="6">
        <v>0</v>
      </c>
      <c r="AS496" s="6">
        <v>0</v>
      </c>
      <c r="AT496" s="6">
        <v>0</v>
      </c>
      <c r="AU496" s="6">
        <f>IF(Table3[[#This Row],[ShankDiameter]]&gt;0.5,0,2)</f>
        <v>2</v>
      </c>
      <c r="AV496" s="6">
        <v>0</v>
      </c>
      <c r="AW496" s="6">
        <v>0</v>
      </c>
      <c r="AX496" s="6">
        <v>2</v>
      </c>
      <c r="AY496" s="6">
        <f>IF(Table3[[#This Row],[ShankDiameter]]=0.225,2,IF(Table3[[#This Row],[ShankDiameter]]=0.25,2,IF(Table3[[#This Row],[ShankDiameter]]=0.2875,2,0)))</f>
        <v>0</v>
      </c>
      <c r="AZ496" s="6"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f>IF(Table3[[#This Row],[Type]]="EM",IF((Table3[[#This Row],[Diameter]]/2)-Table3[[#This Row],[CornerRadius]]-0.012&gt;0,(Table3[[#This Row],[Diameter]]/2)-Table3[[#This Row],[CornerRadius]]-0.012,0),)</f>
        <v>0</v>
      </c>
      <c r="BK496" s="6" t="str">
        <f>IF(Table3[[#This Row],[ShoulderLength]]="","",IF(Table3[[#This Row],[ShoulderLength]]&lt;Table3[[#This Row],[LOC]],"FIX",""))</f>
        <v/>
      </c>
    </row>
    <row r="497" spans="1:63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680</v>
      </c>
      <c r="I497" s="11" t="s">
        <v>1017</v>
      </c>
      <c r="J497" s="12" t="s">
        <v>1018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831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>IF(Z497 &lt; 1, "", (M497/2)/TAN(RADIANS(Z497/2)))</f>
        <v>4.4914331272310128E-2</v>
      </c>
      <c r="AE497" s="6" t="s">
        <v>49</v>
      </c>
      <c r="AF497" s="6" t="s">
        <v>545</v>
      </c>
      <c r="AH497" s="6" t="s">
        <v>683</v>
      </c>
      <c r="AI497" s="6">
        <v>1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  <c r="AO497" s="6">
        <v>1</v>
      </c>
      <c r="AQ497" s="6">
        <v>0</v>
      </c>
      <c r="AR497" s="6">
        <v>0</v>
      </c>
      <c r="AS497" s="6">
        <v>0</v>
      </c>
      <c r="AT497" s="6">
        <v>0</v>
      </c>
      <c r="AU497" s="6">
        <f>IF(Table3[[#This Row],[ShankDiameter]]&gt;0.5,0,2)</f>
        <v>2</v>
      </c>
      <c r="AV497" s="6">
        <v>0</v>
      </c>
      <c r="AW497" s="6">
        <v>0</v>
      </c>
      <c r="AX497" s="6">
        <v>2</v>
      </c>
      <c r="AY497" s="6">
        <f>IF(Table3[[#This Row],[ShankDiameter]]=0.225,2,IF(Table3[[#This Row],[ShankDiameter]]=0.25,2,IF(Table3[[#This Row],[ShankDiameter]]=0.2875,2,0)))</f>
        <v>0</v>
      </c>
      <c r="AZ497" s="6"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f>IF(Table3[[#This Row],[Type]]="EM",IF((Table3[[#This Row],[Diameter]]/2)-Table3[[#This Row],[CornerRadius]]-0.012&gt;0,(Table3[[#This Row],[Diameter]]/2)-Table3[[#This Row],[CornerRadius]]-0.012,0),)</f>
        <v>0</v>
      </c>
      <c r="BK497" s="6" t="str">
        <f>IF(Table3[[#This Row],[ShoulderLength]]="","",IF(Table3[[#This Row],[ShoulderLength]]&lt;Table3[[#This Row],[LOC]],"FIX",""))</f>
        <v/>
      </c>
    </row>
    <row r="498" spans="1:63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802</v>
      </c>
      <c r="I498" s="11" t="s">
        <v>1019</v>
      </c>
      <c r="J498" s="12" t="s">
        <v>1020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1021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>IF(Z498 &lt; 1, "", (M498/2)/TAN(RADIANS(Z498/2)))</f>
        <v>4.5665407046094578E-2</v>
      </c>
      <c r="AE498" s="6" t="s">
        <v>49</v>
      </c>
      <c r="AF498" s="6" t="s">
        <v>545</v>
      </c>
      <c r="AH498" s="6" t="s">
        <v>636</v>
      </c>
      <c r="AI498" s="6">
        <v>1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1</v>
      </c>
      <c r="AQ498" s="6">
        <v>0</v>
      </c>
      <c r="AR498" s="6">
        <v>0</v>
      </c>
      <c r="AS498" s="6">
        <v>0</v>
      </c>
      <c r="AT498" s="6">
        <v>0</v>
      </c>
      <c r="AU498" s="6">
        <f>IF(Table3[[#This Row],[ShankDiameter]]&gt;0.5,0,2)</f>
        <v>2</v>
      </c>
      <c r="AV498" s="6">
        <v>0</v>
      </c>
      <c r="AW498" s="6">
        <v>0</v>
      </c>
      <c r="AX498" s="6">
        <v>2</v>
      </c>
      <c r="AY498" s="6">
        <f>IF(Table3[[#This Row],[ShankDiameter]]=0.225,2,IF(Table3[[#This Row],[ShankDiameter]]=0.25,2,IF(Table3[[#This Row],[ShankDiameter]]=0.2875,2,0)))</f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f>IF(Table3[[#This Row],[Type]]="EM",IF((Table3[[#This Row],[Diameter]]/2)-Table3[[#This Row],[CornerRadius]]-0.012&gt;0,(Table3[[#This Row],[Diameter]]/2)-Table3[[#This Row],[CornerRadius]]-0.012,0),)</f>
        <v>0</v>
      </c>
      <c r="BK498" s="6" t="str">
        <f>IF(Table3[[#This Row],[ShoulderLength]]="","",IF(Table3[[#This Row],[ShoulderLength]]&lt;Table3[[#This Row],[LOC]],"FIX",""))</f>
        <v/>
      </c>
    </row>
    <row r="499" spans="1:63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680</v>
      </c>
      <c r="I499" s="11" t="s">
        <v>1022</v>
      </c>
      <c r="J499" s="12" t="s">
        <v>1023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1021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>IF(Z499 &lt; 1, "", (M499/2)/TAN(RADIANS(Z499/2)))</f>
        <v>4.5665407046094578E-2</v>
      </c>
      <c r="AE499" s="6" t="s">
        <v>49</v>
      </c>
      <c r="AF499" s="6" t="s">
        <v>545</v>
      </c>
      <c r="AH499" s="6" t="s">
        <v>683</v>
      </c>
      <c r="AI499" s="6">
        <v>1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1</v>
      </c>
      <c r="AQ499" s="6">
        <v>0</v>
      </c>
      <c r="AR499" s="6">
        <v>0</v>
      </c>
      <c r="AS499" s="6">
        <v>0</v>
      </c>
      <c r="AT499" s="6">
        <v>0</v>
      </c>
      <c r="AU499" s="6">
        <f>IF(Table3[[#This Row],[ShankDiameter]]&gt;0.5,0,2)</f>
        <v>2</v>
      </c>
      <c r="AV499" s="6">
        <v>0</v>
      </c>
      <c r="AW499" s="6">
        <v>0</v>
      </c>
      <c r="AX499" s="6">
        <v>2</v>
      </c>
      <c r="AY499" s="6">
        <f>IF(Table3[[#This Row],[ShankDiameter]]=0.225,2,IF(Table3[[#This Row],[ShankDiameter]]=0.25,2,IF(Table3[[#This Row],[ShankDiameter]]=0.2875,2,0)))</f>
        <v>0</v>
      </c>
      <c r="AZ499" s="6"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f>IF(Table3[[#This Row],[Type]]="EM",IF((Table3[[#This Row],[Diameter]]/2)-Table3[[#This Row],[CornerRadius]]-0.012&gt;0,(Table3[[#This Row],[Diameter]]/2)-Table3[[#This Row],[CornerRadius]]-0.012,0),)</f>
        <v>0</v>
      </c>
      <c r="BK499" s="6" t="str">
        <f>IF(Table3[[#This Row],[ShoulderLength]]="","",IF(Table3[[#This Row],[ShoulderLength]]&lt;Table3[[#This Row],[LOC]],"FIX",""))</f>
        <v/>
      </c>
    </row>
    <row r="500" spans="1:63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802</v>
      </c>
      <c r="I500" s="11" t="s">
        <v>1024</v>
      </c>
      <c r="J500" s="12" t="s">
        <v>1025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1026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>IF(Z500 &lt; 1, "", (M500/2)/TAN(RADIANS(Z500/2)))</f>
        <v>4.6266267665122145E-2</v>
      </c>
      <c r="AE500" s="6" t="s">
        <v>49</v>
      </c>
      <c r="AF500" s="6" t="s">
        <v>545</v>
      </c>
      <c r="AH500" s="6" t="s">
        <v>636</v>
      </c>
      <c r="AI500" s="6">
        <v>1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1</v>
      </c>
      <c r="AQ500" s="6">
        <v>0</v>
      </c>
      <c r="AR500" s="6">
        <v>0</v>
      </c>
      <c r="AS500" s="6">
        <v>0</v>
      </c>
      <c r="AT500" s="6">
        <v>0</v>
      </c>
      <c r="AU500" s="6">
        <f>IF(Table3[[#This Row],[ShankDiameter]]&gt;0.5,0,2)</f>
        <v>2</v>
      </c>
      <c r="AV500" s="6">
        <v>0</v>
      </c>
      <c r="AW500" s="6">
        <v>0</v>
      </c>
      <c r="AX500" s="6">
        <v>2</v>
      </c>
      <c r="AY500" s="6">
        <f>IF(Table3[[#This Row],[ShankDiameter]]=0.225,2,IF(Table3[[#This Row],[ShankDiameter]]=0.25,2,IF(Table3[[#This Row],[ShankDiameter]]=0.2875,2,0)))</f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f>IF(Table3[[#This Row],[Type]]="EM",IF((Table3[[#This Row],[Diameter]]/2)-Table3[[#This Row],[CornerRadius]]-0.012&gt;0,(Table3[[#This Row],[Diameter]]/2)-Table3[[#This Row],[CornerRadius]]-0.012,0),)</f>
        <v>0</v>
      </c>
      <c r="BK500" s="6" t="str">
        <f>IF(Table3[[#This Row],[ShoulderLength]]="","",IF(Table3[[#This Row],[ShoulderLength]]&lt;Table3[[#This Row],[LOC]],"FIX",""))</f>
        <v/>
      </c>
    </row>
    <row r="501" spans="1:63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680</v>
      </c>
      <c r="I501" s="11" t="s">
        <v>1027</v>
      </c>
      <c r="J501" s="12" t="s">
        <v>1028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1026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>IF(Z501 &lt; 1, "", (M501/2)/TAN(RADIANS(Z501/2)))</f>
        <v>4.6266267665122145E-2</v>
      </c>
      <c r="AE501" s="6" t="s">
        <v>49</v>
      </c>
      <c r="AF501" s="6" t="s">
        <v>545</v>
      </c>
      <c r="AH501" s="6" t="s">
        <v>683</v>
      </c>
      <c r="AI501" s="6">
        <v>1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1</v>
      </c>
      <c r="AQ501" s="6">
        <v>0</v>
      </c>
      <c r="AR501" s="6">
        <v>0</v>
      </c>
      <c r="AS501" s="6">
        <v>0</v>
      </c>
      <c r="AT501" s="6">
        <v>0</v>
      </c>
      <c r="AU501" s="6">
        <f>IF(Table3[[#This Row],[ShankDiameter]]&gt;0.5,0,2)</f>
        <v>2</v>
      </c>
      <c r="AV501" s="6">
        <v>0</v>
      </c>
      <c r="AW501" s="6">
        <v>0</v>
      </c>
      <c r="AX501" s="6">
        <v>2</v>
      </c>
      <c r="AY501" s="6">
        <f>IF(Table3[[#This Row],[ShankDiameter]]=0.225,2,IF(Table3[[#This Row],[ShankDiameter]]=0.25,2,IF(Table3[[#This Row],[ShankDiameter]]=0.2875,2,0)))</f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f>IF(Table3[[#This Row],[Type]]="EM",IF((Table3[[#This Row],[Diameter]]/2)-Table3[[#This Row],[CornerRadius]]-0.012&gt;0,(Table3[[#This Row],[Diameter]]/2)-Table3[[#This Row],[CornerRadius]]-0.012,0),)</f>
        <v>0</v>
      </c>
      <c r="BK501" s="6" t="str">
        <f>IF(Table3[[#This Row],[ShoulderLength]]="","",IF(Table3[[#This Row],[ShoulderLength]]&lt;Table3[[#This Row],[LOC]],"FIX",""))</f>
        <v/>
      </c>
    </row>
    <row r="502" spans="1:63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680</v>
      </c>
      <c r="I502" s="11" t="s">
        <v>1029</v>
      </c>
      <c r="J502" s="12" t="s">
        <v>1030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2439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>IF(Z502 &lt; 1, "", (M502/2)/TAN(RADIANS(Z502/2)))</f>
        <v>4.6957257377003833E-2</v>
      </c>
      <c r="AE502" s="6" t="s">
        <v>49</v>
      </c>
      <c r="AF502" s="6" t="s">
        <v>545</v>
      </c>
      <c r="AH502" s="6" t="s">
        <v>683</v>
      </c>
      <c r="AI502" s="6">
        <v>1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1</v>
      </c>
      <c r="AQ502" s="6">
        <v>0</v>
      </c>
      <c r="AR502" s="6">
        <v>0</v>
      </c>
      <c r="AS502" s="6">
        <v>0</v>
      </c>
      <c r="AT502" s="6">
        <v>0</v>
      </c>
      <c r="AU502" s="6">
        <f>IF(Table3[[#This Row],[ShankDiameter]]&gt;0.5,0,2)</f>
        <v>2</v>
      </c>
      <c r="AV502" s="6">
        <v>0</v>
      </c>
      <c r="AW502" s="6">
        <v>0</v>
      </c>
      <c r="AX502" s="6">
        <v>2</v>
      </c>
      <c r="AY502" s="6">
        <f>IF(Table3[[#This Row],[ShankDiameter]]=0.225,2,IF(Table3[[#This Row],[ShankDiameter]]=0.25,2,IF(Table3[[#This Row],[ShankDiameter]]=0.2875,2,0)))</f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f>IF(Table3[[#This Row],[Type]]="EM",IF((Table3[[#This Row],[Diameter]]/2)-Table3[[#This Row],[CornerRadius]]-0.012&gt;0,(Table3[[#This Row],[Diameter]]/2)-Table3[[#This Row],[CornerRadius]]-0.012,0),)</f>
        <v>0</v>
      </c>
      <c r="BK502" s="6" t="str">
        <f>IF(Table3[[#This Row],[ShoulderLength]]="","",IF(Table3[[#This Row],[ShoulderLength]]&lt;Table3[[#This Row],[LOC]],"FIX",""))</f>
        <v/>
      </c>
    </row>
    <row r="503" spans="1:63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802</v>
      </c>
      <c r="I503" s="11" t="s">
        <v>1031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2439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>IF(Z503 &lt; 1, "", (M503/2)/TAN(RADIANS(Z503/2)))</f>
        <v>4.6957257377003833E-2</v>
      </c>
      <c r="AE503" s="6" t="s">
        <v>49</v>
      </c>
      <c r="AF503" s="6" t="s">
        <v>545</v>
      </c>
      <c r="AH503" s="6" t="s">
        <v>636</v>
      </c>
      <c r="AI503" s="6">
        <v>1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1</v>
      </c>
      <c r="AQ503" s="6">
        <v>0</v>
      </c>
      <c r="AR503" s="6">
        <v>0</v>
      </c>
      <c r="AS503" s="6">
        <v>0</v>
      </c>
      <c r="AT503" s="6">
        <v>0</v>
      </c>
      <c r="AU503" s="6">
        <f>IF(Table3[[#This Row],[ShankDiameter]]&gt;0.5,0,2)</f>
        <v>2</v>
      </c>
      <c r="AV503" s="6">
        <v>0</v>
      </c>
      <c r="AW503" s="6">
        <v>0</v>
      </c>
      <c r="AX503" s="6">
        <v>2</v>
      </c>
      <c r="AY503" s="6">
        <f>IF(Table3[[#This Row],[ShankDiameter]]=0.225,2,IF(Table3[[#This Row],[ShankDiameter]]=0.25,2,IF(Table3[[#This Row],[ShankDiameter]]=0.2875,2,0)))</f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f>IF(Table3[[#This Row],[Type]]="EM",IF((Table3[[#This Row],[Diameter]]/2)-Table3[[#This Row],[CornerRadius]]-0.012&gt;0,(Table3[[#This Row],[Diameter]]/2)-Table3[[#This Row],[CornerRadius]]-0.012,0),)</f>
        <v>0</v>
      </c>
      <c r="BK503" s="6" t="str">
        <f>IF(Table3[[#This Row],[ShoulderLength]]="","",IF(Table3[[#This Row],[ShoulderLength]]&lt;Table3[[#This Row],[LOC]],"FIX",""))</f>
        <v/>
      </c>
    </row>
    <row r="504" spans="1:63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802</v>
      </c>
      <c r="I504" s="11" t="s">
        <v>1032</v>
      </c>
      <c r="J504" s="12" t="s">
        <v>1033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837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>IF(Z504 &lt; 1, "", (M504/2)/TAN(RADIANS(Z504/2)))</f>
        <v>4.7167558593663485E-2</v>
      </c>
      <c r="AE504" s="6" t="s">
        <v>49</v>
      </c>
      <c r="AF504" s="6" t="s">
        <v>545</v>
      </c>
      <c r="AH504" s="6" t="s">
        <v>636</v>
      </c>
      <c r="AI504" s="6">
        <v>1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  <c r="AO504" s="6">
        <v>1</v>
      </c>
      <c r="AQ504" s="6">
        <v>0</v>
      </c>
      <c r="AR504" s="6">
        <v>0</v>
      </c>
      <c r="AS504" s="6">
        <v>0</v>
      </c>
      <c r="AT504" s="6">
        <v>0</v>
      </c>
      <c r="AU504" s="6">
        <f>IF(Table3[[#This Row],[ShankDiameter]]&gt;0.5,0,2)</f>
        <v>2</v>
      </c>
      <c r="AV504" s="6">
        <v>0</v>
      </c>
      <c r="AW504" s="6">
        <v>0</v>
      </c>
      <c r="AX504" s="6">
        <v>2</v>
      </c>
      <c r="AY504" s="6">
        <f>IF(Table3[[#This Row],[ShankDiameter]]=0.225,2,IF(Table3[[#This Row],[ShankDiameter]]=0.25,2,IF(Table3[[#This Row],[ShankDiameter]]=0.2875,2,0)))</f>
        <v>0</v>
      </c>
      <c r="AZ504" s="6"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f>IF(Table3[[#This Row],[Type]]="EM",IF((Table3[[#This Row],[Diameter]]/2)-Table3[[#This Row],[CornerRadius]]-0.012&gt;0,(Table3[[#This Row],[Diameter]]/2)-Table3[[#This Row],[CornerRadius]]-0.012,0),)</f>
        <v>0</v>
      </c>
      <c r="BK504" s="6" t="str">
        <f>IF(Table3[[#This Row],[ShoulderLength]]="","",IF(Table3[[#This Row],[ShoulderLength]]&lt;Table3[[#This Row],[LOC]],"FIX",""))</f>
        <v/>
      </c>
    </row>
    <row r="505" spans="1:63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680</v>
      </c>
      <c r="I505" s="11" t="s">
        <v>1034</v>
      </c>
      <c r="J505" s="12" t="s">
        <v>1035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837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>IF(Z505 &lt; 1, "", (M505/2)/TAN(RADIANS(Z505/2)))</f>
        <v>4.7167558593663485E-2</v>
      </c>
      <c r="AE505" s="6" t="s">
        <v>49</v>
      </c>
      <c r="AF505" s="6" t="s">
        <v>545</v>
      </c>
      <c r="AH505" s="6" t="s">
        <v>683</v>
      </c>
      <c r="AI505" s="6">
        <v>1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1</v>
      </c>
      <c r="AQ505" s="6">
        <v>0</v>
      </c>
      <c r="AR505" s="6">
        <v>0</v>
      </c>
      <c r="AS505" s="6">
        <v>0</v>
      </c>
      <c r="AT505" s="6">
        <v>0</v>
      </c>
      <c r="AU505" s="6">
        <f>IF(Table3[[#This Row],[ShankDiameter]]&gt;0.5,0,2)</f>
        <v>2</v>
      </c>
      <c r="AV505" s="6">
        <v>0</v>
      </c>
      <c r="AW505" s="6">
        <v>0</v>
      </c>
      <c r="AX505" s="6">
        <v>2</v>
      </c>
      <c r="AY505" s="6">
        <f>IF(Table3[[#This Row],[ShankDiameter]]=0.225,2,IF(Table3[[#This Row],[ShankDiameter]]=0.25,2,IF(Table3[[#This Row],[ShankDiameter]]=0.2875,2,0)))</f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f>IF(Table3[[#This Row],[Type]]="EM",IF((Table3[[#This Row],[Diameter]]/2)-Table3[[#This Row],[CornerRadius]]-0.012&gt;0,(Table3[[#This Row],[Diameter]]/2)-Table3[[#This Row],[CornerRadius]]-0.012,0),)</f>
        <v>0</v>
      </c>
      <c r="BK505" s="6" t="str">
        <f>IF(Table3[[#This Row],[ShoulderLength]]="","",IF(Table3[[#This Row],[ShoulderLength]]&lt;Table3[[#This Row],[LOC]],"FIX",""))</f>
        <v/>
      </c>
    </row>
    <row r="506" spans="1:63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802</v>
      </c>
      <c r="I506" s="11" t="s">
        <v>1036</v>
      </c>
      <c r="J506" s="12" t="s">
        <v>1037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841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>IF(Z506 &lt; 1, "", (M506/2)/TAN(RADIANS(Z506/2)))</f>
        <v>4.7768419212691045E-2</v>
      </c>
      <c r="AE506" s="6" t="s">
        <v>49</v>
      </c>
      <c r="AF506" s="6" t="s">
        <v>545</v>
      </c>
      <c r="AH506" s="6" t="s">
        <v>636</v>
      </c>
      <c r="AI506" s="6">
        <v>1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1</v>
      </c>
      <c r="AQ506" s="6">
        <v>0</v>
      </c>
      <c r="AR506" s="6">
        <v>0</v>
      </c>
      <c r="AS506" s="6">
        <v>0</v>
      </c>
      <c r="AT506" s="6">
        <v>0</v>
      </c>
      <c r="AU506" s="6">
        <f>IF(Table3[[#This Row],[ShankDiameter]]&gt;0.5,0,2)</f>
        <v>2</v>
      </c>
      <c r="AV506" s="6">
        <v>0</v>
      </c>
      <c r="AW506" s="6">
        <v>0</v>
      </c>
      <c r="AX506" s="6">
        <v>2</v>
      </c>
      <c r="AY506" s="6">
        <f>IF(Table3[[#This Row],[ShankDiameter]]=0.225,2,IF(Table3[[#This Row],[ShankDiameter]]=0.25,2,IF(Table3[[#This Row],[ShankDiameter]]=0.2875,2,0)))</f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f>IF(Table3[[#This Row],[Type]]="EM",IF((Table3[[#This Row],[Diameter]]/2)-Table3[[#This Row],[CornerRadius]]-0.012&gt;0,(Table3[[#This Row],[Diameter]]/2)-Table3[[#This Row],[CornerRadius]]-0.012,0),)</f>
        <v>0</v>
      </c>
      <c r="BK506" s="6" t="str">
        <f>IF(Table3[[#This Row],[ShoulderLength]]="","",IF(Table3[[#This Row],[ShoulderLength]]&lt;Table3[[#This Row],[LOC]],"FIX",""))</f>
        <v/>
      </c>
    </row>
    <row r="507" spans="1:63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680</v>
      </c>
      <c r="I507" s="11" t="s">
        <v>1038</v>
      </c>
      <c r="J507" s="12" t="s">
        <v>1039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841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>IF(Z507 &lt; 1, "", (M507/2)/TAN(RADIANS(Z507/2)))</f>
        <v>4.7768419212691045E-2</v>
      </c>
      <c r="AE507" s="6" t="s">
        <v>49</v>
      </c>
      <c r="AF507" s="6" t="s">
        <v>545</v>
      </c>
      <c r="AH507" s="6" t="s">
        <v>683</v>
      </c>
      <c r="AI507" s="6">
        <v>1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1</v>
      </c>
      <c r="AQ507" s="6">
        <v>0</v>
      </c>
      <c r="AR507" s="6">
        <v>0</v>
      </c>
      <c r="AS507" s="6">
        <v>0</v>
      </c>
      <c r="AT507" s="6">
        <v>0</v>
      </c>
      <c r="AU507" s="6">
        <f>IF(Table3[[#This Row],[ShankDiameter]]&gt;0.5,0,2)</f>
        <v>2</v>
      </c>
      <c r="AV507" s="6">
        <v>0</v>
      </c>
      <c r="AW507" s="6">
        <v>0</v>
      </c>
      <c r="AX507" s="6">
        <v>2</v>
      </c>
      <c r="AY507" s="6">
        <f>IF(Table3[[#This Row],[ShankDiameter]]=0.225,2,IF(Table3[[#This Row],[ShankDiameter]]=0.25,2,IF(Table3[[#This Row],[ShankDiameter]]=0.2875,2,0)))</f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f>IF(Table3[[#This Row],[Type]]="EM",IF((Table3[[#This Row],[Diameter]]/2)-Table3[[#This Row],[CornerRadius]]-0.012&gt;0,(Table3[[#This Row],[Diameter]]/2)-Table3[[#This Row],[CornerRadius]]-0.012,0),)</f>
        <v>0</v>
      </c>
      <c r="BK507" s="6" t="str">
        <f>IF(Table3[[#This Row],[ShoulderLength]]="","",IF(Table3[[#This Row],[ShoulderLength]]&lt;Table3[[#This Row],[LOC]],"FIX",""))</f>
        <v/>
      </c>
    </row>
    <row r="508" spans="1:63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802</v>
      </c>
      <c r="I508" s="11" t="s">
        <v>1040</v>
      </c>
      <c r="J508" s="12" t="s">
        <v>1041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1042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>IF(Z508 &lt; 1, "", (M508/2)/TAN(RADIANS(Z508/2)))</f>
        <v>4.8369279831718605E-2</v>
      </c>
      <c r="AE508" s="6" t="s">
        <v>49</v>
      </c>
      <c r="AF508" s="6" t="s">
        <v>545</v>
      </c>
      <c r="AH508" s="6" t="s">
        <v>636</v>
      </c>
      <c r="AI508" s="6">
        <v>1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1</v>
      </c>
      <c r="AQ508" s="6">
        <v>0</v>
      </c>
      <c r="AR508" s="6">
        <v>0</v>
      </c>
      <c r="AS508" s="6">
        <v>0</v>
      </c>
      <c r="AT508" s="6">
        <v>0</v>
      </c>
      <c r="AU508" s="6">
        <f>IF(Table3[[#This Row],[ShankDiameter]]&gt;0.5,0,2)</f>
        <v>2</v>
      </c>
      <c r="AV508" s="6">
        <v>0</v>
      </c>
      <c r="AW508" s="6">
        <v>0</v>
      </c>
      <c r="AX508" s="6">
        <v>2</v>
      </c>
      <c r="AY508" s="6">
        <f>IF(Table3[[#This Row],[ShankDiameter]]=0.225,2,IF(Table3[[#This Row],[ShankDiameter]]=0.25,2,IF(Table3[[#This Row],[ShankDiameter]]=0.2875,2,0)))</f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f>IF(Table3[[#This Row],[Type]]="EM",IF((Table3[[#This Row],[Diameter]]/2)-Table3[[#This Row],[CornerRadius]]-0.012&gt;0,(Table3[[#This Row],[Diameter]]/2)-Table3[[#This Row],[CornerRadius]]-0.012,0),)</f>
        <v>0</v>
      </c>
      <c r="BK508" s="6" t="str">
        <f>IF(Table3[[#This Row],[ShoulderLength]]="","",IF(Table3[[#This Row],[ShoulderLength]]&lt;Table3[[#This Row],[LOC]],"FIX",""))</f>
        <v/>
      </c>
    </row>
    <row r="509" spans="1:63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680</v>
      </c>
      <c r="I509" s="11" t="s">
        <v>1043</v>
      </c>
      <c r="J509" s="12" t="s">
        <v>1044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1042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>IF(Z509 &lt; 1, "", (M509/2)/TAN(RADIANS(Z509/2)))</f>
        <v>4.8369279831718605E-2</v>
      </c>
      <c r="AE509" s="6" t="s">
        <v>49</v>
      </c>
      <c r="AF509" s="6" t="s">
        <v>545</v>
      </c>
      <c r="AH509" s="6" t="s">
        <v>683</v>
      </c>
      <c r="AI509" s="6">
        <v>1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1</v>
      </c>
      <c r="AQ509" s="6">
        <v>0</v>
      </c>
      <c r="AR509" s="6">
        <v>0</v>
      </c>
      <c r="AS509" s="6">
        <v>0</v>
      </c>
      <c r="AT509" s="6">
        <v>0</v>
      </c>
      <c r="AU509" s="6">
        <f>IF(Table3[[#This Row],[ShankDiameter]]&gt;0.5,0,2)</f>
        <v>2</v>
      </c>
      <c r="AV509" s="6">
        <v>0</v>
      </c>
      <c r="AW509" s="6">
        <v>0</v>
      </c>
      <c r="AX509" s="6">
        <v>2</v>
      </c>
      <c r="AY509" s="6">
        <f>IF(Table3[[#This Row],[ShankDiameter]]=0.225,2,IF(Table3[[#This Row],[ShankDiameter]]=0.25,2,IF(Table3[[#This Row],[ShankDiameter]]=0.2875,2,0)))</f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f>IF(Table3[[#This Row],[Type]]="EM",IF((Table3[[#This Row],[Diameter]]/2)-Table3[[#This Row],[CornerRadius]]-0.012&gt;0,(Table3[[#This Row],[Diameter]]/2)-Table3[[#This Row],[CornerRadius]]-0.012,0),)</f>
        <v>0</v>
      </c>
      <c r="BK509" s="6" t="str">
        <f>IF(Table3[[#This Row],[ShoulderLength]]="","",IF(Table3[[#This Row],[ShoulderLength]]&lt;Table3[[#This Row],[LOC]],"FIX",""))</f>
        <v/>
      </c>
    </row>
    <row r="510" spans="1:63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680</v>
      </c>
      <c r="I510" s="11" t="s">
        <v>1045</v>
      </c>
      <c r="J510" s="12" t="s">
        <v>2438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1046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>IF(Z510 &lt; 1, "", (M510/2)/TAN(RADIANS(Z510/2)))</f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683</v>
      </c>
      <c r="AI510" s="6">
        <v>1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1</v>
      </c>
      <c r="AQ510" s="6">
        <v>0</v>
      </c>
      <c r="AR510" s="6">
        <v>0</v>
      </c>
      <c r="AS510" s="6">
        <v>0</v>
      </c>
      <c r="AT510" s="6">
        <v>0</v>
      </c>
      <c r="AU510" s="6">
        <f>IF(Table3[[#This Row],[ShankDiameter]]&gt;0.5,0,2)</f>
        <v>2</v>
      </c>
      <c r="AV510" s="6">
        <v>0</v>
      </c>
      <c r="AW510" s="6">
        <v>0</v>
      </c>
      <c r="AX510" s="6">
        <v>2</v>
      </c>
      <c r="AY510" s="6">
        <f>IF(Table3[[#This Row],[ShankDiameter]]=0.225,2,IF(Table3[[#This Row],[ShankDiameter]]=0.25,2,IF(Table3[[#This Row],[ShankDiameter]]=0.2875,2,0)))</f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f>IF(Table3[[#This Row],[Type]]="EM",IF((Table3[[#This Row],[Diameter]]/2)-Table3[[#This Row],[CornerRadius]]-0.012&gt;0,(Table3[[#This Row],[Diameter]]/2)-Table3[[#This Row],[CornerRadius]]-0.012,0),)</f>
        <v>0</v>
      </c>
      <c r="BK510" s="6" t="str">
        <f>IF(Table3[[#This Row],[ShoulderLength]]="","",IF(Table3[[#This Row],[ShoulderLength]]&lt;Table3[[#This Row],[LOC]],"FIX",""))</f>
        <v/>
      </c>
    </row>
    <row r="511" spans="1:63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802</v>
      </c>
      <c r="I511" s="11" t="s">
        <v>1047</v>
      </c>
      <c r="J511" s="12" t="s">
        <v>1048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1046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>IF(Z511 &lt; 1, "", (M511/2)/TAN(RADIANS(Z511/2)))</f>
        <v>4.9871431379287505E-2</v>
      </c>
      <c r="AE511" s="6" t="s">
        <v>49</v>
      </c>
      <c r="AF511" s="6" t="s">
        <v>545</v>
      </c>
      <c r="AH511" s="6" t="s">
        <v>636</v>
      </c>
      <c r="AI511" s="6">
        <v>1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1</v>
      </c>
      <c r="AQ511" s="6">
        <v>0</v>
      </c>
      <c r="AR511" s="6">
        <v>0</v>
      </c>
      <c r="AS511" s="6">
        <v>0</v>
      </c>
      <c r="AT511" s="6">
        <v>0</v>
      </c>
      <c r="AU511" s="6">
        <f>IF(Table3[[#This Row],[ShankDiameter]]&gt;0.5,0,2)</f>
        <v>2</v>
      </c>
      <c r="AV511" s="6">
        <v>0</v>
      </c>
      <c r="AW511" s="6">
        <v>0</v>
      </c>
      <c r="AX511" s="6">
        <v>2</v>
      </c>
      <c r="AY511" s="6">
        <f>IF(Table3[[#This Row],[ShankDiameter]]=0.225,2,IF(Table3[[#This Row],[ShankDiameter]]=0.25,2,IF(Table3[[#This Row],[ShankDiameter]]=0.2875,2,0)))</f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f>IF(Table3[[#This Row],[Type]]="EM",IF((Table3[[#This Row],[Diameter]]/2)-Table3[[#This Row],[CornerRadius]]-0.012&gt;0,(Table3[[#This Row],[Diameter]]/2)-Table3[[#This Row],[CornerRadius]]-0.012,0),)</f>
        <v>0</v>
      </c>
      <c r="BK511" s="6" t="str">
        <f>IF(Table3[[#This Row],[ShoulderLength]]="","",IF(Table3[[#This Row],[ShoulderLength]]&lt;Table3[[#This Row],[LOC]],"FIX",""))</f>
        <v/>
      </c>
    </row>
    <row r="512" spans="1:63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802</v>
      </c>
      <c r="I512" s="11" t="s">
        <v>1049</v>
      </c>
      <c r="J512" s="12" t="s">
        <v>1050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1051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>IF(Z512 &lt; 1, "", (M512/2)/TAN(RADIANS(Z512/2)))</f>
        <v>5.0922937462585735E-2</v>
      </c>
      <c r="AE512" s="6" t="s">
        <v>49</v>
      </c>
      <c r="AF512" s="6" t="s">
        <v>545</v>
      </c>
      <c r="AH512" s="6" t="s">
        <v>636</v>
      </c>
      <c r="AI512" s="6">
        <v>1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1</v>
      </c>
      <c r="AQ512" s="6">
        <v>0</v>
      </c>
      <c r="AR512" s="6">
        <v>0</v>
      </c>
      <c r="AS512" s="6">
        <v>0</v>
      </c>
      <c r="AT512" s="6">
        <v>0</v>
      </c>
      <c r="AU512" s="6">
        <f>IF(Table3[[#This Row],[ShankDiameter]]&gt;0.5,0,2)</f>
        <v>2</v>
      </c>
      <c r="AV512" s="6">
        <v>0</v>
      </c>
      <c r="AW512" s="6">
        <v>0</v>
      </c>
      <c r="AX512" s="6">
        <v>2</v>
      </c>
      <c r="AY512" s="6">
        <f>IF(Table3[[#This Row],[ShankDiameter]]=0.225,2,IF(Table3[[#This Row],[ShankDiameter]]=0.25,2,IF(Table3[[#This Row],[ShankDiameter]]=0.2875,2,0)))</f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f>IF(Table3[[#This Row],[Type]]="EM",IF((Table3[[#This Row],[Diameter]]/2)-Table3[[#This Row],[CornerRadius]]-0.012&gt;0,(Table3[[#This Row],[Diameter]]/2)-Table3[[#This Row],[CornerRadius]]-0.012,0),)</f>
        <v>0</v>
      </c>
      <c r="BK512" s="6" t="str">
        <f>IF(Table3[[#This Row],[ShoulderLength]]="","",IF(Table3[[#This Row],[ShoulderLength]]&lt;Table3[[#This Row],[LOC]],"FIX",""))</f>
        <v/>
      </c>
    </row>
    <row r="513" spans="1:63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680</v>
      </c>
      <c r="I513" s="11" t="s">
        <v>1052</v>
      </c>
      <c r="J513" s="12" t="s">
        <v>1053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1051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>IF(Z513 &lt; 1, "", (M513/2)/TAN(RADIANS(Z513/2)))</f>
        <v>5.0922937462585735E-2</v>
      </c>
      <c r="AE513" s="6" t="s">
        <v>49</v>
      </c>
      <c r="AF513" s="6" t="s">
        <v>545</v>
      </c>
      <c r="AH513" s="6" t="s">
        <v>683</v>
      </c>
      <c r="AI513" s="6">
        <v>1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1</v>
      </c>
      <c r="AQ513" s="6">
        <v>0</v>
      </c>
      <c r="AR513" s="6">
        <v>0</v>
      </c>
      <c r="AS513" s="6">
        <v>0</v>
      </c>
      <c r="AT513" s="6">
        <v>0</v>
      </c>
      <c r="AU513" s="6">
        <f>IF(Table3[[#This Row],[ShankDiameter]]&gt;0.5,0,2)</f>
        <v>2</v>
      </c>
      <c r="AV513" s="6">
        <v>0</v>
      </c>
      <c r="AW513" s="6">
        <v>0</v>
      </c>
      <c r="AX513" s="6">
        <v>2</v>
      </c>
      <c r="AY513" s="6">
        <f>IF(Table3[[#This Row],[ShankDiameter]]=0.225,2,IF(Table3[[#This Row],[ShankDiameter]]=0.25,2,IF(Table3[[#This Row],[ShankDiameter]]=0.2875,2,0)))</f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f>IF(Table3[[#This Row],[Type]]="EM",IF((Table3[[#This Row],[Diameter]]/2)-Table3[[#This Row],[CornerRadius]]-0.012&gt;0,(Table3[[#This Row],[Diameter]]/2)-Table3[[#This Row],[CornerRadius]]-0.012,0),)</f>
        <v>0</v>
      </c>
      <c r="BK513" s="6" t="str">
        <f>IF(Table3[[#This Row],[ShoulderLength]]="","",IF(Table3[[#This Row],[ShoulderLength]]&lt;Table3[[#This Row],[LOC]],"FIX",""))</f>
        <v/>
      </c>
    </row>
    <row r="514" spans="1:63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680</v>
      </c>
      <c r="I514" s="11" t="s">
        <v>1054</v>
      </c>
      <c r="J514" s="12" t="s">
        <v>1055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2437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>IF(Z514 &lt; 1, "", (M514/2)/TAN(RADIANS(Z514/2)))</f>
        <v>5.1643970205418804E-2</v>
      </c>
      <c r="AE514" s="6" t="s">
        <v>49</v>
      </c>
      <c r="AF514" s="6" t="s">
        <v>545</v>
      </c>
      <c r="AH514" s="6" t="s">
        <v>683</v>
      </c>
      <c r="AI514" s="6">
        <v>1</v>
      </c>
      <c r="AJ514" s="6">
        <v>0</v>
      </c>
      <c r="AK514" s="6">
        <v>0</v>
      </c>
      <c r="AL514" s="6">
        <v>0</v>
      </c>
      <c r="AM514" s="6">
        <v>0</v>
      </c>
      <c r="AN514" s="6">
        <v>0</v>
      </c>
      <c r="AO514" s="6">
        <v>1</v>
      </c>
      <c r="AQ514" s="6">
        <v>0</v>
      </c>
      <c r="AR514" s="6">
        <v>0</v>
      </c>
      <c r="AS514" s="6">
        <v>0</v>
      </c>
      <c r="AT514" s="6">
        <v>0</v>
      </c>
      <c r="AU514" s="6">
        <f>IF(Table3[[#This Row],[ShankDiameter]]&gt;0.5,0,2)</f>
        <v>2</v>
      </c>
      <c r="AV514" s="6">
        <v>0</v>
      </c>
      <c r="AW514" s="6">
        <v>0</v>
      </c>
      <c r="AX514" s="6">
        <v>2</v>
      </c>
      <c r="AY514" s="6">
        <f>IF(Table3[[#This Row],[ShankDiameter]]=0.225,2,IF(Table3[[#This Row],[ShankDiameter]]=0.25,2,IF(Table3[[#This Row],[ShankDiameter]]=0.2875,2,0)))</f>
        <v>0</v>
      </c>
      <c r="AZ514" s="6"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f>IF(Table3[[#This Row],[Type]]="EM",IF((Table3[[#This Row],[Diameter]]/2)-Table3[[#This Row],[CornerRadius]]-0.012&gt;0,(Table3[[#This Row],[Diameter]]/2)-Table3[[#This Row],[CornerRadius]]-0.012,0),)</f>
        <v>0</v>
      </c>
      <c r="BK514" s="6" t="str">
        <f>IF(Table3[[#This Row],[ShoulderLength]]="","",IF(Table3[[#This Row],[ShoulderLength]]&lt;Table3[[#This Row],[LOC]],"FIX",""))</f>
        <v/>
      </c>
    </row>
    <row r="515" spans="1:63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802</v>
      </c>
      <c r="I515" s="11" t="s">
        <v>1056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2437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>IF(Z515 &lt; 1, "", (M515/2)/TAN(RADIANS(Z515/2)))</f>
        <v>5.1643970205418804E-2</v>
      </c>
      <c r="AE515" s="6" t="s">
        <v>49</v>
      </c>
      <c r="AF515" s="6" t="s">
        <v>545</v>
      </c>
      <c r="AH515" s="6" t="s">
        <v>636</v>
      </c>
      <c r="AI515" s="6">
        <v>1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1</v>
      </c>
      <c r="AQ515" s="6">
        <v>0</v>
      </c>
      <c r="AR515" s="6">
        <v>0</v>
      </c>
      <c r="AS515" s="6">
        <v>0</v>
      </c>
      <c r="AT515" s="6">
        <v>0</v>
      </c>
      <c r="AU515" s="6">
        <f>IF(Table3[[#This Row],[ShankDiameter]]&gt;0.5,0,2)</f>
        <v>2</v>
      </c>
      <c r="AV515" s="6">
        <v>0</v>
      </c>
      <c r="AW515" s="6">
        <v>0</v>
      </c>
      <c r="AX515" s="6">
        <v>2</v>
      </c>
      <c r="AY515" s="6">
        <f>IF(Table3[[#This Row],[ShankDiameter]]=0.225,2,IF(Table3[[#This Row],[ShankDiameter]]=0.25,2,IF(Table3[[#This Row],[ShankDiameter]]=0.2875,2,0)))</f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f>IF(Table3[[#This Row],[Type]]="EM",IF((Table3[[#This Row],[Diameter]]/2)-Table3[[#This Row],[CornerRadius]]-0.012&gt;0,(Table3[[#This Row],[Diameter]]/2)-Table3[[#This Row],[CornerRadius]]-0.012,0),)</f>
        <v>0</v>
      </c>
      <c r="BK515" s="6" t="str">
        <f>IF(Table3[[#This Row],[ShoulderLength]]="","",IF(Table3[[#This Row],[ShoulderLength]]&lt;Table3[[#This Row],[LOC]],"FIX",""))</f>
        <v/>
      </c>
    </row>
    <row r="516" spans="1:63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802</v>
      </c>
      <c r="I516" s="11" t="s">
        <v>1057</v>
      </c>
      <c r="J516" s="12" t="s">
        <v>1058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1059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>IF(Z516 &lt; 1, "", (M516/2)/TAN(RADIANS(Z516/2)))</f>
        <v>5.1974443545883958E-2</v>
      </c>
      <c r="AE516" s="6" t="s">
        <v>49</v>
      </c>
      <c r="AF516" s="6" t="s">
        <v>545</v>
      </c>
      <c r="AH516" s="6" t="s">
        <v>636</v>
      </c>
      <c r="AI516" s="6">
        <v>1</v>
      </c>
      <c r="AJ516" s="6">
        <v>0</v>
      </c>
      <c r="AK516" s="6">
        <v>0</v>
      </c>
      <c r="AL516" s="6">
        <v>0</v>
      </c>
      <c r="AM516" s="6">
        <v>0</v>
      </c>
      <c r="AN516" s="6">
        <v>0</v>
      </c>
      <c r="AO516" s="6">
        <v>1</v>
      </c>
      <c r="AQ516" s="6">
        <v>0</v>
      </c>
      <c r="AR516" s="6">
        <v>0</v>
      </c>
      <c r="AS516" s="6">
        <v>0</v>
      </c>
      <c r="AT516" s="6">
        <v>0</v>
      </c>
      <c r="AU516" s="6">
        <f>IF(Table3[[#This Row],[ShankDiameter]]&gt;0.5,0,2)</f>
        <v>2</v>
      </c>
      <c r="AV516" s="6">
        <v>0</v>
      </c>
      <c r="AW516" s="6">
        <v>0</v>
      </c>
      <c r="AX516" s="6">
        <v>2</v>
      </c>
      <c r="AY516" s="6">
        <f>IF(Table3[[#This Row],[ShankDiameter]]=0.225,2,IF(Table3[[#This Row],[ShankDiameter]]=0.25,2,IF(Table3[[#This Row],[ShankDiameter]]=0.2875,2,0)))</f>
        <v>0</v>
      </c>
      <c r="AZ516" s="6"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f>IF(Table3[[#This Row],[Type]]="EM",IF((Table3[[#This Row],[Diameter]]/2)-Table3[[#This Row],[CornerRadius]]-0.012&gt;0,(Table3[[#This Row],[Diameter]]/2)-Table3[[#This Row],[CornerRadius]]-0.012,0),)</f>
        <v>0</v>
      </c>
      <c r="BK516" s="6" t="str">
        <f>IF(Table3[[#This Row],[ShoulderLength]]="","",IF(Table3[[#This Row],[ShoulderLength]]&lt;Table3[[#This Row],[LOC]],"FIX",""))</f>
        <v/>
      </c>
    </row>
    <row r="517" spans="1:63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680</v>
      </c>
      <c r="I517" s="11" t="s">
        <v>1060</v>
      </c>
      <c r="J517" s="12" t="s">
        <v>1061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1059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>IF(Z517 &lt; 1, "", (M517/2)/TAN(RADIANS(Z517/2)))</f>
        <v>5.1974443545883958E-2</v>
      </c>
      <c r="AE517" s="6" t="s">
        <v>49</v>
      </c>
      <c r="AF517" s="6" t="s">
        <v>545</v>
      </c>
      <c r="AH517" s="6" t="s">
        <v>683</v>
      </c>
      <c r="AI517" s="6">
        <v>1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1</v>
      </c>
      <c r="AQ517" s="6">
        <v>0</v>
      </c>
      <c r="AR517" s="6">
        <v>0</v>
      </c>
      <c r="AS517" s="6">
        <v>0</v>
      </c>
      <c r="AT517" s="6">
        <v>0</v>
      </c>
      <c r="AU517" s="6">
        <f>IF(Table3[[#This Row],[ShankDiameter]]&gt;0.5,0,2)</f>
        <v>2</v>
      </c>
      <c r="AV517" s="6">
        <v>0</v>
      </c>
      <c r="AW517" s="6">
        <v>0</v>
      </c>
      <c r="AX517" s="6">
        <v>2</v>
      </c>
      <c r="AY517" s="6">
        <f>IF(Table3[[#This Row],[ShankDiameter]]=0.225,2,IF(Table3[[#This Row],[ShankDiameter]]=0.25,2,IF(Table3[[#This Row],[ShankDiameter]]=0.2875,2,0)))</f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f>IF(Table3[[#This Row],[Type]]="EM",IF((Table3[[#This Row],[Diameter]]/2)-Table3[[#This Row],[CornerRadius]]-0.012&gt;0,(Table3[[#This Row],[Diameter]]/2)-Table3[[#This Row],[CornerRadius]]-0.012,0),)</f>
        <v>0</v>
      </c>
      <c r="BK517" s="6" t="str">
        <f>IF(Table3[[#This Row],[ShoulderLength]]="","",IF(Table3[[#This Row],[ShoulderLength]]&lt;Table3[[#This Row],[LOC]],"FIX",""))</f>
        <v/>
      </c>
    </row>
    <row r="518" spans="1:63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680</v>
      </c>
      <c r="I518" s="11" t="s">
        <v>1062</v>
      </c>
      <c r="J518" s="12" t="s">
        <v>1063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844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>IF(Z518 &lt; 1, "", (M518/2)/TAN(RADIANS(Z518/2)))</f>
        <v>5.3176164783939085E-2</v>
      </c>
      <c r="AE518" s="6" t="s">
        <v>49</v>
      </c>
      <c r="AF518" s="6" t="s">
        <v>545</v>
      </c>
      <c r="AH518" s="6" t="s">
        <v>683</v>
      </c>
      <c r="AI518" s="6">
        <v>1</v>
      </c>
      <c r="AJ518" s="6">
        <v>0</v>
      </c>
      <c r="AK518" s="6">
        <v>0</v>
      </c>
      <c r="AL518" s="6">
        <v>0</v>
      </c>
      <c r="AM518" s="6">
        <v>0</v>
      </c>
      <c r="AN518" s="6">
        <v>0</v>
      </c>
      <c r="AO518" s="6">
        <v>1</v>
      </c>
      <c r="AQ518" s="6">
        <v>0</v>
      </c>
      <c r="AR518" s="6">
        <v>0</v>
      </c>
      <c r="AS518" s="6">
        <v>0</v>
      </c>
      <c r="AT518" s="6">
        <v>0</v>
      </c>
      <c r="AU518" s="6">
        <f>IF(Table3[[#This Row],[ShankDiameter]]&gt;0.5,0,2)</f>
        <v>2</v>
      </c>
      <c r="AV518" s="6">
        <v>0</v>
      </c>
      <c r="AW518" s="6">
        <v>0</v>
      </c>
      <c r="AX518" s="6">
        <v>2</v>
      </c>
      <c r="AY518" s="6">
        <f>IF(Table3[[#This Row],[ShankDiameter]]=0.225,2,IF(Table3[[#This Row],[ShankDiameter]]=0.25,2,IF(Table3[[#This Row],[ShankDiameter]]=0.2875,2,0)))</f>
        <v>0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f>IF(Table3[[#This Row],[Type]]="EM",IF((Table3[[#This Row],[Diameter]]/2)-Table3[[#This Row],[CornerRadius]]-0.012&gt;0,(Table3[[#This Row],[Diameter]]/2)-Table3[[#This Row],[CornerRadius]]-0.012,0),)</f>
        <v>0</v>
      </c>
      <c r="BK518" s="6" t="str">
        <f>IF(Table3[[#This Row],[ShoulderLength]]="","",IF(Table3[[#This Row],[ShoulderLength]]&lt;Table3[[#This Row],[LOC]],"FIX",""))</f>
        <v/>
      </c>
    </row>
    <row r="519" spans="1:63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802</v>
      </c>
      <c r="I519" s="11" t="s">
        <v>1064</v>
      </c>
      <c r="J519" s="12" t="s">
        <v>2436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844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>IF(Z519 &lt; 1, "", (M519/2)/TAN(RADIANS(Z519/2)))</f>
        <v>5.3176164783939085E-2</v>
      </c>
      <c r="AE519" s="6" t="s">
        <v>49</v>
      </c>
      <c r="AF519" s="6" t="s">
        <v>545</v>
      </c>
      <c r="AH519" s="6" t="s">
        <v>636</v>
      </c>
      <c r="AI519" s="6">
        <v>1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1</v>
      </c>
      <c r="AQ519" s="6">
        <v>0</v>
      </c>
      <c r="AR519" s="6">
        <v>0</v>
      </c>
      <c r="AS519" s="6">
        <v>0</v>
      </c>
      <c r="AT519" s="6">
        <v>0</v>
      </c>
      <c r="AU519" s="6">
        <f>IF(Table3[[#This Row],[ShankDiameter]]&gt;0.5,0,2)</f>
        <v>2</v>
      </c>
      <c r="AV519" s="6">
        <v>0</v>
      </c>
      <c r="AW519" s="6">
        <v>0</v>
      </c>
      <c r="AX519" s="6">
        <v>2</v>
      </c>
      <c r="AY519" s="6">
        <f>IF(Table3[[#This Row],[ShankDiameter]]=0.225,2,IF(Table3[[#This Row],[ShankDiameter]]=0.25,2,IF(Table3[[#This Row],[ShankDiameter]]=0.2875,2,0)))</f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f>IF(Table3[[#This Row],[Type]]="EM",IF((Table3[[#This Row],[Diameter]]/2)-Table3[[#This Row],[CornerRadius]]-0.012&gt;0,(Table3[[#This Row],[Diameter]]/2)-Table3[[#This Row],[CornerRadius]]-0.012,0),)</f>
        <v>0</v>
      </c>
      <c r="BK519" s="6" t="str">
        <f>IF(Table3[[#This Row],[ShoulderLength]]="","",IF(Table3[[#This Row],[ShoulderLength]]&lt;Table3[[#This Row],[LOC]],"FIX",""))</f>
        <v/>
      </c>
    </row>
    <row r="520" spans="1:63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802</v>
      </c>
      <c r="I520" s="11" t="s">
        <v>1065</v>
      </c>
      <c r="J520" s="12" t="s">
        <v>1066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1067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>IF(Z520 &lt; 1, "", (M520/2)/TAN(RADIANS(Z520/2)))</f>
        <v>5.4077455712480425E-2</v>
      </c>
      <c r="AE520" s="6" t="s">
        <v>49</v>
      </c>
      <c r="AF520" s="6" t="s">
        <v>545</v>
      </c>
      <c r="AH520" s="6" t="s">
        <v>636</v>
      </c>
      <c r="AI520" s="6">
        <v>1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1</v>
      </c>
      <c r="AQ520" s="6">
        <v>0</v>
      </c>
      <c r="AR520" s="6">
        <v>0</v>
      </c>
      <c r="AS520" s="6">
        <v>0</v>
      </c>
      <c r="AT520" s="6">
        <v>0</v>
      </c>
      <c r="AU520" s="6">
        <f>IF(Table3[[#This Row],[ShankDiameter]]&gt;0.5,0,2)</f>
        <v>2</v>
      </c>
      <c r="AV520" s="6">
        <v>0</v>
      </c>
      <c r="AW520" s="6">
        <v>0</v>
      </c>
      <c r="AX520" s="6">
        <v>2</v>
      </c>
      <c r="AY520" s="6">
        <f>IF(Table3[[#This Row],[ShankDiameter]]=0.225,2,IF(Table3[[#This Row],[ShankDiameter]]=0.25,2,IF(Table3[[#This Row],[ShankDiameter]]=0.2875,2,0)))</f>
        <v>0</v>
      </c>
      <c r="AZ520" s="6"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f>IF(Table3[[#This Row],[Type]]="EM",IF((Table3[[#This Row],[Diameter]]/2)-Table3[[#This Row],[CornerRadius]]-0.012&gt;0,(Table3[[#This Row],[Diameter]]/2)-Table3[[#This Row],[CornerRadius]]-0.012,0),)</f>
        <v>0</v>
      </c>
      <c r="BK520" s="6" t="str">
        <f>IF(Table3[[#This Row],[ShoulderLength]]="","",IF(Table3[[#This Row],[ShoulderLength]]&lt;Table3[[#This Row],[LOC]],"FIX",""))</f>
        <v/>
      </c>
    </row>
    <row r="521" spans="1:63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680</v>
      </c>
      <c r="I521" s="11" t="s">
        <v>1068</v>
      </c>
      <c r="J521" s="12" t="s">
        <v>1069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1067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>IF(Z521 &lt; 1, "", (M521/2)/TAN(RADIANS(Z521/2)))</f>
        <v>5.4077455712480425E-2</v>
      </c>
      <c r="AE521" s="6" t="s">
        <v>49</v>
      </c>
      <c r="AF521" s="6" t="s">
        <v>545</v>
      </c>
      <c r="AH521" s="6" t="s">
        <v>683</v>
      </c>
      <c r="AI521" s="6">
        <v>1</v>
      </c>
      <c r="AJ521" s="6">
        <v>0</v>
      </c>
      <c r="AK521" s="6">
        <v>0</v>
      </c>
      <c r="AL521" s="6">
        <v>0</v>
      </c>
      <c r="AM521" s="6">
        <v>0</v>
      </c>
      <c r="AN521" s="6">
        <v>0</v>
      </c>
      <c r="AO521" s="6">
        <v>1</v>
      </c>
      <c r="AQ521" s="6">
        <v>0</v>
      </c>
      <c r="AR521" s="6">
        <v>0</v>
      </c>
      <c r="AS521" s="6">
        <v>0</v>
      </c>
      <c r="AT521" s="6">
        <v>0</v>
      </c>
      <c r="AU521" s="6">
        <f>IF(Table3[[#This Row],[ShankDiameter]]&gt;0.5,0,2)</f>
        <v>2</v>
      </c>
      <c r="AV521" s="6">
        <v>0</v>
      </c>
      <c r="AW521" s="6">
        <v>0</v>
      </c>
      <c r="AX521" s="6">
        <v>2</v>
      </c>
      <c r="AY521" s="6">
        <f>IF(Table3[[#This Row],[ShankDiameter]]=0.225,2,IF(Table3[[#This Row],[ShankDiameter]]=0.25,2,IF(Table3[[#This Row],[ShankDiameter]]=0.2875,2,0)))</f>
        <v>0</v>
      </c>
      <c r="AZ521" s="6"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f>IF(Table3[[#This Row],[Type]]="EM",IF((Table3[[#This Row],[Diameter]]/2)-Table3[[#This Row],[CornerRadius]]-0.012&gt;0,(Table3[[#This Row],[Diameter]]/2)-Table3[[#This Row],[CornerRadius]]-0.012,0),)</f>
        <v>0</v>
      </c>
      <c r="BK521" s="6" t="str">
        <f>IF(Table3[[#This Row],[ShoulderLength]]="","",IF(Table3[[#This Row],[ShoulderLength]]&lt;Table3[[#This Row],[LOC]],"FIX",""))</f>
        <v/>
      </c>
    </row>
    <row r="522" spans="1:63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802</v>
      </c>
      <c r="I522" s="11" t="s">
        <v>1070</v>
      </c>
      <c r="J522" s="12" t="s">
        <v>1071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1072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>IF(Z522 &lt; 1, "", (M522/2)/TAN(RADIANS(Z522/2)))</f>
        <v>5.4678316331507985E-2</v>
      </c>
      <c r="AE522" s="6" t="s">
        <v>49</v>
      </c>
      <c r="AF522" s="6" t="s">
        <v>545</v>
      </c>
      <c r="AH522" s="6" t="s">
        <v>636</v>
      </c>
      <c r="AI522" s="6">
        <v>1</v>
      </c>
      <c r="AJ522" s="6">
        <v>0</v>
      </c>
      <c r="AK522" s="6">
        <v>0</v>
      </c>
      <c r="AL522" s="6">
        <v>0</v>
      </c>
      <c r="AM522" s="6">
        <v>0</v>
      </c>
      <c r="AN522" s="6">
        <v>0</v>
      </c>
      <c r="AO522" s="6">
        <v>1</v>
      </c>
      <c r="AQ522" s="6">
        <v>0</v>
      </c>
      <c r="AR522" s="6">
        <v>0</v>
      </c>
      <c r="AS522" s="6">
        <v>0</v>
      </c>
      <c r="AT522" s="6">
        <v>0</v>
      </c>
      <c r="AU522" s="6">
        <f>IF(Table3[[#This Row],[ShankDiameter]]&gt;0.5,0,2)</f>
        <v>2</v>
      </c>
      <c r="AV522" s="6">
        <v>0</v>
      </c>
      <c r="AW522" s="6">
        <v>0</v>
      </c>
      <c r="AX522" s="6">
        <v>2</v>
      </c>
      <c r="AY522" s="6">
        <f>IF(Table3[[#This Row],[ShankDiameter]]=0.225,2,IF(Table3[[#This Row],[ShankDiameter]]=0.25,2,IF(Table3[[#This Row],[ShankDiameter]]=0.2875,2,0)))</f>
        <v>0</v>
      </c>
      <c r="AZ522" s="6"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f>IF(Table3[[#This Row],[Type]]="EM",IF((Table3[[#This Row],[Diameter]]/2)-Table3[[#This Row],[CornerRadius]]-0.012&gt;0,(Table3[[#This Row],[Diameter]]/2)-Table3[[#This Row],[CornerRadius]]-0.012,0),)</f>
        <v>0</v>
      </c>
      <c r="BK522" s="6" t="str">
        <f>IF(Table3[[#This Row],[ShoulderLength]]="","",IF(Table3[[#This Row],[ShoulderLength]]&lt;Table3[[#This Row],[LOC]],"FIX",""))</f>
        <v/>
      </c>
    </row>
    <row r="523" spans="1:63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680</v>
      </c>
      <c r="I523" s="11" t="s">
        <v>1073</v>
      </c>
      <c r="J523" s="12" t="s">
        <v>1074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1072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>IF(Z523 &lt; 1, "", (M523/2)/TAN(RADIANS(Z523/2)))</f>
        <v>5.4678316331507985E-2</v>
      </c>
      <c r="AE523" s="6" t="s">
        <v>49</v>
      </c>
      <c r="AF523" s="6" t="s">
        <v>545</v>
      </c>
      <c r="AH523" s="6" t="s">
        <v>683</v>
      </c>
      <c r="AI523" s="6">
        <v>1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1</v>
      </c>
      <c r="AQ523" s="6">
        <v>0</v>
      </c>
      <c r="AR523" s="6">
        <v>0</v>
      </c>
      <c r="AS523" s="6">
        <v>0</v>
      </c>
      <c r="AT523" s="6">
        <v>0</v>
      </c>
      <c r="AU523" s="6">
        <f>IF(Table3[[#This Row],[ShankDiameter]]&gt;0.5,0,2)</f>
        <v>2</v>
      </c>
      <c r="AV523" s="6">
        <v>0</v>
      </c>
      <c r="AW523" s="6">
        <v>0</v>
      </c>
      <c r="AX523" s="6">
        <v>2</v>
      </c>
      <c r="AY523" s="6">
        <f>IF(Table3[[#This Row],[ShankDiameter]]=0.225,2,IF(Table3[[#This Row],[ShankDiameter]]=0.25,2,IF(Table3[[#This Row],[ShankDiameter]]=0.2875,2,0)))</f>
        <v>0</v>
      </c>
      <c r="AZ523" s="6"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f>IF(Table3[[#This Row],[Type]]="EM",IF((Table3[[#This Row],[Diameter]]/2)-Table3[[#This Row],[CornerRadius]]-0.012&gt;0,(Table3[[#This Row],[Diameter]]/2)-Table3[[#This Row],[CornerRadius]]-0.012,0),)</f>
        <v>0</v>
      </c>
      <c r="BK523" s="6" t="str">
        <f>IF(Table3[[#This Row],[ShoulderLength]]="","",IF(Table3[[#This Row],[ShoulderLength]]&lt;Table3[[#This Row],[LOC]],"FIX",""))</f>
        <v/>
      </c>
    </row>
    <row r="524" spans="1:63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802</v>
      </c>
      <c r="I524" s="11" t="s">
        <v>1075</v>
      </c>
      <c r="J524" s="12" t="s">
        <v>1076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1077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>IF(Z524 &lt; 1, "", (M524/2)/TAN(RADIANS(Z524/2)))</f>
        <v>5.5579607260049325E-2</v>
      </c>
      <c r="AE524" s="6" t="s">
        <v>49</v>
      </c>
      <c r="AF524" s="6" t="s">
        <v>545</v>
      </c>
      <c r="AH524" s="6" t="s">
        <v>636</v>
      </c>
      <c r="AI524" s="6">
        <v>1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1</v>
      </c>
      <c r="AQ524" s="6">
        <v>0</v>
      </c>
      <c r="AR524" s="6">
        <v>0</v>
      </c>
      <c r="AS524" s="6">
        <v>0</v>
      </c>
      <c r="AT524" s="6">
        <v>0</v>
      </c>
      <c r="AU524" s="6">
        <f>IF(Table3[[#This Row],[ShankDiameter]]&gt;0.5,0,2)</f>
        <v>2</v>
      </c>
      <c r="AV524" s="6">
        <v>0</v>
      </c>
      <c r="AW524" s="6">
        <v>0</v>
      </c>
      <c r="AX524" s="6">
        <v>2</v>
      </c>
      <c r="AY524" s="6">
        <f>IF(Table3[[#This Row],[ShankDiameter]]=0.225,2,IF(Table3[[#This Row],[ShankDiameter]]=0.25,2,IF(Table3[[#This Row],[ShankDiameter]]=0.2875,2,0)))</f>
        <v>0</v>
      </c>
      <c r="AZ524" s="6"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f>IF(Table3[[#This Row],[Type]]="EM",IF((Table3[[#This Row],[Diameter]]/2)-Table3[[#This Row],[CornerRadius]]-0.012&gt;0,(Table3[[#This Row],[Diameter]]/2)-Table3[[#This Row],[CornerRadius]]-0.012,0),)</f>
        <v>0</v>
      </c>
      <c r="BK524" s="6" t="str">
        <f>IF(Table3[[#This Row],[ShoulderLength]]="","",IF(Table3[[#This Row],[ShoulderLength]]&lt;Table3[[#This Row],[LOC]],"FIX",""))</f>
        <v/>
      </c>
    </row>
    <row r="525" spans="1:63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680</v>
      </c>
      <c r="I525" s="11" t="s">
        <v>1078</v>
      </c>
      <c r="J525" s="12" t="s">
        <v>1079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1077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>IF(Z525 &lt; 1, "", (M525/2)/TAN(RADIANS(Z525/2)))</f>
        <v>5.5579607260049325E-2</v>
      </c>
      <c r="AE525" s="6" t="s">
        <v>49</v>
      </c>
      <c r="AF525" s="6" t="s">
        <v>545</v>
      </c>
      <c r="AH525" s="6" t="s">
        <v>683</v>
      </c>
      <c r="AI525" s="6">
        <v>1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1</v>
      </c>
      <c r="AQ525" s="6">
        <v>0</v>
      </c>
      <c r="AR525" s="6">
        <v>0</v>
      </c>
      <c r="AS525" s="6">
        <v>0</v>
      </c>
      <c r="AT525" s="6">
        <v>0</v>
      </c>
      <c r="AU525" s="6">
        <f>IF(Table3[[#This Row],[ShankDiameter]]&gt;0.5,0,2)</f>
        <v>2</v>
      </c>
      <c r="AV525" s="6">
        <v>0</v>
      </c>
      <c r="AW525" s="6">
        <v>0</v>
      </c>
      <c r="AX525" s="6">
        <v>2</v>
      </c>
      <c r="AY525" s="6">
        <f>IF(Table3[[#This Row],[ShankDiameter]]=0.225,2,IF(Table3[[#This Row],[ShankDiameter]]=0.25,2,IF(Table3[[#This Row],[ShankDiameter]]=0.2875,2,0)))</f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f>IF(Table3[[#This Row],[Type]]="EM",IF((Table3[[#This Row],[Diameter]]/2)-Table3[[#This Row],[CornerRadius]]-0.012&gt;0,(Table3[[#This Row],[Diameter]]/2)-Table3[[#This Row],[CornerRadius]]-0.012,0),)</f>
        <v>0</v>
      </c>
      <c r="BK525" s="6" t="str">
        <f>IF(Table3[[#This Row],[ShoulderLength]]="","",IF(Table3[[#This Row],[ShoulderLength]]&lt;Table3[[#This Row],[LOC]],"FIX",""))</f>
        <v/>
      </c>
    </row>
    <row r="526" spans="1:63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680</v>
      </c>
      <c r="I526" s="11" t="s">
        <v>1080</v>
      </c>
      <c r="J526" s="12" t="s">
        <v>1081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2423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>IF(Z526 &lt; 1, "", (M526/2)/TAN(RADIANS(Z526/2)))</f>
        <v>5.6330683033833776E-2</v>
      </c>
      <c r="AE526" s="6" t="s">
        <v>49</v>
      </c>
      <c r="AF526" s="6" t="s">
        <v>545</v>
      </c>
      <c r="AH526" s="6" t="s">
        <v>683</v>
      </c>
      <c r="AI526" s="6">
        <v>1</v>
      </c>
      <c r="AJ526" s="6">
        <v>0</v>
      </c>
      <c r="AK526" s="6">
        <v>0</v>
      </c>
      <c r="AL526" s="6">
        <v>0</v>
      </c>
      <c r="AM526" s="6">
        <v>0</v>
      </c>
      <c r="AN526" s="6">
        <v>1</v>
      </c>
      <c r="AO526" s="6">
        <v>1</v>
      </c>
      <c r="AQ526" s="6">
        <v>0</v>
      </c>
      <c r="AR526" s="6">
        <v>0</v>
      </c>
      <c r="AS526" s="6">
        <v>0</v>
      </c>
      <c r="AT526" s="6">
        <v>0</v>
      </c>
      <c r="AU526" s="6">
        <f>IF(Table3[[#This Row],[ShankDiameter]]&gt;0.5,0,2)</f>
        <v>2</v>
      </c>
      <c r="AV526" s="6">
        <v>0</v>
      </c>
      <c r="AW526" s="6">
        <v>0</v>
      </c>
      <c r="AX526" s="6">
        <v>2</v>
      </c>
      <c r="AY526" s="6">
        <f>IF(Table3[[#This Row],[ShankDiameter]]=0.225,2,IF(Table3[[#This Row],[ShankDiameter]]=0.25,2,IF(Table3[[#This Row],[ShankDiameter]]=0.2875,2,0)))</f>
        <v>0</v>
      </c>
      <c r="AZ526" s="6"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f>IF(Table3[[#This Row],[Type]]="EM",IF((Table3[[#This Row],[Diameter]]/2)-Table3[[#This Row],[CornerRadius]]-0.012&gt;0,(Table3[[#This Row],[Diameter]]/2)-Table3[[#This Row],[CornerRadius]]-0.012,0),)</f>
        <v>0</v>
      </c>
      <c r="BK526" s="6" t="str">
        <f>IF(Table3[[#This Row],[ShoulderLength]]="","",IF(Table3[[#This Row],[ShoulderLength]]&lt;Table3[[#This Row],[LOC]],"FIX",""))</f>
        <v/>
      </c>
    </row>
    <row r="527" spans="1:63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802</v>
      </c>
      <c r="I527" s="11" t="s">
        <v>1082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2423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>IF(Z527 &lt; 1, "", (M527/2)/TAN(RADIANS(Z527/2)))</f>
        <v>5.6330683033833776E-2</v>
      </c>
      <c r="AE527" s="6" t="s">
        <v>49</v>
      </c>
      <c r="AF527" s="6" t="s">
        <v>545</v>
      </c>
      <c r="AH527" s="6" t="s">
        <v>636</v>
      </c>
      <c r="AI527" s="6">
        <v>1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1</v>
      </c>
      <c r="AQ527" s="6">
        <v>0</v>
      </c>
      <c r="AR527" s="6">
        <v>0</v>
      </c>
      <c r="AS527" s="6">
        <v>0</v>
      </c>
      <c r="AT527" s="6">
        <v>0</v>
      </c>
      <c r="AU527" s="6">
        <f>IF(Table3[[#This Row],[ShankDiameter]]&gt;0.5,0,2)</f>
        <v>2</v>
      </c>
      <c r="AV527" s="6">
        <v>0</v>
      </c>
      <c r="AW527" s="6">
        <v>0</v>
      </c>
      <c r="AX527" s="6">
        <v>2</v>
      </c>
      <c r="AY527" s="6">
        <f>IF(Table3[[#This Row],[ShankDiameter]]=0.225,2,IF(Table3[[#This Row],[ShankDiameter]]=0.25,2,IF(Table3[[#This Row],[ShankDiameter]]=0.2875,2,0)))</f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f>IF(Table3[[#This Row],[Type]]="EM",IF((Table3[[#This Row],[Diameter]]/2)-Table3[[#This Row],[CornerRadius]]-0.012&gt;0,(Table3[[#This Row],[Diameter]]/2)-Table3[[#This Row],[CornerRadius]]-0.012,0),)</f>
        <v>0</v>
      </c>
      <c r="BK527" s="6" t="str">
        <f>IF(Table3[[#This Row],[ShoulderLength]]="","",IF(Table3[[#This Row],[ShoulderLength]]&lt;Table3[[#This Row],[LOC]],"FIX",""))</f>
        <v/>
      </c>
    </row>
    <row r="528" spans="1:63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802</v>
      </c>
      <c r="I528" s="11" t="s">
        <v>1083</v>
      </c>
      <c r="J528" s="12" t="s">
        <v>1084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847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>IF(Z528 &lt; 1, "", (M528/2)/TAN(RADIANS(Z528/2)))</f>
        <v>5.6781328498104446E-2</v>
      </c>
      <c r="AE528" s="6" t="s">
        <v>49</v>
      </c>
      <c r="AF528" s="6" t="s">
        <v>545</v>
      </c>
      <c r="AH528" s="6" t="s">
        <v>636</v>
      </c>
      <c r="AI528" s="6">
        <v>1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1</v>
      </c>
      <c r="AQ528" s="6">
        <v>0</v>
      </c>
      <c r="AR528" s="6">
        <v>0</v>
      </c>
      <c r="AS528" s="6">
        <v>0</v>
      </c>
      <c r="AT528" s="6">
        <v>0</v>
      </c>
      <c r="AU528" s="6">
        <f>IF(Table3[[#This Row],[ShankDiameter]]&gt;0.5,0,2)</f>
        <v>2</v>
      </c>
      <c r="AV528" s="6">
        <v>0</v>
      </c>
      <c r="AW528" s="6">
        <v>0</v>
      </c>
      <c r="AX528" s="6">
        <v>2</v>
      </c>
      <c r="AY528" s="6">
        <f>IF(Table3[[#This Row],[ShankDiameter]]=0.225,2,IF(Table3[[#This Row],[ShankDiameter]]=0.25,2,IF(Table3[[#This Row],[ShankDiameter]]=0.2875,2,0)))</f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f>IF(Table3[[#This Row],[Type]]="EM",IF((Table3[[#This Row],[Diameter]]/2)-Table3[[#This Row],[CornerRadius]]-0.012&gt;0,(Table3[[#This Row],[Diameter]]/2)-Table3[[#This Row],[CornerRadius]]-0.012,0),)</f>
        <v>0</v>
      </c>
      <c r="BK528" s="6" t="str">
        <f>IF(Table3[[#This Row],[ShoulderLength]]="","",IF(Table3[[#This Row],[ShoulderLength]]&lt;Table3[[#This Row],[LOC]],"FIX",""))</f>
        <v/>
      </c>
    </row>
    <row r="529" spans="1:63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680</v>
      </c>
      <c r="I529" s="11" t="s">
        <v>1085</v>
      </c>
      <c r="J529" s="12" t="s">
        <v>1086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847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>IF(Z529 &lt; 1, "", (M529/2)/TAN(RADIANS(Z529/2)))</f>
        <v>5.6781328498104446E-2</v>
      </c>
      <c r="AE529" s="6" t="s">
        <v>49</v>
      </c>
      <c r="AF529" s="6" t="s">
        <v>545</v>
      </c>
      <c r="AH529" s="6" t="s">
        <v>683</v>
      </c>
      <c r="AI529" s="6">
        <v>1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1</v>
      </c>
      <c r="AQ529" s="6">
        <v>0</v>
      </c>
      <c r="AR529" s="6">
        <v>0</v>
      </c>
      <c r="AS529" s="6">
        <v>0</v>
      </c>
      <c r="AT529" s="6">
        <v>0</v>
      </c>
      <c r="AU529" s="6">
        <f>IF(Table3[[#This Row],[ShankDiameter]]&gt;0.5,0,2)</f>
        <v>2</v>
      </c>
      <c r="AV529" s="6">
        <v>0</v>
      </c>
      <c r="AW529" s="6">
        <v>0</v>
      </c>
      <c r="AX529" s="6">
        <v>2</v>
      </c>
      <c r="AY529" s="6">
        <f>IF(Table3[[#This Row],[ShankDiameter]]=0.225,2,IF(Table3[[#This Row],[ShankDiameter]]=0.25,2,IF(Table3[[#This Row],[ShankDiameter]]=0.2875,2,0)))</f>
        <v>0</v>
      </c>
      <c r="AZ529" s="6"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f>IF(Table3[[#This Row],[Type]]="EM",IF((Table3[[#This Row],[Diameter]]/2)-Table3[[#This Row],[CornerRadius]]-0.012&gt;0,(Table3[[#This Row],[Diameter]]/2)-Table3[[#This Row],[CornerRadius]]-0.012,0),)</f>
        <v>0</v>
      </c>
      <c r="BK529" s="6" t="str">
        <f>IF(Table3[[#This Row],[ShoulderLength]]="","",IF(Table3[[#This Row],[ShoulderLength]]&lt;Table3[[#This Row],[LOC]],"FIX",""))</f>
        <v/>
      </c>
    </row>
    <row r="530" spans="1:63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802</v>
      </c>
      <c r="I530" s="11" t="s">
        <v>1087</v>
      </c>
      <c r="J530" s="12" t="s">
        <v>1088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849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>IF(Z530 &lt; 1, "", (M530/2)/TAN(RADIANS(Z530/2)))</f>
        <v>5.7382189117132006E-2</v>
      </c>
      <c r="AE530" s="6" t="s">
        <v>49</v>
      </c>
      <c r="AF530" s="6" t="s">
        <v>545</v>
      </c>
      <c r="AH530" s="6" t="s">
        <v>636</v>
      </c>
      <c r="AI530" s="6">
        <v>1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1</v>
      </c>
      <c r="AQ530" s="6">
        <v>0</v>
      </c>
      <c r="AR530" s="6">
        <v>0</v>
      </c>
      <c r="AS530" s="6">
        <v>0</v>
      </c>
      <c r="AT530" s="6">
        <v>0</v>
      </c>
      <c r="AU530" s="6">
        <f>IF(Table3[[#This Row],[ShankDiameter]]&gt;0.5,0,2)</f>
        <v>2</v>
      </c>
      <c r="AV530" s="6">
        <v>0</v>
      </c>
      <c r="AW530" s="6">
        <v>0</v>
      </c>
      <c r="AX530" s="6">
        <v>2</v>
      </c>
      <c r="AY530" s="6">
        <f>IF(Table3[[#This Row],[ShankDiameter]]=0.225,2,IF(Table3[[#This Row],[ShankDiameter]]=0.25,2,IF(Table3[[#This Row],[ShankDiameter]]=0.2875,2,0)))</f>
        <v>0</v>
      </c>
      <c r="AZ530" s="6"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f>IF(Table3[[#This Row],[Type]]="EM",IF((Table3[[#This Row],[Diameter]]/2)-Table3[[#This Row],[CornerRadius]]-0.012&gt;0,(Table3[[#This Row],[Diameter]]/2)-Table3[[#This Row],[CornerRadius]]-0.012,0),)</f>
        <v>0</v>
      </c>
      <c r="BK530" s="6" t="str">
        <f>IF(Table3[[#This Row],[ShoulderLength]]="","",IF(Table3[[#This Row],[ShoulderLength]]&lt;Table3[[#This Row],[LOC]],"FIX",""))</f>
        <v/>
      </c>
    </row>
    <row r="531" spans="1:63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680</v>
      </c>
      <c r="I531" s="11" t="s">
        <v>1089</v>
      </c>
      <c r="J531" s="12" t="s">
        <v>1090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849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>IF(Z531 &lt; 1, "", (M531/2)/TAN(RADIANS(Z531/2)))</f>
        <v>5.7382189117132006E-2</v>
      </c>
      <c r="AE531" s="6" t="s">
        <v>49</v>
      </c>
      <c r="AF531" s="6" t="s">
        <v>545</v>
      </c>
      <c r="AH531" s="6" t="s">
        <v>683</v>
      </c>
      <c r="AI531" s="6">
        <v>1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1</v>
      </c>
      <c r="AQ531" s="6">
        <v>0</v>
      </c>
      <c r="AR531" s="6">
        <v>0</v>
      </c>
      <c r="AS531" s="6">
        <v>0</v>
      </c>
      <c r="AT531" s="6">
        <v>0</v>
      </c>
      <c r="AU531" s="6">
        <f>IF(Table3[[#This Row],[ShankDiameter]]&gt;0.5,0,2)</f>
        <v>2</v>
      </c>
      <c r="AV531" s="6">
        <v>0</v>
      </c>
      <c r="AW531" s="6">
        <v>0</v>
      </c>
      <c r="AX531" s="6">
        <v>2</v>
      </c>
      <c r="AY531" s="6">
        <f>IF(Table3[[#This Row],[ShankDiameter]]=0.225,2,IF(Table3[[#This Row],[ShankDiameter]]=0.25,2,IF(Table3[[#This Row],[ShankDiameter]]=0.2875,2,0)))</f>
        <v>0</v>
      </c>
      <c r="AZ531" s="6"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f>IF(Table3[[#This Row],[Type]]="EM",IF((Table3[[#This Row],[Diameter]]/2)-Table3[[#This Row],[CornerRadius]]-0.012&gt;0,(Table3[[#This Row],[Diameter]]/2)-Table3[[#This Row],[CornerRadius]]-0.012,0),)</f>
        <v>0</v>
      </c>
      <c r="BK531" s="6" t="str">
        <f>IF(Table3[[#This Row],[ShoulderLength]]="","",IF(Table3[[#This Row],[ShoulderLength]]&lt;Table3[[#This Row],[LOC]],"FIX",""))</f>
        <v/>
      </c>
    </row>
    <row r="532" spans="1:63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802</v>
      </c>
      <c r="I532" s="11" t="s">
        <v>1091</v>
      </c>
      <c r="J532" s="12" t="s">
        <v>1092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1093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>IF(Z532 &lt; 1, "", (M532/2)/TAN(RADIANS(Z532/2)))</f>
        <v>5.8133264890916463E-2</v>
      </c>
      <c r="AE532" s="6" t="s">
        <v>49</v>
      </c>
      <c r="AF532" s="6" t="s">
        <v>545</v>
      </c>
      <c r="AH532" s="6" t="s">
        <v>636</v>
      </c>
      <c r="AI532" s="6">
        <v>1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1</v>
      </c>
      <c r="AQ532" s="6">
        <v>0</v>
      </c>
      <c r="AR532" s="6">
        <v>0</v>
      </c>
      <c r="AS532" s="6">
        <v>0</v>
      </c>
      <c r="AT532" s="6">
        <v>0</v>
      </c>
      <c r="AU532" s="6">
        <f>IF(Table3[[#This Row],[ShankDiameter]]&gt;0.5,0,2)</f>
        <v>2</v>
      </c>
      <c r="AV532" s="6">
        <v>0</v>
      </c>
      <c r="AW532" s="6">
        <v>0</v>
      </c>
      <c r="AX532" s="6">
        <v>2</v>
      </c>
      <c r="AY532" s="6">
        <f>IF(Table3[[#This Row],[ShankDiameter]]=0.225,2,IF(Table3[[#This Row],[ShankDiameter]]=0.25,2,IF(Table3[[#This Row],[ShankDiameter]]=0.2875,2,0)))</f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f>IF(Table3[[#This Row],[Type]]="EM",IF((Table3[[#This Row],[Diameter]]/2)-Table3[[#This Row],[CornerRadius]]-0.012&gt;0,(Table3[[#This Row],[Diameter]]/2)-Table3[[#This Row],[CornerRadius]]-0.012,0),)</f>
        <v>0</v>
      </c>
      <c r="BK532" s="6" t="str">
        <f>IF(Table3[[#This Row],[ShoulderLength]]="","",IF(Table3[[#This Row],[ShoulderLength]]&lt;Table3[[#This Row],[LOC]],"FIX",""))</f>
        <v/>
      </c>
    </row>
    <row r="533" spans="1:63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680</v>
      </c>
      <c r="I533" s="11" t="s">
        <v>1094</v>
      </c>
      <c r="J533" s="12" t="s">
        <v>1095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1093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>IF(Z533 &lt; 1, "", (M533/2)/TAN(RADIANS(Z533/2)))</f>
        <v>5.8133264890916463E-2</v>
      </c>
      <c r="AE533" s="6" t="s">
        <v>49</v>
      </c>
      <c r="AF533" s="6" t="s">
        <v>545</v>
      </c>
      <c r="AH533" s="6" t="s">
        <v>683</v>
      </c>
      <c r="AI533" s="6">
        <v>1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1</v>
      </c>
      <c r="AQ533" s="6">
        <v>0</v>
      </c>
      <c r="AR533" s="6">
        <v>0</v>
      </c>
      <c r="AS533" s="6">
        <v>0</v>
      </c>
      <c r="AT533" s="6">
        <v>0</v>
      </c>
      <c r="AU533" s="6">
        <f>IF(Table3[[#This Row],[ShankDiameter]]&gt;0.5,0,2)</f>
        <v>2</v>
      </c>
      <c r="AV533" s="6">
        <v>0</v>
      </c>
      <c r="AW533" s="6">
        <v>0</v>
      </c>
      <c r="AX533" s="6">
        <v>2</v>
      </c>
      <c r="AY533" s="6">
        <f>IF(Table3[[#This Row],[ShankDiameter]]=0.225,2,IF(Table3[[#This Row],[ShankDiameter]]=0.25,2,IF(Table3[[#This Row],[ShankDiameter]]=0.2875,2,0)))</f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f>IF(Table3[[#This Row],[Type]]="EM",IF((Table3[[#This Row],[Diameter]]/2)-Table3[[#This Row],[CornerRadius]]-0.012&gt;0,(Table3[[#This Row],[Diameter]]/2)-Table3[[#This Row],[CornerRadius]]-0.012,0),)</f>
        <v>0</v>
      </c>
      <c r="BK533" s="6" t="str">
        <f>IF(Table3[[#This Row],[ShoulderLength]]="","",IF(Table3[[#This Row],[ShoulderLength]]&lt;Table3[[#This Row],[LOC]],"FIX",""))</f>
        <v/>
      </c>
    </row>
    <row r="534" spans="1:63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802</v>
      </c>
      <c r="I534" s="11" t="s">
        <v>1096</v>
      </c>
      <c r="J534" s="12" t="s">
        <v>1097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1098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>IF(Z534 &lt; 1, "", (M534/2)/TAN(RADIANS(Z534/2)))</f>
        <v>5.8884340664700913E-2</v>
      </c>
      <c r="AE534" s="6" t="s">
        <v>49</v>
      </c>
      <c r="AF534" s="6" t="s">
        <v>545</v>
      </c>
      <c r="AH534" s="6" t="s">
        <v>636</v>
      </c>
      <c r="AI534" s="6">
        <v>1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1</v>
      </c>
      <c r="AQ534" s="6">
        <v>0</v>
      </c>
      <c r="AR534" s="6">
        <v>0</v>
      </c>
      <c r="AS534" s="6">
        <v>0</v>
      </c>
      <c r="AT534" s="6">
        <v>0</v>
      </c>
      <c r="AU534" s="6">
        <f>IF(Table3[[#This Row],[ShankDiameter]]&gt;0.5,0,2)</f>
        <v>2</v>
      </c>
      <c r="AV534" s="6">
        <v>0</v>
      </c>
      <c r="AW534" s="6">
        <v>0</v>
      </c>
      <c r="AX534" s="6">
        <v>2</v>
      </c>
      <c r="AY534" s="6">
        <f>IF(Table3[[#This Row],[ShankDiameter]]=0.225,2,IF(Table3[[#This Row],[ShankDiameter]]=0.25,2,IF(Table3[[#This Row],[ShankDiameter]]=0.2875,2,0)))</f>
        <v>0</v>
      </c>
      <c r="AZ534" s="6"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f>IF(Table3[[#This Row],[Type]]="EM",IF((Table3[[#This Row],[Diameter]]/2)-Table3[[#This Row],[CornerRadius]]-0.012&gt;0,(Table3[[#This Row],[Diameter]]/2)-Table3[[#This Row],[CornerRadius]]-0.012,0),)</f>
        <v>0</v>
      </c>
      <c r="BK534" s="6" t="str">
        <f>IF(Table3[[#This Row],[ShoulderLength]]="","",IF(Table3[[#This Row],[ShoulderLength]]&lt;Table3[[#This Row],[LOC]],"FIX",""))</f>
        <v/>
      </c>
    </row>
    <row r="535" spans="1:63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680</v>
      </c>
      <c r="I535" s="11" t="s">
        <v>1099</v>
      </c>
      <c r="J535" s="12" t="s">
        <v>1100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1098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>IF(Z535 &lt; 1, "", (M535/2)/TAN(RADIANS(Z535/2)))</f>
        <v>5.8884340664700913E-2</v>
      </c>
      <c r="AE535" s="6" t="s">
        <v>49</v>
      </c>
      <c r="AF535" s="6" t="s">
        <v>545</v>
      </c>
      <c r="AH535" s="6" t="s">
        <v>683</v>
      </c>
      <c r="AI535" s="6">
        <v>1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1</v>
      </c>
      <c r="AQ535" s="6">
        <v>0</v>
      </c>
      <c r="AR535" s="6">
        <v>0</v>
      </c>
      <c r="AS535" s="6">
        <v>0</v>
      </c>
      <c r="AT535" s="6">
        <v>0</v>
      </c>
      <c r="AU535" s="6">
        <f>IF(Table3[[#This Row],[ShankDiameter]]&gt;0.5,0,2)</f>
        <v>2</v>
      </c>
      <c r="AV535" s="6">
        <v>0</v>
      </c>
      <c r="AW535" s="6">
        <v>0</v>
      </c>
      <c r="AX535" s="6">
        <v>2</v>
      </c>
      <c r="AY535" s="6">
        <f>IF(Table3[[#This Row],[ShankDiameter]]=0.225,2,IF(Table3[[#This Row],[ShankDiameter]]=0.25,2,IF(Table3[[#This Row],[ShankDiameter]]=0.2875,2,0)))</f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f>IF(Table3[[#This Row],[Type]]="EM",IF((Table3[[#This Row],[Diameter]]/2)-Table3[[#This Row],[CornerRadius]]-0.012&gt;0,(Table3[[#This Row],[Diameter]]/2)-Table3[[#This Row],[CornerRadius]]-0.012,0),)</f>
        <v>0</v>
      </c>
      <c r="BK535" s="6" t="str">
        <f>IF(Table3[[#This Row],[ShoulderLength]]="","",IF(Table3[[#This Row],[ShoulderLength]]&lt;Table3[[#This Row],[LOC]],"FIX",""))</f>
        <v/>
      </c>
    </row>
    <row r="536" spans="1:63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802</v>
      </c>
      <c r="I536" s="11" t="s">
        <v>1101</v>
      </c>
      <c r="J536" s="12" t="s">
        <v>1102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1103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>IF(Z536 &lt; 1, "", (M536/2)/TAN(RADIANS(Z536/2)))</f>
        <v>5.9785631593242253E-2</v>
      </c>
      <c r="AE536" s="6" t="s">
        <v>49</v>
      </c>
      <c r="AF536" s="6" t="s">
        <v>545</v>
      </c>
      <c r="AH536" s="6" t="s">
        <v>636</v>
      </c>
      <c r="AI536" s="6">
        <v>1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1</v>
      </c>
      <c r="AQ536" s="6">
        <v>0</v>
      </c>
      <c r="AR536" s="6">
        <v>0</v>
      </c>
      <c r="AS536" s="6">
        <v>0</v>
      </c>
      <c r="AT536" s="6">
        <v>0</v>
      </c>
      <c r="AU536" s="6">
        <f>IF(Table3[[#This Row],[ShankDiameter]]&gt;0.5,0,2)</f>
        <v>2</v>
      </c>
      <c r="AV536" s="6">
        <v>0</v>
      </c>
      <c r="AW536" s="6">
        <v>0</v>
      </c>
      <c r="AX536" s="6">
        <v>2</v>
      </c>
      <c r="AY536" s="6">
        <f>IF(Table3[[#This Row],[ShankDiameter]]=0.225,2,IF(Table3[[#This Row],[ShankDiameter]]=0.25,2,IF(Table3[[#This Row],[ShankDiameter]]=0.2875,2,0)))</f>
        <v>0</v>
      </c>
      <c r="AZ536" s="6"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f>IF(Table3[[#This Row],[Type]]="EM",IF((Table3[[#This Row],[Diameter]]/2)-Table3[[#This Row],[CornerRadius]]-0.012&gt;0,(Table3[[#This Row],[Diameter]]/2)-Table3[[#This Row],[CornerRadius]]-0.012,0),)</f>
        <v>0</v>
      </c>
      <c r="BK536" s="6" t="str">
        <f>IF(Table3[[#This Row],[ShoulderLength]]="","",IF(Table3[[#This Row],[ShoulderLength]]&lt;Table3[[#This Row],[LOC]],"FIX",""))</f>
        <v/>
      </c>
    </row>
    <row r="537" spans="1:63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680</v>
      </c>
      <c r="I537" s="11" t="s">
        <v>1104</v>
      </c>
      <c r="J537" s="12" t="s">
        <v>1105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1103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>IF(Z537 &lt; 1, "", (M537/2)/TAN(RADIANS(Z537/2)))</f>
        <v>5.9785631593242253E-2</v>
      </c>
      <c r="AE537" s="6" t="s">
        <v>49</v>
      </c>
      <c r="AF537" s="6" t="s">
        <v>545</v>
      </c>
      <c r="AH537" s="6" t="s">
        <v>683</v>
      </c>
      <c r="AI537" s="6">
        <v>1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1</v>
      </c>
      <c r="AQ537" s="6">
        <v>0</v>
      </c>
      <c r="AR537" s="6">
        <v>0</v>
      </c>
      <c r="AS537" s="6">
        <v>0</v>
      </c>
      <c r="AT537" s="6">
        <v>0</v>
      </c>
      <c r="AU537" s="6">
        <f>IF(Table3[[#This Row],[ShankDiameter]]&gt;0.5,0,2)</f>
        <v>2</v>
      </c>
      <c r="AV537" s="6">
        <v>0</v>
      </c>
      <c r="AW537" s="6">
        <v>0</v>
      </c>
      <c r="AX537" s="6">
        <v>2</v>
      </c>
      <c r="AY537" s="6">
        <f>IF(Table3[[#This Row],[ShankDiameter]]=0.225,2,IF(Table3[[#This Row],[ShankDiameter]]=0.25,2,IF(Table3[[#This Row],[ShankDiameter]]=0.2875,2,0)))</f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f>IF(Table3[[#This Row],[Type]]="EM",IF((Table3[[#This Row],[Diameter]]/2)-Table3[[#This Row],[CornerRadius]]-0.012&gt;0,(Table3[[#This Row],[Diameter]]/2)-Table3[[#This Row],[CornerRadius]]-0.012,0),)</f>
        <v>0</v>
      </c>
      <c r="BK537" s="6" t="str">
        <f>IF(Table3[[#This Row],[ShoulderLength]]="","",IF(Table3[[#This Row],[ShoulderLength]]&lt;Table3[[#This Row],[LOC]],"FIX",""))</f>
        <v/>
      </c>
    </row>
    <row r="538" spans="1:63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802</v>
      </c>
      <c r="I538" s="11" t="s">
        <v>1106</v>
      </c>
      <c r="J538" s="12" t="s">
        <v>1107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1108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>IF(Z538 &lt; 1, "", (M538/2)/TAN(RADIANS(Z538/2)))</f>
        <v>6.0386492212269813E-2</v>
      </c>
      <c r="AE538" s="6" t="s">
        <v>49</v>
      </c>
      <c r="AF538" s="6" t="s">
        <v>545</v>
      </c>
      <c r="AH538" s="6" t="s">
        <v>636</v>
      </c>
      <c r="AI538" s="6">
        <v>1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1</v>
      </c>
      <c r="AQ538" s="6">
        <v>0</v>
      </c>
      <c r="AR538" s="6">
        <v>0</v>
      </c>
      <c r="AS538" s="6">
        <v>0</v>
      </c>
      <c r="AT538" s="6">
        <v>0</v>
      </c>
      <c r="AU538" s="6">
        <f>IF(Table3[[#This Row],[ShankDiameter]]&gt;0.5,0,2)</f>
        <v>2</v>
      </c>
      <c r="AV538" s="6">
        <v>0</v>
      </c>
      <c r="AW538" s="6">
        <v>0</v>
      </c>
      <c r="AX538" s="6">
        <v>2</v>
      </c>
      <c r="AY538" s="6">
        <f>IF(Table3[[#This Row],[ShankDiameter]]=0.225,2,IF(Table3[[#This Row],[ShankDiameter]]=0.25,2,IF(Table3[[#This Row],[ShankDiameter]]=0.2875,2,0)))</f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f>IF(Table3[[#This Row],[Type]]="EM",IF((Table3[[#This Row],[Diameter]]/2)-Table3[[#This Row],[CornerRadius]]-0.012&gt;0,(Table3[[#This Row],[Diameter]]/2)-Table3[[#This Row],[CornerRadius]]-0.012,0),)</f>
        <v>0</v>
      </c>
      <c r="BK538" s="6" t="str">
        <f>IF(Table3[[#This Row],[ShoulderLength]]="","",IF(Table3[[#This Row],[ShoulderLength]]&lt;Table3[[#This Row],[LOC]],"FIX",""))</f>
        <v/>
      </c>
    </row>
    <row r="539" spans="1:63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680</v>
      </c>
      <c r="I539" s="11" t="s">
        <v>1109</v>
      </c>
      <c r="J539" s="12" t="s">
        <v>1110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1108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>IF(Z539 &lt; 1, "", (M539/2)/TAN(RADIANS(Z539/2)))</f>
        <v>6.0386492212269813E-2</v>
      </c>
      <c r="AE539" s="6" t="s">
        <v>49</v>
      </c>
      <c r="AF539" s="6" t="s">
        <v>545</v>
      </c>
      <c r="AH539" s="6" t="s">
        <v>683</v>
      </c>
      <c r="AI539" s="6">
        <v>1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1</v>
      </c>
      <c r="AQ539" s="6">
        <v>0</v>
      </c>
      <c r="AR539" s="6">
        <v>0</v>
      </c>
      <c r="AS539" s="6">
        <v>0</v>
      </c>
      <c r="AT539" s="6">
        <v>0</v>
      </c>
      <c r="AU539" s="6">
        <f>IF(Table3[[#This Row],[ShankDiameter]]&gt;0.5,0,2)</f>
        <v>2</v>
      </c>
      <c r="AV539" s="6">
        <v>0</v>
      </c>
      <c r="AW539" s="6">
        <v>0</v>
      </c>
      <c r="AX539" s="6">
        <v>2</v>
      </c>
      <c r="AY539" s="6">
        <f>IF(Table3[[#This Row],[ShankDiameter]]=0.225,2,IF(Table3[[#This Row],[ShankDiameter]]=0.25,2,IF(Table3[[#This Row],[ShankDiameter]]=0.2875,2,0)))</f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f>IF(Table3[[#This Row],[Type]]="EM",IF((Table3[[#This Row],[Diameter]]/2)-Table3[[#This Row],[CornerRadius]]-0.012&gt;0,(Table3[[#This Row],[Diameter]]/2)-Table3[[#This Row],[CornerRadius]]-0.012,0),)</f>
        <v>0</v>
      </c>
      <c r="BK539" s="6" t="str">
        <f>IF(Table3[[#This Row],[ShoulderLength]]="","",IF(Table3[[#This Row],[ShoulderLength]]&lt;Table3[[#This Row],[LOC]],"FIX",""))</f>
        <v/>
      </c>
    </row>
    <row r="540" spans="1:63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680</v>
      </c>
      <c r="I540" s="11" t="s">
        <v>1111</v>
      </c>
      <c r="J540" s="12" t="s">
        <v>1112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1113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>IF(Z540 &lt; 1, "", (M540/2)/TAN(RADIANS(Z540/2)))</f>
        <v>6.1017395862248747E-2</v>
      </c>
      <c r="AE540" s="6" t="s">
        <v>49</v>
      </c>
      <c r="AF540" s="6" t="s">
        <v>545</v>
      </c>
      <c r="AH540" s="6" t="s">
        <v>683</v>
      </c>
      <c r="AI540" s="6">
        <v>1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1</v>
      </c>
      <c r="AQ540" s="6">
        <v>0</v>
      </c>
      <c r="AR540" s="6">
        <v>0</v>
      </c>
      <c r="AS540" s="6">
        <v>0</v>
      </c>
      <c r="AT540" s="6">
        <v>0</v>
      </c>
      <c r="AU540" s="6">
        <f>IF(Table3[[#This Row],[ShankDiameter]]&gt;0.5,0,2)</f>
        <v>2</v>
      </c>
      <c r="AV540" s="6">
        <v>0</v>
      </c>
      <c r="AW540" s="6">
        <v>0</v>
      </c>
      <c r="AX540" s="6">
        <v>2</v>
      </c>
      <c r="AY540" s="6">
        <f>IF(Table3[[#This Row],[ShankDiameter]]=0.225,2,IF(Table3[[#This Row],[ShankDiameter]]=0.25,2,IF(Table3[[#This Row],[ShankDiameter]]=0.2875,2,0)))</f>
        <v>0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f>IF(Table3[[#This Row],[Type]]="EM",IF((Table3[[#This Row],[Diameter]]/2)-Table3[[#This Row],[CornerRadius]]-0.012&gt;0,(Table3[[#This Row],[Diameter]]/2)-Table3[[#This Row],[CornerRadius]]-0.012,0),)</f>
        <v>0</v>
      </c>
      <c r="BK540" s="6" t="str">
        <f>IF(Table3[[#This Row],[ShoulderLength]]="","",IF(Table3[[#This Row],[ShoulderLength]]&lt;Table3[[#This Row],[LOC]],"FIX",""))</f>
        <v/>
      </c>
    </row>
    <row r="541" spans="1:63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802</v>
      </c>
      <c r="I541" s="11" t="s">
        <v>1114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1113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>IF(Z541 &lt; 1, "", (M541/2)/TAN(RADIANS(Z541/2)))</f>
        <v>6.1017395862248747E-2</v>
      </c>
      <c r="AE541" s="6" t="s">
        <v>49</v>
      </c>
      <c r="AF541" s="6" t="s">
        <v>545</v>
      </c>
      <c r="AH541" s="6" t="s">
        <v>636</v>
      </c>
      <c r="AI541" s="6">
        <v>1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1</v>
      </c>
      <c r="AQ541" s="6">
        <v>0</v>
      </c>
      <c r="AR541" s="6">
        <v>0</v>
      </c>
      <c r="AS541" s="6">
        <v>0</v>
      </c>
      <c r="AT541" s="6">
        <v>0</v>
      </c>
      <c r="AU541" s="6">
        <f>IF(Table3[[#This Row],[ShankDiameter]]&gt;0.5,0,2)</f>
        <v>2</v>
      </c>
      <c r="AV541" s="6">
        <v>0</v>
      </c>
      <c r="AW541" s="6">
        <v>0</v>
      </c>
      <c r="AX541" s="6">
        <v>2</v>
      </c>
      <c r="AY541" s="6">
        <f>IF(Table3[[#This Row],[ShankDiameter]]=0.225,2,IF(Table3[[#This Row],[ShankDiameter]]=0.25,2,IF(Table3[[#This Row],[ShankDiameter]]=0.2875,2,0)))</f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f>IF(Table3[[#This Row],[Type]]="EM",IF((Table3[[#This Row],[Diameter]]/2)-Table3[[#This Row],[CornerRadius]]-0.012&gt;0,(Table3[[#This Row],[Diameter]]/2)-Table3[[#This Row],[CornerRadius]]-0.012,0),)</f>
        <v>0</v>
      </c>
      <c r="BK541" s="6" t="str">
        <f>IF(Table3[[#This Row],[ShoulderLength]]="","",IF(Table3[[#This Row],[ShoulderLength]]&lt;Table3[[#This Row],[LOC]],"FIX",""))</f>
        <v/>
      </c>
    </row>
    <row r="542" spans="1:63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802</v>
      </c>
      <c r="I542" s="11" t="s">
        <v>1115</v>
      </c>
      <c r="J542" s="12" t="s">
        <v>1116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1117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>IF(Z542 &lt; 1, "", (M542/2)/TAN(RADIANS(Z542/2)))</f>
        <v>6.1287783140811146E-2</v>
      </c>
      <c r="AE542" s="6" t="s">
        <v>49</v>
      </c>
      <c r="AF542" s="6" t="s">
        <v>545</v>
      </c>
      <c r="AH542" s="6" t="s">
        <v>636</v>
      </c>
      <c r="AI542" s="6">
        <v>1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1</v>
      </c>
      <c r="AQ542" s="6">
        <v>0</v>
      </c>
      <c r="AR542" s="6">
        <v>0</v>
      </c>
      <c r="AS542" s="6">
        <v>0</v>
      </c>
      <c r="AT542" s="6">
        <v>0</v>
      </c>
      <c r="AU542" s="6">
        <f>IF(Table3[[#This Row],[ShankDiameter]]&gt;0.5,0,2)</f>
        <v>2</v>
      </c>
      <c r="AV542" s="6">
        <v>0</v>
      </c>
      <c r="AW542" s="6">
        <v>0</v>
      </c>
      <c r="AX542" s="6">
        <v>2</v>
      </c>
      <c r="AY542" s="6">
        <f>IF(Table3[[#This Row],[ShankDiameter]]=0.225,2,IF(Table3[[#This Row],[ShankDiameter]]=0.25,2,IF(Table3[[#This Row],[ShankDiameter]]=0.2875,2,0)))</f>
        <v>0</v>
      </c>
      <c r="AZ542" s="6"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f>IF(Table3[[#This Row],[Type]]="EM",IF((Table3[[#This Row],[Diameter]]/2)-Table3[[#This Row],[CornerRadius]]-0.012&gt;0,(Table3[[#This Row],[Diameter]]/2)-Table3[[#This Row],[CornerRadius]]-0.012,0),)</f>
        <v>0</v>
      </c>
      <c r="BK542" s="6" t="str">
        <f>IF(Table3[[#This Row],[ShoulderLength]]="","",IF(Table3[[#This Row],[ShoulderLength]]&lt;Table3[[#This Row],[LOC]],"FIX",""))</f>
        <v/>
      </c>
    </row>
    <row r="543" spans="1:63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680</v>
      </c>
      <c r="I543" s="11" t="s">
        <v>1118</v>
      </c>
      <c r="J543" s="12" t="s">
        <v>1119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1117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>IF(Z543 &lt; 1, "", (M543/2)/TAN(RADIANS(Z543/2)))</f>
        <v>6.1287783140811146E-2</v>
      </c>
      <c r="AE543" s="6" t="s">
        <v>49</v>
      </c>
      <c r="AF543" s="6" t="s">
        <v>545</v>
      </c>
      <c r="AH543" s="6" t="s">
        <v>683</v>
      </c>
      <c r="AI543" s="6">
        <v>1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1</v>
      </c>
      <c r="AQ543" s="6">
        <v>0</v>
      </c>
      <c r="AR543" s="6">
        <v>0</v>
      </c>
      <c r="AS543" s="6">
        <v>0</v>
      </c>
      <c r="AT543" s="6">
        <v>0</v>
      </c>
      <c r="AU543" s="6">
        <f>IF(Table3[[#This Row],[ShankDiameter]]&gt;0.5,0,2)</f>
        <v>2</v>
      </c>
      <c r="AV543" s="6">
        <v>0</v>
      </c>
      <c r="AW543" s="6">
        <v>0</v>
      </c>
      <c r="AX543" s="6">
        <v>2</v>
      </c>
      <c r="AY543" s="6">
        <f>IF(Table3[[#This Row],[ShankDiameter]]=0.225,2,IF(Table3[[#This Row],[ShankDiameter]]=0.25,2,IF(Table3[[#This Row],[ShankDiameter]]=0.2875,2,0)))</f>
        <v>0</v>
      </c>
      <c r="AZ543" s="6"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f>IF(Table3[[#This Row],[Type]]="EM",IF((Table3[[#This Row],[Diameter]]/2)-Table3[[#This Row],[CornerRadius]]-0.012&gt;0,(Table3[[#This Row],[Diameter]]/2)-Table3[[#This Row],[CornerRadius]]-0.012,0),)</f>
        <v>0</v>
      </c>
      <c r="BK543" s="6" t="str">
        <f>IF(Table3[[#This Row],[ShoulderLength]]="","",IF(Table3[[#This Row],[ShoulderLength]]&lt;Table3[[#This Row],[LOC]],"FIX",""))</f>
        <v/>
      </c>
    </row>
    <row r="544" spans="1:63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802</v>
      </c>
      <c r="I544" s="11" t="s">
        <v>1120</v>
      </c>
      <c r="J544" s="12" t="s">
        <v>1121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1122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>IF(Z544 &lt; 1, "", (M544/2)/TAN(RADIANS(Z544/2)))</f>
        <v>6.1738428605081816E-2</v>
      </c>
      <c r="AE544" s="6" t="s">
        <v>49</v>
      </c>
      <c r="AF544" s="6" t="s">
        <v>545</v>
      </c>
      <c r="AH544" s="6" t="s">
        <v>636</v>
      </c>
      <c r="AI544" s="6">
        <v>1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1</v>
      </c>
      <c r="AQ544" s="6">
        <v>0</v>
      </c>
      <c r="AR544" s="6">
        <v>0</v>
      </c>
      <c r="AS544" s="6">
        <v>0</v>
      </c>
      <c r="AT544" s="6">
        <v>0</v>
      </c>
      <c r="AU544" s="6">
        <f>IF(Table3[[#This Row],[ShankDiameter]]&gt;0.5,0,2)</f>
        <v>2</v>
      </c>
      <c r="AV544" s="6">
        <v>0</v>
      </c>
      <c r="AW544" s="6">
        <v>0</v>
      </c>
      <c r="AX544" s="6">
        <v>2</v>
      </c>
      <c r="AY544" s="6">
        <f>IF(Table3[[#This Row],[ShankDiameter]]=0.225,2,IF(Table3[[#This Row],[ShankDiameter]]=0.25,2,IF(Table3[[#This Row],[ShankDiameter]]=0.2875,2,0)))</f>
        <v>0</v>
      </c>
      <c r="AZ544" s="6"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f>IF(Table3[[#This Row],[Type]]="EM",IF((Table3[[#This Row],[Diameter]]/2)-Table3[[#This Row],[CornerRadius]]-0.012&gt;0,(Table3[[#This Row],[Diameter]]/2)-Table3[[#This Row],[CornerRadius]]-0.012,0),)</f>
        <v>0</v>
      </c>
      <c r="BK544" s="6" t="str">
        <f>IF(Table3[[#This Row],[ShoulderLength]]="","",IF(Table3[[#This Row],[ShoulderLength]]&lt;Table3[[#This Row],[LOC]],"FIX",""))</f>
        <v/>
      </c>
    </row>
    <row r="545" spans="1:63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680</v>
      </c>
      <c r="I545" s="11" t="s">
        <v>1123</v>
      </c>
      <c r="J545" s="12" t="s">
        <v>1124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1122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>IF(Z545 &lt; 1, "", (M545/2)/TAN(RADIANS(Z545/2)))</f>
        <v>6.1738428605081816E-2</v>
      </c>
      <c r="AE545" s="6" t="s">
        <v>49</v>
      </c>
      <c r="AF545" s="6" t="s">
        <v>545</v>
      </c>
      <c r="AH545" s="6" t="s">
        <v>683</v>
      </c>
      <c r="AI545" s="6">
        <v>1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1</v>
      </c>
      <c r="AQ545" s="6">
        <v>0</v>
      </c>
      <c r="AR545" s="6">
        <v>0</v>
      </c>
      <c r="AS545" s="6">
        <v>0</v>
      </c>
      <c r="AT545" s="6">
        <v>0</v>
      </c>
      <c r="AU545" s="6">
        <f>IF(Table3[[#This Row],[ShankDiameter]]&gt;0.5,0,2)</f>
        <v>2</v>
      </c>
      <c r="AV545" s="6">
        <v>0</v>
      </c>
      <c r="AW545" s="6">
        <v>0</v>
      </c>
      <c r="AX545" s="6">
        <v>2</v>
      </c>
      <c r="AY545" s="6">
        <f>IF(Table3[[#This Row],[ShankDiameter]]=0.225,2,IF(Table3[[#This Row],[ShankDiameter]]=0.25,2,IF(Table3[[#This Row],[ShankDiameter]]=0.2875,2,0)))</f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f>IF(Table3[[#This Row],[Type]]="EM",IF((Table3[[#This Row],[Diameter]]/2)-Table3[[#This Row],[CornerRadius]]-0.012&gt;0,(Table3[[#This Row],[Diameter]]/2)-Table3[[#This Row],[CornerRadius]]-0.012,0),)</f>
        <v>0</v>
      </c>
      <c r="BK545" s="6" t="str">
        <f>IF(Table3[[#This Row],[ShoulderLength]]="","",IF(Table3[[#This Row],[ShoulderLength]]&lt;Table3[[#This Row],[LOC]],"FIX",""))</f>
        <v/>
      </c>
    </row>
    <row r="546" spans="1:63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802</v>
      </c>
      <c r="I546" s="11" t="s">
        <v>1125</v>
      </c>
      <c r="J546" s="12" t="s">
        <v>1126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1127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>IF(Z546 &lt; 1, "", (M546/2)/TAN(RADIANS(Z546/2)))</f>
        <v>6.2789934688380053E-2</v>
      </c>
      <c r="AE546" s="6" t="s">
        <v>49</v>
      </c>
      <c r="AF546" s="6" t="s">
        <v>545</v>
      </c>
      <c r="AH546" s="6" t="s">
        <v>636</v>
      </c>
      <c r="AI546" s="6">
        <v>1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1</v>
      </c>
      <c r="AQ546" s="6">
        <v>0</v>
      </c>
      <c r="AR546" s="6">
        <v>0</v>
      </c>
      <c r="AS546" s="6">
        <v>0</v>
      </c>
      <c r="AT546" s="6">
        <v>0</v>
      </c>
      <c r="AU546" s="6">
        <f>IF(Table3[[#This Row],[ShankDiameter]]&gt;0.5,0,2)</f>
        <v>2</v>
      </c>
      <c r="AV546" s="6">
        <v>0</v>
      </c>
      <c r="AW546" s="6">
        <v>0</v>
      </c>
      <c r="AX546" s="6">
        <v>2</v>
      </c>
      <c r="AY546" s="6">
        <f>IF(Table3[[#This Row],[ShankDiameter]]=0.225,2,IF(Table3[[#This Row],[ShankDiameter]]=0.25,2,IF(Table3[[#This Row],[ShankDiameter]]=0.2875,2,0)))</f>
        <v>0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f>IF(Table3[[#This Row],[Type]]="EM",IF((Table3[[#This Row],[Diameter]]/2)-Table3[[#This Row],[CornerRadius]]-0.012&gt;0,(Table3[[#This Row],[Diameter]]/2)-Table3[[#This Row],[CornerRadius]]-0.012,0),)</f>
        <v>0</v>
      </c>
      <c r="BK546" s="6" t="str">
        <f>IF(Table3[[#This Row],[ShoulderLength]]="","",IF(Table3[[#This Row],[ShoulderLength]]&lt;Table3[[#This Row],[LOC]],"FIX",""))</f>
        <v/>
      </c>
    </row>
    <row r="547" spans="1:63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680</v>
      </c>
      <c r="I547" s="11" t="s">
        <v>1128</v>
      </c>
      <c r="J547" s="12" t="s">
        <v>1129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1127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>IF(Z547 &lt; 1, "", (M547/2)/TAN(RADIANS(Z547/2)))</f>
        <v>6.2789934688380053E-2</v>
      </c>
      <c r="AE547" s="6" t="s">
        <v>49</v>
      </c>
      <c r="AF547" s="6" t="s">
        <v>545</v>
      </c>
      <c r="AH547" s="6" t="s">
        <v>683</v>
      </c>
      <c r="AI547" s="6">
        <v>1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1</v>
      </c>
      <c r="AQ547" s="6">
        <v>0</v>
      </c>
      <c r="AR547" s="6">
        <v>0</v>
      </c>
      <c r="AS547" s="6">
        <v>0</v>
      </c>
      <c r="AT547" s="6">
        <v>0</v>
      </c>
      <c r="AU547" s="6">
        <f>IF(Table3[[#This Row],[ShankDiameter]]&gt;0.5,0,2)</f>
        <v>2</v>
      </c>
      <c r="AV547" s="6">
        <v>0</v>
      </c>
      <c r="AW547" s="6">
        <v>0</v>
      </c>
      <c r="AX547" s="6">
        <v>2</v>
      </c>
      <c r="AY547" s="6">
        <f>IF(Table3[[#This Row],[ShankDiameter]]=0.225,2,IF(Table3[[#This Row],[ShankDiameter]]=0.25,2,IF(Table3[[#This Row],[ShankDiameter]]=0.2875,2,0)))</f>
        <v>0</v>
      </c>
      <c r="AZ547" s="6"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f>IF(Table3[[#This Row],[Type]]="EM",IF((Table3[[#This Row],[Diameter]]/2)-Table3[[#This Row],[CornerRadius]]-0.012&gt;0,(Table3[[#This Row],[Diameter]]/2)-Table3[[#This Row],[CornerRadius]]-0.012,0),)</f>
        <v>0</v>
      </c>
      <c r="BK547" s="6" t="str">
        <f>IF(Table3[[#This Row],[ShoulderLength]]="","",IF(Table3[[#This Row],[ShoulderLength]]&lt;Table3[[#This Row],[LOC]],"FIX",""))</f>
        <v/>
      </c>
    </row>
    <row r="548" spans="1:63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802</v>
      </c>
      <c r="I548" s="11" t="s">
        <v>1130</v>
      </c>
      <c r="J548" s="12" t="s">
        <v>1131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1132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>IF(Z548 &lt; 1, "", (M548/2)/TAN(RADIANS(Z548/2)))</f>
        <v>6.3991655926435173E-2</v>
      </c>
      <c r="AE548" s="6" t="s">
        <v>49</v>
      </c>
      <c r="AF548" s="6" t="s">
        <v>545</v>
      </c>
      <c r="AH548" s="6" t="s">
        <v>636</v>
      </c>
      <c r="AI548" s="6">
        <v>1</v>
      </c>
      <c r="AJ548" s="6">
        <v>0</v>
      </c>
      <c r="AK548" s="6">
        <v>0</v>
      </c>
      <c r="AL548" s="6">
        <v>0</v>
      </c>
      <c r="AM548" s="6">
        <v>0</v>
      </c>
      <c r="AN548" s="6">
        <v>0</v>
      </c>
      <c r="AO548" s="6">
        <v>1</v>
      </c>
      <c r="AQ548" s="6">
        <v>0</v>
      </c>
      <c r="AR548" s="6">
        <v>0</v>
      </c>
      <c r="AS548" s="6">
        <v>0</v>
      </c>
      <c r="AT548" s="6">
        <v>0</v>
      </c>
      <c r="AU548" s="6">
        <f>IF(Table3[[#This Row],[ShankDiameter]]&gt;0.5,0,2)</f>
        <v>2</v>
      </c>
      <c r="AV548" s="6">
        <v>0</v>
      </c>
      <c r="AW548" s="6">
        <v>0</v>
      </c>
      <c r="AX548" s="6">
        <v>2</v>
      </c>
      <c r="AY548" s="6">
        <f>IF(Table3[[#This Row],[ShankDiameter]]=0.225,2,IF(Table3[[#This Row],[ShankDiameter]]=0.25,2,IF(Table3[[#This Row],[ShankDiameter]]=0.2875,2,0)))</f>
        <v>0</v>
      </c>
      <c r="AZ548" s="6"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f>IF(Table3[[#This Row],[Type]]="EM",IF((Table3[[#This Row],[Diameter]]/2)-Table3[[#This Row],[CornerRadius]]-0.012&gt;0,(Table3[[#This Row],[Diameter]]/2)-Table3[[#This Row],[CornerRadius]]-0.012,0),)</f>
        <v>0</v>
      </c>
      <c r="BK548" s="6" t="str">
        <f>IF(Table3[[#This Row],[ShoulderLength]]="","",IF(Table3[[#This Row],[ShoulderLength]]&lt;Table3[[#This Row],[LOC]],"FIX",""))</f>
        <v/>
      </c>
    </row>
    <row r="549" spans="1:63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680</v>
      </c>
      <c r="I549" s="11" t="s">
        <v>1133</v>
      </c>
      <c r="J549" s="12" t="s">
        <v>1134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1132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>IF(Z549 &lt; 1, "", (M549/2)/TAN(RADIANS(Z549/2)))</f>
        <v>6.3991655926435173E-2</v>
      </c>
      <c r="AE549" s="6" t="s">
        <v>49</v>
      </c>
      <c r="AF549" s="6" t="s">
        <v>545</v>
      </c>
      <c r="AH549" s="6" t="s">
        <v>683</v>
      </c>
      <c r="AI549" s="6">
        <v>1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1</v>
      </c>
      <c r="AQ549" s="6">
        <v>0</v>
      </c>
      <c r="AR549" s="6">
        <v>0</v>
      </c>
      <c r="AS549" s="6">
        <v>0</v>
      </c>
      <c r="AT549" s="6">
        <v>0</v>
      </c>
      <c r="AU549" s="6">
        <f>IF(Table3[[#This Row],[ShankDiameter]]&gt;0.5,0,2)</f>
        <v>2</v>
      </c>
      <c r="AV549" s="6">
        <v>0</v>
      </c>
      <c r="AW549" s="6">
        <v>0</v>
      </c>
      <c r="AX549" s="6">
        <v>2</v>
      </c>
      <c r="AY549" s="6">
        <f>IF(Table3[[#This Row],[ShankDiameter]]=0.225,2,IF(Table3[[#This Row],[ShankDiameter]]=0.25,2,IF(Table3[[#This Row],[ShankDiameter]]=0.2875,2,0)))</f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f>IF(Table3[[#This Row],[Type]]="EM",IF((Table3[[#This Row],[Diameter]]/2)-Table3[[#This Row],[CornerRadius]]-0.012&gt;0,(Table3[[#This Row],[Diameter]]/2)-Table3[[#This Row],[CornerRadius]]-0.012,0),)</f>
        <v>0</v>
      </c>
      <c r="BK549" s="6" t="str">
        <f>IF(Table3[[#This Row],[ShoulderLength]]="","",IF(Table3[[#This Row],[ShoulderLength]]&lt;Table3[[#This Row],[LOC]],"FIX",""))</f>
        <v/>
      </c>
    </row>
    <row r="550" spans="1:63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680</v>
      </c>
      <c r="I550" s="11" t="s">
        <v>1135</v>
      </c>
      <c r="J550" s="12" t="s">
        <v>1136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2435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>IF(Z550 &lt; 1, "", (M550/2)/TAN(RADIANS(Z550/2)))</f>
        <v>6.5734151721615092E-2</v>
      </c>
      <c r="AE550" s="6" t="s">
        <v>49</v>
      </c>
      <c r="AF550" s="6" t="s">
        <v>545</v>
      </c>
      <c r="AH550" s="6" t="s">
        <v>683</v>
      </c>
      <c r="AI550" s="6">
        <v>1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1</v>
      </c>
      <c r="AQ550" s="6">
        <v>0</v>
      </c>
      <c r="AR550" s="6">
        <v>0</v>
      </c>
      <c r="AS550" s="6">
        <v>0</v>
      </c>
      <c r="AT550" s="6">
        <v>0</v>
      </c>
      <c r="AU550" s="6">
        <f>IF(Table3[[#This Row],[ShankDiameter]]&gt;0.5,0,2)</f>
        <v>2</v>
      </c>
      <c r="AV550" s="6">
        <v>0</v>
      </c>
      <c r="AW550" s="6">
        <v>0</v>
      </c>
      <c r="AX550" s="6">
        <v>2</v>
      </c>
      <c r="AY550" s="6">
        <f>IF(Table3[[#This Row],[ShankDiameter]]=0.225,2,IF(Table3[[#This Row],[ShankDiameter]]=0.25,2,IF(Table3[[#This Row],[ShankDiameter]]=0.2875,2,0)))</f>
        <v>0</v>
      </c>
      <c r="AZ550" s="6"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f>IF(Table3[[#This Row],[Type]]="EM",IF((Table3[[#This Row],[Diameter]]/2)-Table3[[#This Row],[CornerRadius]]-0.012&gt;0,(Table3[[#This Row],[Diameter]]/2)-Table3[[#This Row],[CornerRadius]]-0.012,0),)</f>
        <v>0</v>
      </c>
      <c r="BK550" s="6" t="str">
        <f>IF(Table3[[#This Row],[ShoulderLength]]="","",IF(Table3[[#This Row],[ShoulderLength]]&lt;Table3[[#This Row],[LOC]],"FIX",""))</f>
        <v/>
      </c>
    </row>
    <row r="551" spans="1:63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802</v>
      </c>
      <c r="I551" s="11" t="s">
        <v>1137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2435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>IF(Z551 &lt; 1, "", (M551/2)/TAN(RADIANS(Z551/2)))</f>
        <v>6.5734151721615092E-2</v>
      </c>
      <c r="AE551" s="6" t="s">
        <v>49</v>
      </c>
      <c r="AF551" s="6" t="s">
        <v>545</v>
      </c>
      <c r="AH551" s="6" t="s">
        <v>636</v>
      </c>
      <c r="AI551" s="6">
        <v>1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1</v>
      </c>
      <c r="AQ551" s="6">
        <v>0</v>
      </c>
      <c r="AR551" s="6">
        <v>0</v>
      </c>
      <c r="AS551" s="6">
        <v>0</v>
      </c>
      <c r="AT551" s="6">
        <v>0</v>
      </c>
      <c r="AU551" s="6">
        <f>IF(Table3[[#This Row],[ShankDiameter]]&gt;0.5,0,2)</f>
        <v>2</v>
      </c>
      <c r="AV551" s="6">
        <v>0</v>
      </c>
      <c r="AW551" s="6">
        <v>0</v>
      </c>
      <c r="AX551" s="6">
        <v>2</v>
      </c>
      <c r="AY551" s="6">
        <f>IF(Table3[[#This Row],[ShankDiameter]]=0.225,2,IF(Table3[[#This Row],[ShankDiameter]]=0.25,2,IF(Table3[[#This Row],[ShankDiameter]]=0.2875,2,0)))</f>
        <v>0</v>
      </c>
      <c r="AZ551" s="6"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f>IF(Table3[[#This Row],[Type]]="EM",IF((Table3[[#This Row],[Diameter]]/2)-Table3[[#This Row],[CornerRadius]]-0.012&gt;0,(Table3[[#This Row],[Diameter]]/2)-Table3[[#This Row],[CornerRadius]]-0.012,0),)</f>
        <v>0</v>
      </c>
      <c r="BK551" s="6" t="str">
        <f>IF(Table3[[#This Row],[ShoulderLength]]="","",IF(Table3[[#This Row],[ShoulderLength]]&lt;Table3[[#This Row],[LOC]],"FIX",""))</f>
        <v/>
      </c>
    </row>
    <row r="552" spans="1:63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802</v>
      </c>
      <c r="I552" s="11" t="s">
        <v>1138</v>
      </c>
      <c r="J552" s="12" t="s">
        <v>1139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1140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>IF(Z552 &lt; 1, "", (M552/2)/TAN(RADIANS(Z552/2)))</f>
        <v>6.6395098402545413E-2</v>
      </c>
      <c r="AE552" s="6" t="s">
        <v>49</v>
      </c>
      <c r="AF552" s="6" t="s">
        <v>545</v>
      </c>
      <c r="AH552" s="6" t="s">
        <v>636</v>
      </c>
      <c r="AI552" s="6">
        <v>1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1</v>
      </c>
      <c r="AQ552" s="6">
        <v>0</v>
      </c>
      <c r="AR552" s="6">
        <v>0</v>
      </c>
      <c r="AS552" s="6">
        <v>0</v>
      </c>
      <c r="AT552" s="6">
        <v>0</v>
      </c>
      <c r="AU552" s="6">
        <f>IF(Table3[[#This Row],[ShankDiameter]]&gt;0.5,0,2)</f>
        <v>2</v>
      </c>
      <c r="AV552" s="6">
        <v>0</v>
      </c>
      <c r="AW552" s="6">
        <v>0</v>
      </c>
      <c r="AX552" s="6">
        <v>2</v>
      </c>
      <c r="AY552" s="6">
        <f>IF(Table3[[#This Row],[ShankDiameter]]=0.225,2,IF(Table3[[#This Row],[ShankDiameter]]=0.25,2,IF(Table3[[#This Row],[ShankDiameter]]=0.2875,2,0)))</f>
        <v>0</v>
      </c>
      <c r="AZ552" s="6"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f>IF(Table3[[#This Row],[Type]]="EM",IF((Table3[[#This Row],[Diameter]]/2)-Table3[[#This Row],[CornerRadius]]-0.012&gt;0,(Table3[[#This Row],[Diameter]]/2)-Table3[[#This Row],[CornerRadius]]-0.012,0),)</f>
        <v>0</v>
      </c>
      <c r="BK552" s="6" t="str">
        <f>IF(Table3[[#This Row],[ShoulderLength]]="","",IF(Table3[[#This Row],[ShoulderLength]]&lt;Table3[[#This Row],[LOC]],"FIX",""))</f>
        <v/>
      </c>
    </row>
    <row r="553" spans="1:63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680</v>
      </c>
      <c r="I553" s="11" t="s">
        <v>1141</v>
      </c>
      <c r="J553" s="12" t="s">
        <v>1142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1140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>IF(Z553 &lt; 1, "", (M553/2)/TAN(RADIANS(Z553/2)))</f>
        <v>6.6395098402545413E-2</v>
      </c>
      <c r="AE553" s="6" t="s">
        <v>49</v>
      </c>
      <c r="AF553" s="6" t="s">
        <v>545</v>
      </c>
      <c r="AH553" s="6" t="s">
        <v>683</v>
      </c>
      <c r="AI553" s="6">
        <v>1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1</v>
      </c>
      <c r="AQ553" s="6">
        <v>0</v>
      </c>
      <c r="AR553" s="6">
        <v>0</v>
      </c>
      <c r="AS553" s="6">
        <v>0</v>
      </c>
      <c r="AT553" s="6">
        <v>0</v>
      </c>
      <c r="AU553" s="6">
        <f>IF(Table3[[#This Row],[ShankDiameter]]&gt;0.5,0,2)</f>
        <v>2</v>
      </c>
      <c r="AV553" s="6">
        <v>0</v>
      </c>
      <c r="AW553" s="6">
        <v>0</v>
      </c>
      <c r="AX553" s="6">
        <v>2</v>
      </c>
      <c r="AY553" s="6">
        <f>IF(Table3[[#This Row],[ShankDiameter]]=0.225,2,IF(Table3[[#This Row],[ShankDiameter]]=0.25,2,IF(Table3[[#This Row],[ShankDiameter]]=0.2875,2,0)))</f>
        <v>0</v>
      </c>
      <c r="AZ553" s="6"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f>IF(Table3[[#This Row],[Type]]="EM",IF((Table3[[#This Row],[Diameter]]/2)-Table3[[#This Row],[CornerRadius]]-0.012&gt;0,(Table3[[#This Row],[Diameter]]/2)-Table3[[#This Row],[CornerRadius]]-0.012,0),)</f>
        <v>0</v>
      </c>
      <c r="BK553" s="6" t="str">
        <f>IF(Table3[[#This Row],[ShoulderLength]]="","",IF(Table3[[#This Row],[ShoulderLength]]&lt;Table3[[#This Row],[LOC]],"FIX",""))</f>
        <v/>
      </c>
    </row>
    <row r="554" spans="1:63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802</v>
      </c>
      <c r="I554" s="11" t="s">
        <v>1143</v>
      </c>
      <c r="J554" s="12" t="s">
        <v>1144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1145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>IF(Z554 &lt; 1, "", (M554/2)/TAN(RADIANS(Z554/2)))</f>
        <v>6.8498110569141873E-2</v>
      </c>
      <c r="AE554" s="6" t="s">
        <v>49</v>
      </c>
      <c r="AF554" s="6" t="s">
        <v>545</v>
      </c>
      <c r="AH554" s="6" t="s">
        <v>636</v>
      </c>
      <c r="AI554" s="6">
        <v>1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1</v>
      </c>
      <c r="AQ554" s="6">
        <v>0</v>
      </c>
      <c r="AR554" s="6">
        <v>0</v>
      </c>
      <c r="AS554" s="6">
        <v>0</v>
      </c>
      <c r="AT554" s="6">
        <v>0</v>
      </c>
      <c r="AU554" s="6">
        <f>IF(Table3[[#This Row],[ShankDiameter]]&gt;0.5,0,2)</f>
        <v>2</v>
      </c>
      <c r="AV554" s="6">
        <v>0</v>
      </c>
      <c r="AW554" s="6">
        <v>0</v>
      </c>
      <c r="AX554" s="6">
        <v>2</v>
      </c>
      <c r="AY554" s="6">
        <f>IF(Table3[[#This Row],[ShankDiameter]]=0.225,2,IF(Table3[[#This Row],[ShankDiameter]]=0.25,2,IF(Table3[[#This Row],[ShankDiameter]]=0.2875,2,0)))</f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f>IF(Table3[[#This Row],[Type]]="EM",IF((Table3[[#This Row],[Diameter]]/2)-Table3[[#This Row],[CornerRadius]]-0.012&gt;0,(Table3[[#This Row],[Diameter]]/2)-Table3[[#This Row],[CornerRadius]]-0.012,0),)</f>
        <v>0</v>
      </c>
      <c r="BK554" s="6" t="str">
        <f>IF(Table3[[#This Row],[ShoulderLength]]="","",IF(Table3[[#This Row],[ShoulderLength]]&lt;Table3[[#This Row],[LOC]],"FIX",""))</f>
        <v/>
      </c>
    </row>
    <row r="555" spans="1:63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680</v>
      </c>
      <c r="I555" s="11" t="s">
        <v>1146</v>
      </c>
      <c r="J555" s="12" t="s">
        <v>1147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1145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>IF(Z555 &lt; 1, "", (M555/2)/TAN(RADIANS(Z555/2)))</f>
        <v>6.8498110569141873E-2</v>
      </c>
      <c r="AE555" s="6" t="s">
        <v>49</v>
      </c>
      <c r="AF555" s="6" t="s">
        <v>545</v>
      </c>
      <c r="AH555" s="6" t="s">
        <v>683</v>
      </c>
      <c r="AI555" s="6">
        <v>1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1</v>
      </c>
      <c r="AQ555" s="6">
        <v>0</v>
      </c>
      <c r="AR555" s="6">
        <v>0</v>
      </c>
      <c r="AS555" s="6">
        <v>0</v>
      </c>
      <c r="AT555" s="6">
        <v>0</v>
      </c>
      <c r="AU555" s="6">
        <f>IF(Table3[[#This Row],[ShankDiameter]]&gt;0.5,0,2)</f>
        <v>2</v>
      </c>
      <c r="AV555" s="6">
        <v>0</v>
      </c>
      <c r="AW555" s="6">
        <v>0</v>
      </c>
      <c r="AX555" s="6">
        <v>2</v>
      </c>
      <c r="AY555" s="6">
        <f>IF(Table3[[#This Row],[ShankDiameter]]=0.225,2,IF(Table3[[#This Row],[ShankDiameter]]=0.25,2,IF(Table3[[#This Row],[ShankDiameter]]=0.2875,2,0)))</f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f>IF(Table3[[#This Row],[Type]]="EM",IF((Table3[[#This Row],[Diameter]]/2)-Table3[[#This Row],[CornerRadius]]-0.012&gt;0,(Table3[[#This Row],[Diameter]]/2)-Table3[[#This Row],[CornerRadius]]-0.012,0),)</f>
        <v>0</v>
      </c>
      <c r="BK555" s="6" t="str">
        <f>IF(Table3[[#This Row],[ShoulderLength]]="","",IF(Table3[[#This Row],[ShoulderLength]]&lt;Table3[[#This Row],[LOC]],"FIX",""))</f>
        <v/>
      </c>
    </row>
    <row r="556" spans="1:63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802</v>
      </c>
      <c r="I556" s="11" t="s">
        <v>1148</v>
      </c>
      <c r="J556" s="12" t="s">
        <v>1149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>IF(Z556 &lt; 1, "", (M556/2)/TAN(RADIANS(Z556/2)))</f>
        <v>7.0300692426224554E-2</v>
      </c>
      <c r="AE556" s="6" t="s">
        <v>49</v>
      </c>
      <c r="AF556" s="6" t="s">
        <v>545</v>
      </c>
      <c r="AH556" s="6" t="s">
        <v>636</v>
      </c>
      <c r="AI556" s="6">
        <v>1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1</v>
      </c>
      <c r="AQ556" s="6">
        <v>0</v>
      </c>
      <c r="AR556" s="6">
        <v>0</v>
      </c>
      <c r="AS556" s="6">
        <v>0</v>
      </c>
      <c r="AT556" s="6">
        <v>0</v>
      </c>
      <c r="AU556" s="6">
        <f>IF(Table3[[#This Row],[ShankDiameter]]&gt;0.5,0,2)</f>
        <v>2</v>
      </c>
      <c r="AV556" s="6">
        <v>0</v>
      </c>
      <c r="AW556" s="6">
        <v>0</v>
      </c>
      <c r="AX556" s="6">
        <v>2</v>
      </c>
      <c r="AY556" s="6">
        <f>IF(Table3[[#This Row],[ShankDiameter]]=0.225,2,IF(Table3[[#This Row],[ShankDiameter]]=0.25,2,IF(Table3[[#This Row],[ShankDiameter]]=0.2875,2,0)))</f>
        <v>0</v>
      </c>
      <c r="AZ556" s="6"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f>IF(Table3[[#This Row],[Type]]="EM",IF((Table3[[#This Row],[Diameter]]/2)-Table3[[#This Row],[CornerRadius]]-0.012&gt;0,(Table3[[#This Row],[Diameter]]/2)-Table3[[#This Row],[CornerRadius]]-0.012,0),)</f>
        <v>0</v>
      </c>
      <c r="BK556" s="6" t="str">
        <f>IF(Table3[[#This Row],[ShoulderLength]]="","",IF(Table3[[#This Row],[ShoulderLength]]&lt;Table3[[#This Row],[LOC]],"FIX",""))</f>
        <v/>
      </c>
    </row>
    <row r="557" spans="1:63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680</v>
      </c>
      <c r="I557" s="11" t="s">
        <v>1150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>IF(Z557 &lt; 1, "", (M557/2)/TAN(RADIANS(Z557/2)))</f>
        <v>7.0300692426224554E-2</v>
      </c>
      <c r="AE557" s="6" t="s">
        <v>49</v>
      </c>
      <c r="AF557" s="6" t="s">
        <v>545</v>
      </c>
      <c r="AH557" s="6" t="s">
        <v>683</v>
      </c>
      <c r="AI557" s="6">
        <v>1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1</v>
      </c>
      <c r="AQ557" s="6">
        <v>0</v>
      </c>
      <c r="AR557" s="6">
        <v>0</v>
      </c>
      <c r="AS557" s="6">
        <v>0</v>
      </c>
      <c r="AT557" s="6">
        <v>0</v>
      </c>
      <c r="AU557" s="6">
        <f>IF(Table3[[#This Row],[ShankDiameter]]&gt;0.5,0,2)</f>
        <v>2</v>
      </c>
      <c r="AV557" s="6">
        <v>0</v>
      </c>
      <c r="AW557" s="6">
        <v>0</v>
      </c>
      <c r="AX557" s="6">
        <v>2</v>
      </c>
      <c r="AY557" s="6">
        <f>IF(Table3[[#This Row],[ShankDiameter]]=0.225,2,IF(Table3[[#This Row],[ShankDiameter]]=0.25,2,IF(Table3[[#This Row],[ShankDiameter]]=0.2875,2,0)))</f>
        <v>0</v>
      </c>
      <c r="AZ557" s="6"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f>IF(Table3[[#This Row],[Type]]="EM",IF((Table3[[#This Row],[Diameter]]/2)-Table3[[#This Row],[CornerRadius]]-0.012&gt;0,(Table3[[#This Row],[Diameter]]/2)-Table3[[#This Row],[CornerRadius]]-0.012,0),)</f>
        <v>0</v>
      </c>
      <c r="BK557" s="6" t="str">
        <f>IF(Table3[[#This Row],[ShoulderLength]]="","",IF(Table3[[#This Row],[ShoulderLength]]&lt;Table3[[#This Row],[LOC]],"FIX",""))</f>
        <v/>
      </c>
    </row>
    <row r="558" spans="1:63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680</v>
      </c>
      <c r="I558" s="11" t="s">
        <v>1151</v>
      </c>
      <c r="J558" s="12" t="s">
        <v>1152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1153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>IF(Z558 &lt; 1, "", (M558/2)/TAN(RADIANS(Z558/2)))</f>
        <v>7.0420864550030063E-2</v>
      </c>
      <c r="AE558" s="6" t="s">
        <v>49</v>
      </c>
      <c r="AF558" s="6" t="s">
        <v>545</v>
      </c>
      <c r="AH558" s="6" t="s">
        <v>683</v>
      </c>
      <c r="AI558" s="6">
        <v>1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1</v>
      </c>
      <c r="AQ558" s="6">
        <v>0</v>
      </c>
      <c r="AR558" s="6">
        <v>0</v>
      </c>
      <c r="AS558" s="6">
        <v>0</v>
      </c>
      <c r="AT558" s="6">
        <v>0</v>
      </c>
      <c r="AU558" s="6">
        <f>IF(Table3[[#This Row],[ShankDiameter]]&gt;0.5,0,2)</f>
        <v>2</v>
      </c>
      <c r="AV558" s="6">
        <v>0</v>
      </c>
      <c r="AW558" s="6">
        <v>0</v>
      </c>
      <c r="AX558" s="6">
        <v>2</v>
      </c>
      <c r="AY558" s="6">
        <f>IF(Table3[[#This Row],[ShankDiameter]]=0.225,2,IF(Table3[[#This Row],[ShankDiameter]]=0.25,2,IF(Table3[[#This Row],[ShankDiameter]]=0.2875,2,0)))</f>
        <v>0</v>
      </c>
      <c r="AZ558" s="6"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f>IF(Table3[[#This Row],[Type]]="EM",IF((Table3[[#This Row],[Diameter]]/2)-Table3[[#This Row],[CornerRadius]]-0.012&gt;0,(Table3[[#This Row],[Diameter]]/2)-Table3[[#This Row],[CornerRadius]]-0.012,0),)</f>
        <v>0</v>
      </c>
      <c r="BK558" s="6" t="str">
        <f>IF(Table3[[#This Row],[ShoulderLength]]="","",IF(Table3[[#This Row],[ShoulderLength]]&lt;Table3[[#This Row],[LOC]],"FIX",""))</f>
        <v/>
      </c>
    </row>
    <row r="559" spans="1:63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802</v>
      </c>
      <c r="I559" s="11" t="s">
        <v>1154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1153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>IF(Z559 &lt; 1, "", (M559/2)/TAN(RADIANS(Z559/2)))</f>
        <v>7.0420864550030063E-2</v>
      </c>
      <c r="AE559" s="6" t="s">
        <v>49</v>
      </c>
      <c r="AF559" s="6" t="s">
        <v>545</v>
      </c>
      <c r="AH559" s="6" t="s">
        <v>636</v>
      </c>
      <c r="AI559" s="6">
        <v>1</v>
      </c>
      <c r="AJ559" s="6">
        <v>0</v>
      </c>
      <c r="AK559" s="6">
        <v>0</v>
      </c>
      <c r="AL559" s="6">
        <v>0</v>
      </c>
      <c r="AM559" s="6">
        <v>0</v>
      </c>
      <c r="AN559" s="6">
        <v>0</v>
      </c>
      <c r="AO559" s="6">
        <v>1</v>
      </c>
      <c r="AQ559" s="6">
        <v>0</v>
      </c>
      <c r="AR559" s="6">
        <v>0</v>
      </c>
      <c r="AS559" s="6">
        <v>0</v>
      </c>
      <c r="AT559" s="6">
        <v>0</v>
      </c>
      <c r="AU559" s="6">
        <f>IF(Table3[[#This Row],[ShankDiameter]]&gt;0.5,0,2)</f>
        <v>2</v>
      </c>
      <c r="AV559" s="6">
        <v>0</v>
      </c>
      <c r="AW559" s="6">
        <v>0</v>
      </c>
      <c r="AX559" s="6">
        <v>2</v>
      </c>
      <c r="AY559" s="6">
        <f>IF(Table3[[#This Row],[ShankDiameter]]=0.225,2,IF(Table3[[#This Row],[ShankDiameter]]=0.25,2,IF(Table3[[#This Row],[ShankDiameter]]=0.2875,2,0)))</f>
        <v>0</v>
      </c>
      <c r="AZ559" s="6"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f>IF(Table3[[#This Row],[Type]]="EM",IF((Table3[[#This Row],[Diameter]]/2)-Table3[[#This Row],[CornerRadius]]-0.012&gt;0,(Table3[[#This Row],[Diameter]]/2)-Table3[[#This Row],[CornerRadius]]-0.012,0),)</f>
        <v>0</v>
      </c>
      <c r="BK559" s="6" t="str">
        <f>IF(Table3[[#This Row],[ShoulderLength]]="","",IF(Table3[[#This Row],[ShoulderLength]]&lt;Table3[[#This Row],[LOC]],"FIX",""))</f>
        <v/>
      </c>
    </row>
    <row r="560" spans="1:63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802</v>
      </c>
      <c r="I560" s="11" t="s">
        <v>1155</v>
      </c>
      <c r="J560" s="12" t="s">
        <v>1156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>IF(Z560 &lt; 1, "", (M560/2)/TAN(RADIANS(Z560/2)))</f>
        <v>7.1502413664279674E-2</v>
      </c>
      <c r="AE560" s="6" t="s">
        <v>49</v>
      </c>
      <c r="AF560" s="6" t="s">
        <v>545</v>
      </c>
      <c r="AH560" s="6" t="s">
        <v>636</v>
      </c>
      <c r="AI560" s="6">
        <v>1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1</v>
      </c>
      <c r="AQ560" s="6">
        <v>0</v>
      </c>
      <c r="AR560" s="6">
        <v>0</v>
      </c>
      <c r="AS560" s="6">
        <v>0</v>
      </c>
      <c r="AT560" s="6">
        <v>0</v>
      </c>
      <c r="AU560" s="6">
        <f>IF(Table3[[#This Row],[ShankDiameter]]&gt;0.5,0,2)</f>
        <v>2</v>
      </c>
      <c r="AV560" s="6">
        <v>0</v>
      </c>
      <c r="AW560" s="6">
        <v>0</v>
      </c>
      <c r="AX560" s="6">
        <v>2</v>
      </c>
      <c r="AY560" s="6">
        <f>IF(Table3[[#This Row],[ShankDiameter]]=0.225,2,IF(Table3[[#This Row],[ShankDiameter]]=0.25,2,IF(Table3[[#This Row],[ShankDiameter]]=0.2875,2,0)))</f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f>IF(Table3[[#This Row],[Type]]="EM",IF((Table3[[#This Row],[Diameter]]/2)-Table3[[#This Row],[CornerRadius]]-0.012&gt;0,(Table3[[#This Row],[Diameter]]/2)-Table3[[#This Row],[CornerRadius]]-0.012,0),)</f>
        <v>0</v>
      </c>
      <c r="BK560" s="6" t="str">
        <f>IF(Table3[[#This Row],[ShoulderLength]]="","",IF(Table3[[#This Row],[ShoulderLength]]&lt;Table3[[#This Row],[LOC]],"FIX",""))</f>
        <v/>
      </c>
    </row>
    <row r="561" spans="1:63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680</v>
      </c>
      <c r="I561" s="11" t="s">
        <v>1157</v>
      </c>
      <c r="J561" s="12" t="s">
        <v>1158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>IF(Z561 &lt; 1, "", (M561/2)/TAN(RADIANS(Z561/2)))</f>
        <v>7.1502413664279674E-2</v>
      </c>
      <c r="AE561" s="6" t="s">
        <v>49</v>
      </c>
      <c r="AF561" s="6" t="s">
        <v>545</v>
      </c>
      <c r="AH561" s="6" t="s">
        <v>683</v>
      </c>
      <c r="AI561" s="6">
        <v>1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1</v>
      </c>
      <c r="AQ561" s="6">
        <v>0</v>
      </c>
      <c r="AR561" s="6">
        <v>0</v>
      </c>
      <c r="AS561" s="6">
        <v>0</v>
      </c>
      <c r="AT561" s="6">
        <v>0</v>
      </c>
      <c r="AU561" s="6">
        <f>IF(Table3[[#This Row],[ShankDiameter]]&gt;0.5,0,2)</f>
        <v>2</v>
      </c>
      <c r="AV561" s="6">
        <v>0</v>
      </c>
      <c r="AW561" s="6">
        <v>0</v>
      </c>
      <c r="AX561" s="6">
        <v>2</v>
      </c>
      <c r="AY561" s="6">
        <f>IF(Table3[[#This Row],[ShankDiameter]]=0.225,2,IF(Table3[[#This Row],[ShankDiameter]]=0.25,2,IF(Table3[[#This Row],[ShankDiameter]]=0.2875,2,0)))</f>
        <v>0</v>
      </c>
      <c r="AZ561" s="6"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f>IF(Table3[[#This Row],[Type]]="EM",IF((Table3[[#This Row],[Diameter]]/2)-Table3[[#This Row],[CornerRadius]]-0.012&gt;0,(Table3[[#This Row],[Diameter]]/2)-Table3[[#This Row],[CornerRadius]]-0.012,0),)</f>
        <v>0</v>
      </c>
      <c r="BK561" s="6" t="str">
        <f>IF(Table3[[#This Row],[ShoulderLength]]="","",IF(Table3[[#This Row],[ShoulderLength]]&lt;Table3[[#This Row],[LOC]],"FIX",""))</f>
        <v/>
      </c>
    </row>
    <row r="562" spans="1:63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802</v>
      </c>
      <c r="I562" s="11" t="s">
        <v>1159</v>
      </c>
      <c r="J562" s="12" t="s">
        <v>1160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>IF(Z562 &lt; 1, "", (M562/2)/TAN(RADIANS(Z562/2)))</f>
        <v>7.2704134902334794E-2</v>
      </c>
      <c r="AE562" s="6" t="s">
        <v>49</v>
      </c>
      <c r="AF562" s="6" t="s">
        <v>545</v>
      </c>
      <c r="AH562" s="6" t="s">
        <v>636</v>
      </c>
      <c r="AI562" s="6">
        <v>1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1</v>
      </c>
      <c r="AQ562" s="6">
        <v>0</v>
      </c>
      <c r="AR562" s="6">
        <v>0</v>
      </c>
      <c r="AS562" s="6">
        <v>0</v>
      </c>
      <c r="AT562" s="6">
        <v>0</v>
      </c>
      <c r="AU562" s="6">
        <f>IF(Table3[[#This Row],[ShankDiameter]]&gt;0.5,0,2)</f>
        <v>2</v>
      </c>
      <c r="AV562" s="6">
        <v>0</v>
      </c>
      <c r="AW562" s="6">
        <v>0</v>
      </c>
      <c r="AX562" s="6">
        <v>2</v>
      </c>
      <c r="AY562" s="6">
        <f>IF(Table3[[#This Row],[ShankDiameter]]=0.225,2,IF(Table3[[#This Row],[ShankDiameter]]=0.25,2,IF(Table3[[#This Row],[ShankDiameter]]=0.2875,2,0)))</f>
        <v>0</v>
      </c>
      <c r="AZ562" s="6"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f>IF(Table3[[#This Row],[Type]]="EM",IF((Table3[[#This Row],[Diameter]]/2)-Table3[[#This Row],[CornerRadius]]-0.012&gt;0,(Table3[[#This Row],[Diameter]]/2)-Table3[[#This Row],[CornerRadius]]-0.012,0),)</f>
        <v>0</v>
      </c>
      <c r="BK562" s="6" t="str">
        <f>IF(Table3[[#This Row],[ShoulderLength]]="","",IF(Table3[[#This Row],[ShoulderLength]]&lt;Table3[[#This Row],[LOC]],"FIX",""))</f>
        <v/>
      </c>
    </row>
    <row r="563" spans="1:63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680</v>
      </c>
      <c r="I563" s="11" t="s">
        <v>1161</v>
      </c>
      <c r="J563" s="12" t="s">
        <v>1162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>IF(Z563 &lt; 1, "", (M563/2)/TAN(RADIANS(Z563/2)))</f>
        <v>7.2704134902334794E-2</v>
      </c>
      <c r="AE563" s="6" t="s">
        <v>49</v>
      </c>
      <c r="AF563" s="6" t="s">
        <v>545</v>
      </c>
      <c r="AH563" s="6" t="s">
        <v>683</v>
      </c>
      <c r="AI563" s="6">
        <v>1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1</v>
      </c>
      <c r="AQ563" s="6">
        <v>0</v>
      </c>
      <c r="AR563" s="6">
        <v>0</v>
      </c>
      <c r="AS563" s="6">
        <v>0</v>
      </c>
      <c r="AT563" s="6">
        <v>0</v>
      </c>
      <c r="AU563" s="6">
        <f>IF(Table3[[#This Row],[ShankDiameter]]&gt;0.5,0,2)</f>
        <v>2</v>
      </c>
      <c r="AV563" s="6">
        <v>0</v>
      </c>
      <c r="AW563" s="6">
        <v>0</v>
      </c>
      <c r="AX563" s="6">
        <v>2</v>
      </c>
      <c r="AY563" s="6">
        <f>IF(Table3[[#This Row],[ShankDiameter]]=0.225,2,IF(Table3[[#This Row],[ShankDiameter]]=0.25,2,IF(Table3[[#This Row],[ShankDiameter]]=0.2875,2,0)))</f>
        <v>0</v>
      </c>
      <c r="AZ563" s="6"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f>IF(Table3[[#This Row],[Type]]="EM",IF((Table3[[#This Row],[Diameter]]/2)-Table3[[#This Row],[CornerRadius]]-0.012&gt;0,(Table3[[#This Row],[Diameter]]/2)-Table3[[#This Row],[CornerRadius]]-0.012,0),)</f>
        <v>0</v>
      </c>
      <c r="BK563" s="6" t="str">
        <f>IF(Table3[[#This Row],[ShoulderLength]]="","",IF(Table3[[#This Row],[ShoulderLength]]&lt;Table3[[#This Row],[LOC]],"FIX",""))</f>
        <v/>
      </c>
    </row>
    <row r="564" spans="1:63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802</v>
      </c>
      <c r="I564" s="11" t="s">
        <v>1163</v>
      </c>
      <c r="J564" s="12" t="s">
        <v>1164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>IF(Z564 &lt; 1, "", (M564/2)/TAN(RADIANS(Z564/2)))</f>
        <v>7.3905856140389914E-2</v>
      </c>
      <c r="AE564" s="6" t="s">
        <v>49</v>
      </c>
      <c r="AF564" s="6" t="s">
        <v>545</v>
      </c>
      <c r="AH564" s="6" t="s">
        <v>636</v>
      </c>
      <c r="AI564" s="6">
        <v>1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1</v>
      </c>
      <c r="AQ564" s="6">
        <v>0</v>
      </c>
      <c r="AR564" s="6">
        <v>0</v>
      </c>
      <c r="AS564" s="6">
        <v>0</v>
      </c>
      <c r="AT564" s="6">
        <v>0</v>
      </c>
      <c r="AU564" s="6">
        <f>IF(Table3[[#This Row],[ShankDiameter]]&gt;0.5,0,2)</f>
        <v>2</v>
      </c>
      <c r="AV564" s="6">
        <v>0</v>
      </c>
      <c r="AW564" s="6">
        <v>0</v>
      </c>
      <c r="AX564" s="6">
        <v>2</v>
      </c>
      <c r="AY564" s="6">
        <f>IF(Table3[[#This Row],[ShankDiameter]]=0.225,2,IF(Table3[[#This Row],[ShankDiameter]]=0.25,2,IF(Table3[[#This Row],[ShankDiameter]]=0.2875,2,0)))</f>
        <v>0</v>
      </c>
      <c r="AZ564" s="6"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f>IF(Table3[[#This Row],[Type]]="EM",IF((Table3[[#This Row],[Diameter]]/2)-Table3[[#This Row],[CornerRadius]]-0.012&gt;0,(Table3[[#This Row],[Diameter]]/2)-Table3[[#This Row],[CornerRadius]]-0.012,0),)</f>
        <v>0</v>
      </c>
      <c r="BK564" s="6" t="str">
        <f>IF(Table3[[#This Row],[ShoulderLength]]="","",IF(Table3[[#This Row],[ShoulderLength]]&lt;Table3[[#This Row],[LOC]],"FIX",""))</f>
        <v/>
      </c>
    </row>
    <row r="565" spans="1:63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680</v>
      </c>
      <c r="I565" s="11" t="s">
        <v>1165</v>
      </c>
      <c r="J565" s="12" t="s">
        <v>1166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>IF(Z565 &lt; 1, "", (M565/2)/TAN(RADIANS(Z565/2)))</f>
        <v>7.3905856140389914E-2</v>
      </c>
      <c r="AE565" s="6" t="s">
        <v>49</v>
      </c>
      <c r="AF565" s="6" t="s">
        <v>545</v>
      </c>
      <c r="AH565" s="6" t="s">
        <v>683</v>
      </c>
      <c r="AI565" s="6">
        <v>1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1</v>
      </c>
      <c r="AQ565" s="6">
        <v>0</v>
      </c>
      <c r="AR565" s="6">
        <v>0</v>
      </c>
      <c r="AS565" s="6">
        <v>0</v>
      </c>
      <c r="AT565" s="6">
        <v>0</v>
      </c>
      <c r="AU565" s="6">
        <f>IF(Table3[[#This Row],[ShankDiameter]]&gt;0.5,0,2)</f>
        <v>2</v>
      </c>
      <c r="AV565" s="6">
        <v>0</v>
      </c>
      <c r="AW565" s="6">
        <v>0</v>
      </c>
      <c r="AX565" s="6">
        <v>2</v>
      </c>
      <c r="AY565" s="6">
        <f>IF(Table3[[#This Row],[ShankDiameter]]=0.225,2,IF(Table3[[#This Row],[ShankDiameter]]=0.25,2,IF(Table3[[#This Row],[ShankDiameter]]=0.2875,2,0)))</f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f>IF(Table3[[#This Row],[Type]]="EM",IF((Table3[[#This Row],[Diameter]]/2)-Table3[[#This Row],[CornerRadius]]-0.012&gt;0,(Table3[[#This Row],[Diameter]]/2)-Table3[[#This Row],[CornerRadius]]-0.012,0),)</f>
        <v>0</v>
      </c>
      <c r="BK565" s="6" t="str">
        <f>IF(Table3[[#This Row],[ShoulderLength]]="","",IF(Table3[[#This Row],[ShoulderLength]]&lt;Table3[[#This Row],[LOC]],"FIX",""))</f>
        <v/>
      </c>
    </row>
    <row r="566" spans="1:63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802</v>
      </c>
      <c r="I566" s="11" t="s">
        <v>1167</v>
      </c>
      <c r="J566" s="12" t="s">
        <v>1168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>IF(Z566 &lt; 1, "", (M566/2)/TAN(RADIANS(Z566/2)))</f>
        <v>7.5107577378445034E-2</v>
      </c>
      <c r="AE566" s="6" t="s">
        <v>49</v>
      </c>
      <c r="AF566" s="6" t="s">
        <v>545</v>
      </c>
      <c r="AH566" s="6" t="s">
        <v>636</v>
      </c>
      <c r="AI566" s="6">
        <v>1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1</v>
      </c>
      <c r="AQ566" s="6">
        <v>0</v>
      </c>
      <c r="AR566" s="6">
        <v>0</v>
      </c>
      <c r="AS566" s="6">
        <v>0</v>
      </c>
      <c r="AT566" s="6">
        <v>0</v>
      </c>
      <c r="AU566" s="6">
        <f>IF(Table3[[#This Row],[ShankDiameter]]&gt;0.5,0,2)</f>
        <v>2</v>
      </c>
      <c r="AV566" s="6">
        <v>0</v>
      </c>
      <c r="AW566" s="6">
        <v>0</v>
      </c>
      <c r="AX566" s="6">
        <v>2</v>
      </c>
      <c r="AY566" s="6">
        <f>IF(Table3[[#This Row],[ShankDiameter]]=0.225,2,IF(Table3[[#This Row],[ShankDiameter]]=0.25,2,IF(Table3[[#This Row],[ShankDiameter]]=0.2875,2,0)))</f>
        <v>2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f>IF(Table3[[#This Row],[Type]]="EM",IF((Table3[[#This Row],[Diameter]]/2)-Table3[[#This Row],[CornerRadius]]-0.012&gt;0,(Table3[[#This Row],[Diameter]]/2)-Table3[[#This Row],[CornerRadius]]-0.012,0),)</f>
        <v>0</v>
      </c>
      <c r="BK566" s="6" t="str">
        <f>IF(Table3[[#This Row],[ShoulderLength]]="","",IF(Table3[[#This Row],[ShoulderLength]]&lt;Table3[[#This Row],[LOC]],"FIX",""))</f>
        <v/>
      </c>
    </row>
    <row r="567" spans="1:63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680</v>
      </c>
      <c r="I567" s="11" t="s">
        <v>1169</v>
      </c>
      <c r="J567" s="12" t="s">
        <v>1170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2420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>IF(Z567 &lt; 1, "", (M567/2)/TAN(RADIANS(Z567/2)))</f>
        <v>7.5107577378445034E-2</v>
      </c>
      <c r="AE567" s="6" t="s">
        <v>49</v>
      </c>
      <c r="AF567" s="6" t="s">
        <v>545</v>
      </c>
      <c r="AH567" s="6" t="s">
        <v>683</v>
      </c>
      <c r="AI567" s="6">
        <v>1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1</v>
      </c>
      <c r="AQ567" s="6">
        <v>0</v>
      </c>
      <c r="AR567" s="6">
        <v>0</v>
      </c>
      <c r="AS567" s="6">
        <v>0</v>
      </c>
      <c r="AT567" s="6">
        <v>0</v>
      </c>
      <c r="AU567" s="6">
        <f>IF(Table3[[#This Row],[ShankDiameter]]&gt;0.5,0,2)</f>
        <v>2</v>
      </c>
      <c r="AV567" s="6">
        <v>0</v>
      </c>
      <c r="AW567" s="6">
        <v>0</v>
      </c>
      <c r="AX567" s="6">
        <v>2</v>
      </c>
      <c r="AY567" s="6">
        <f>IF(Table3[[#This Row],[ShankDiameter]]=0.225,2,IF(Table3[[#This Row],[ShankDiameter]]=0.25,2,IF(Table3[[#This Row],[ShankDiameter]]=0.2875,2,0)))</f>
        <v>2</v>
      </c>
      <c r="AZ567" s="6">
        <v>0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f>IF(Table3[[#This Row],[Type]]="EM",IF((Table3[[#This Row],[Diameter]]/2)-Table3[[#This Row],[CornerRadius]]-0.012&gt;0,(Table3[[#This Row],[Diameter]]/2)-Table3[[#This Row],[CornerRadius]]-0.012,0),)</f>
        <v>0</v>
      </c>
      <c r="BK567" s="6" t="str">
        <f>IF(Table3[[#This Row],[ShoulderLength]]="","",IF(Table3[[#This Row],[ShoulderLength]]&lt;Table3[[#This Row],[LOC]],"FIX",""))</f>
        <v/>
      </c>
    </row>
    <row r="568" spans="1:63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680</v>
      </c>
      <c r="I568" s="11" t="s">
        <v>1171</v>
      </c>
      <c r="J568" s="12" t="s">
        <v>1172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>IF(Z568 &lt; 1, "", (M568/2)/TAN(RADIANS(Z568/2)))</f>
        <v>7.5107577378445034E-2</v>
      </c>
      <c r="AE568" s="6" t="s">
        <v>49</v>
      </c>
      <c r="AF568" s="6" t="s">
        <v>545</v>
      </c>
      <c r="AH568" s="6" t="s">
        <v>683</v>
      </c>
      <c r="AI568" s="6">
        <v>1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1</v>
      </c>
      <c r="AQ568" s="6">
        <v>0</v>
      </c>
      <c r="AR568" s="6">
        <v>0</v>
      </c>
      <c r="AS568" s="6">
        <v>0</v>
      </c>
      <c r="AT568" s="6">
        <v>0</v>
      </c>
      <c r="AU568" s="6">
        <f>IF(Table3[[#This Row],[ShankDiameter]]&gt;0.5,0,2)</f>
        <v>2</v>
      </c>
      <c r="AV568" s="6">
        <v>0</v>
      </c>
      <c r="AW568" s="6">
        <v>0</v>
      </c>
      <c r="AX568" s="6">
        <v>2</v>
      </c>
      <c r="AY568" s="6">
        <f>IF(Table3[[#This Row],[ShankDiameter]]=0.225,2,IF(Table3[[#This Row],[ShankDiameter]]=0.25,2,IF(Table3[[#This Row],[ShankDiameter]]=0.2875,2,0)))</f>
        <v>2</v>
      </c>
      <c r="AZ568" s="6">
        <v>0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f>IF(Table3[[#This Row],[Type]]="EM",IF((Table3[[#This Row],[Diameter]]/2)-Table3[[#This Row],[CornerRadius]]-0.012&gt;0,(Table3[[#This Row],[Diameter]]/2)-Table3[[#This Row],[CornerRadius]]-0.012,0),)</f>
        <v>0</v>
      </c>
      <c r="BK568" s="6" t="str">
        <f>IF(Table3[[#This Row],[ShoulderLength]]="","",IF(Table3[[#This Row],[ShoulderLength]]&lt;Table3[[#This Row],[LOC]],"FIX",""))</f>
        <v/>
      </c>
    </row>
    <row r="569" spans="1:63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802</v>
      </c>
      <c r="I569" s="11" t="s">
        <v>1173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2420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>IF(Z569 &lt; 1, "", (M569/2)/TAN(RADIANS(Z569/2)))</f>
        <v>7.5107577378445034E-2</v>
      </c>
      <c r="AE569" s="6" t="s">
        <v>49</v>
      </c>
      <c r="AF569" s="6" t="s">
        <v>545</v>
      </c>
      <c r="AH569" s="6" t="s">
        <v>636</v>
      </c>
      <c r="AI569" s="6">
        <v>1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1</v>
      </c>
      <c r="AQ569" s="6">
        <v>0</v>
      </c>
      <c r="AR569" s="6">
        <v>0</v>
      </c>
      <c r="AS569" s="6">
        <v>0</v>
      </c>
      <c r="AT569" s="6">
        <v>0</v>
      </c>
      <c r="AU569" s="6">
        <f>IF(Table3[[#This Row],[ShankDiameter]]&gt;0.5,0,2)</f>
        <v>2</v>
      </c>
      <c r="AV569" s="6">
        <v>0</v>
      </c>
      <c r="AW569" s="6">
        <v>0</v>
      </c>
      <c r="AX569" s="6">
        <v>2</v>
      </c>
      <c r="AY569" s="6">
        <f>IF(Table3[[#This Row],[ShankDiameter]]=0.225,2,IF(Table3[[#This Row],[ShankDiameter]]=0.25,2,IF(Table3[[#This Row],[ShankDiameter]]=0.2875,2,0)))</f>
        <v>2</v>
      </c>
      <c r="AZ569" s="6">
        <v>0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f>IF(Table3[[#This Row],[Type]]="EM",IF((Table3[[#This Row],[Diameter]]/2)-Table3[[#This Row],[CornerRadius]]-0.012&gt;0,(Table3[[#This Row],[Diameter]]/2)-Table3[[#This Row],[CornerRadius]]-0.012,0),)</f>
        <v>0</v>
      </c>
      <c r="BK569" s="6" t="str">
        <f>IF(Table3[[#This Row],[ShoulderLength]]="","",IF(Table3[[#This Row],[ShoulderLength]]&lt;Table3[[#This Row],[LOC]],"FIX",""))</f>
        <v/>
      </c>
    </row>
    <row r="570" spans="1:63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802</v>
      </c>
      <c r="I570" s="11" t="s">
        <v>1174</v>
      </c>
      <c r="J570" s="12" t="s">
        <v>1175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>IF(Z570 &lt; 1, "", (M570/2)/TAN(RADIANS(Z570/2)))</f>
        <v>7.7210589545041494E-2</v>
      </c>
      <c r="AE570" s="6" t="s">
        <v>49</v>
      </c>
      <c r="AF570" s="6" t="s">
        <v>545</v>
      </c>
      <c r="AH570" s="6" t="s">
        <v>636</v>
      </c>
      <c r="AI570" s="6">
        <v>1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1</v>
      </c>
      <c r="AQ570" s="6">
        <v>0</v>
      </c>
      <c r="AR570" s="6">
        <v>0</v>
      </c>
      <c r="AS570" s="6">
        <v>0</v>
      </c>
      <c r="AT570" s="6">
        <v>0</v>
      </c>
      <c r="AU570" s="6">
        <f>IF(Table3[[#This Row],[ShankDiameter]]&gt;0.5,0,2)</f>
        <v>2</v>
      </c>
      <c r="AV570" s="6">
        <v>0</v>
      </c>
      <c r="AW570" s="6">
        <v>0</v>
      </c>
      <c r="AX570" s="6">
        <v>2</v>
      </c>
      <c r="AY570" s="6">
        <f>IF(Table3[[#This Row],[ShankDiameter]]=0.225,2,IF(Table3[[#This Row],[ShankDiameter]]=0.25,2,IF(Table3[[#This Row],[ShankDiameter]]=0.2875,2,0)))</f>
        <v>0</v>
      </c>
      <c r="AZ570" s="6"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f>IF(Table3[[#This Row],[Type]]="EM",IF((Table3[[#This Row],[Diameter]]/2)-Table3[[#This Row],[CornerRadius]]-0.012&gt;0,(Table3[[#This Row],[Diameter]]/2)-Table3[[#This Row],[CornerRadius]]-0.012,0),)</f>
        <v>0</v>
      </c>
      <c r="BK570" s="6" t="str">
        <f>IF(Table3[[#This Row],[ShoulderLength]]="","",IF(Table3[[#This Row],[ShoulderLength]]&lt;Table3[[#This Row],[LOC]],"FIX",""))</f>
        <v/>
      </c>
    </row>
    <row r="571" spans="1:63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680</v>
      </c>
      <c r="I571" s="11" t="s">
        <v>1176</v>
      </c>
      <c r="J571" s="12" t="s">
        <v>1177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>IF(Z571 &lt; 1, "", (M571/2)/TAN(RADIANS(Z571/2)))</f>
        <v>7.7210589545041494E-2</v>
      </c>
      <c r="AE571" s="6" t="s">
        <v>49</v>
      </c>
      <c r="AF571" s="6" t="s">
        <v>545</v>
      </c>
      <c r="AH571" s="6" t="s">
        <v>683</v>
      </c>
      <c r="AI571" s="6">
        <v>1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1</v>
      </c>
      <c r="AQ571" s="6">
        <v>0</v>
      </c>
      <c r="AR571" s="6">
        <v>0</v>
      </c>
      <c r="AS571" s="6">
        <v>0</v>
      </c>
      <c r="AT571" s="6">
        <v>0</v>
      </c>
      <c r="AU571" s="6">
        <f>IF(Table3[[#This Row],[ShankDiameter]]&gt;0.5,0,2)</f>
        <v>2</v>
      </c>
      <c r="AV571" s="6">
        <v>0</v>
      </c>
      <c r="AW571" s="6">
        <v>0</v>
      </c>
      <c r="AX571" s="6">
        <v>2</v>
      </c>
      <c r="AY571" s="6">
        <f>IF(Table3[[#This Row],[ShankDiameter]]=0.225,2,IF(Table3[[#This Row],[ShankDiameter]]=0.25,2,IF(Table3[[#This Row],[ShankDiameter]]=0.2875,2,0)))</f>
        <v>0</v>
      </c>
      <c r="AZ571" s="6"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f>IF(Table3[[#This Row],[Type]]="EM",IF((Table3[[#This Row],[Diameter]]/2)-Table3[[#This Row],[CornerRadius]]-0.012&gt;0,(Table3[[#This Row],[Diameter]]/2)-Table3[[#This Row],[CornerRadius]]-0.012,0),)</f>
        <v>0</v>
      </c>
      <c r="BK571" s="6" t="str">
        <f>IF(Table3[[#This Row],[ShoulderLength]]="","",IF(Table3[[#This Row],[ShoulderLength]]&lt;Table3[[#This Row],[LOC]],"FIX",""))</f>
        <v/>
      </c>
    </row>
    <row r="572" spans="1:63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802</v>
      </c>
      <c r="I572" s="11" t="s">
        <v>1178</v>
      </c>
      <c r="J572" s="12" t="s">
        <v>1179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>IF(Z572 &lt; 1, "", (M572/2)/TAN(RADIANS(Z572/2)))</f>
        <v>7.8412310783096614E-2</v>
      </c>
      <c r="AE572" s="6" t="s">
        <v>49</v>
      </c>
      <c r="AF572" s="6" t="s">
        <v>545</v>
      </c>
      <c r="AH572" s="6" t="s">
        <v>636</v>
      </c>
      <c r="AI572" s="6">
        <v>1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1</v>
      </c>
      <c r="AQ572" s="6">
        <v>0</v>
      </c>
      <c r="AR572" s="6">
        <v>0</v>
      </c>
      <c r="AS572" s="6">
        <v>0</v>
      </c>
      <c r="AT572" s="6">
        <v>0</v>
      </c>
      <c r="AU572" s="6">
        <f>IF(Table3[[#This Row],[ShankDiameter]]&gt;0.5,0,2)</f>
        <v>2</v>
      </c>
      <c r="AV572" s="6">
        <v>0</v>
      </c>
      <c r="AW572" s="6">
        <v>0</v>
      </c>
      <c r="AX572" s="6">
        <v>2</v>
      </c>
      <c r="AY572" s="6">
        <f>IF(Table3[[#This Row],[ShankDiameter]]=0.225,2,IF(Table3[[#This Row],[ShankDiameter]]=0.25,2,IF(Table3[[#This Row],[ShankDiameter]]=0.2875,2,0)))</f>
        <v>0</v>
      </c>
      <c r="AZ572" s="6"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f>IF(Table3[[#This Row],[Type]]="EM",IF((Table3[[#This Row],[Diameter]]/2)-Table3[[#This Row],[CornerRadius]]-0.012&gt;0,(Table3[[#This Row],[Diameter]]/2)-Table3[[#This Row],[CornerRadius]]-0.012,0),)</f>
        <v>0</v>
      </c>
      <c r="BK572" s="6" t="str">
        <f>IF(Table3[[#This Row],[ShoulderLength]]="","",IF(Table3[[#This Row],[ShoulderLength]]&lt;Table3[[#This Row],[LOC]],"FIX",""))</f>
        <v/>
      </c>
    </row>
    <row r="573" spans="1:63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680</v>
      </c>
      <c r="I573" s="11" t="s">
        <v>1180</v>
      </c>
      <c r="J573" s="12" t="s">
        <v>1181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>IF(Z573 &lt; 1, "", (M573/2)/TAN(RADIANS(Z573/2)))</f>
        <v>7.8412310783096614E-2</v>
      </c>
      <c r="AE573" s="6" t="s">
        <v>49</v>
      </c>
      <c r="AF573" s="6" t="s">
        <v>545</v>
      </c>
      <c r="AH573" s="6" t="s">
        <v>683</v>
      </c>
      <c r="AI573" s="6">
        <v>1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1</v>
      </c>
      <c r="AQ573" s="6">
        <v>0</v>
      </c>
      <c r="AR573" s="6">
        <v>0</v>
      </c>
      <c r="AS573" s="6">
        <v>0</v>
      </c>
      <c r="AT573" s="6">
        <v>0</v>
      </c>
      <c r="AU573" s="6">
        <f>IF(Table3[[#This Row],[ShankDiameter]]&gt;0.5,0,2)</f>
        <v>2</v>
      </c>
      <c r="AV573" s="6">
        <v>0</v>
      </c>
      <c r="AW573" s="6">
        <v>0</v>
      </c>
      <c r="AX573" s="6">
        <v>2</v>
      </c>
      <c r="AY573" s="6">
        <f>IF(Table3[[#This Row],[ShankDiameter]]=0.225,2,IF(Table3[[#This Row],[ShankDiameter]]=0.25,2,IF(Table3[[#This Row],[ShankDiameter]]=0.2875,2,0)))</f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f>IF(Table3[[#This Row],[Type]]="EM",IF((Table3[[#This Row],[Diameter]]/2)-Table3[[#This Row],[CornerRadius]]-0.012&gt;0,(Table3[[#This Row],[Diameter]]/2)-Table3[[#This Row],[CornerRadius]]-0.012,0),)</f>
        <v>0</v>
      </c>
      <c r="BK573" s="6" t="str">
        <f>IF(Table3[[#This Row],[ShoulderLength]]="","",IF(Table3[[#This Row],[ShoulderLength]]&lt;Table3[[#This Row],[LOC]],"FIX",""))</f>
        <v/>
      </c>
    </row>
    <row r="574" spans="1:63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680</v>
      </c>
      <c r="I574" s="11" t="s">
        <v>1182</v>
      </c>
      <c r="J574" s="12" t="s">
        <v>1183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1184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>IF(Z574 &lt; 1, "", (M574/2)/TAN(RADIANS(Z574/2)))</f>
        <v>7.9794290206860005E-2</v>
      </c>
      <c r="AE574" s="6" t="s">
        <v>49</v>
      </c>
      <c r="AF574" s="6" t="s">
        <v>545</v>
      </c>
      <c r="AH574" s="6" t="s">
        <v>683</v>
      </c>
      <c r="AI574" s="6">
        <v>1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1</v>
      </c>
      <c r="AQ574" s="6">
        <v>0</v>
      </c>
      <c r="AR574" s="6">
        <v>0</v>
      </c>
      <c r="AS574" s="6">
        <v>0</v>
      </c>
      <c r="AT574" s="6">
        <v>0</v>
      </c>
      <c r="AU574" s="6">
        <f>IF(Table3[[#This Row],[ShankDiameter]]&gt;0.5,0,2)</f>
        <v>2</v>
      </c>
      <c r="AV574" s="6">
        <v>0</v>
      </c>
      <c r="AW574" s="6">
        <v>0</v>
      </c>
      <c r="AX574" s="6">
        <v>2</v>
      </c>
      <c r="AY574" s="6">
        <f>IF(Table3[[#This Row],[ShankDiameter]]=0.225,2,IF(Table3[[#This Row],[ShankDiameter]]=0.25,2,IF(Table3[[#This Row],[ShankDiameter]]=0.2875,2,0)))</f>
        <v>0</v>
      </c>
      <c r="AZ574" s="6"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f>IF(Table3[[#This Row],[Type]]="EM",IF((Table3[[#This Row],[Diameter]]/2)-Table3[[#This Row],[CornerRadius]]-0.012&gt;0,(Table3[[#This Row],[Diameter]]/2)-Table3[[#This Row],[CornerRadius]]-0.012,0),)</f>
        <v>0</v>
      </c>
      <c r="BK574" s="6" t="str">
        <f>IF(Table3[[#This Row],[ShoulderLength]]="","",IF(Table3[[#This Row],[ShoulderLength]]&lt;Table3[[#This Row],[LOC]],"FIX",""))</f>
        <v/>
      </c>
    </row>
    <row r="575" spans="1:63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802</v>
      </c>
      <c r="I575" s="11" t="s">
        <v>1185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1184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>IF(Z575 &lt; 1, "", (M575/2)/TAN(RADIANS(Z575/2)))</f>
        <v>7.9794290206860005E-2</v>
      </c>
      <c r="AE575" s="6" t="s">
        <v>49</v>
      </c>
      <c r="AF575" s="6" t="s">
        <v>545</v>
      </c>
      <c r="AH575" s="6" t="s">
        <v>636</v>
      </c>
      <c r="AI575" s="6">
        <v>1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1</v>
      </c>
      <c r="AQ575" s="6">
        <v>0</v>
      </c>
      <c r="AR575" s="6">
        <v>0</v>
      </c>
      <c r="AS575" s="6">
        <v>0</v>
      </c>
      <c r="AT575" s="6">
        <v>0</v>
      </c>
      <c r="AU575" s="6">
        <f>IF(Table3[[#This Row],[ShankDiameter]]&gt;0.5,0,2)</f>
        <v>2</v>
      </c>
      <c r="AV575" s="6">
        <v>0</v>
      </c>
      <c r="AW575" s="6">
        <v>0</v>
      </c>
      <c r="AX575" s="6">
        <v>2</v>
      </c>
      <c r="AY575" s="6">
        <f>IF(Table3[[#This Row],[ShankDiameter]]=0.225,2,IF(Table3[[#This Row],[ShankDiameter]]=0.25,2,IF(Table3[[#This Row],[ShankDiameter]]=0.2875,2,0)))</f>
        <v>0</v>
      </c>
      <c r="AZ575" s="6"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f>IF(Table3[[#This Row],[Type]]="EM",IF((Table3[[#This Row],[Diameter]]/2)-Table3[[#This Row],[CornerRadius]]-0.012&gt;0,(Table3[[#This Row],[Diameter]]/2)-Table3[[#This Row],[CornerRadius]]-0.012,0),)</f>
        <v>0</v>
      </c>
      <c r="BK575" s="6" t="str">
        <f>IF(Table3[[#This Row],[ShoulderLength]]="","",IF(Table3[[#This Row],[ShoulderLength]]&lt;Table3[[#This Row],[LOC]],"FIX",""))</f>
        <v/>
      </c>
    </row>
    <row r="576" spans="1:63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802</v>
      </c>
      <c r="I576" s="11" t="s">
        <v>1186</v>
      </c>
      <c r="J576" s="12" t="s">
        <v>1187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>IF(Z576 &lt; 1, "", (M576/2)/TAN(RADIANS(Z576/2)))</f>
        <v>7.9914462330665528E-2</v>
      </c>
      <c r="AE576" s="6" t="s">
        <v>49</v>
      </c>
      <c r="AF576" s="6" t="s">
        <v>545</v>
      </c>
      <c r="AH576" s="6" t="s">
        <v>636</v>
      </c>
      <c r="AI576" s="6">
        <v>1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1</v>
      </c>
      <c r="AQ576" s="6">
        <v>0</v>
      </c>
      <c r="AR576" s="6">
        <v>0</v>
      </c>
      <c r="AS576" s="6">
        <v>0</v>
      </c>
      <c r="AT576" s="6">
        <v>0</v>
      </c>
      <c r="AU576" s="6">
        <f>IF(Table3[[#This Row],[ShankDiameter]]&gt;0.5,0,2)</f>
        <v>2</v>
      </c>
      <c r="AV576" s="6">
        <v>0</v>
      </c>
      <c r="AW576" s="6">
        <v>0</v>
      </c>
      <c r="AX576" s="6">
        <v>2</v>
      </c>
      <c r="AY576" s="6">
        <f>IF(Table3[[#This Row],[ShankDiameter]]=0.225,2,IF(Table3[[#This Row],[ShankDiameter]]=0.25,2,IF(Table3[[#This Row],[ShankDiameter]]=0.2875,2,0)))</f>
        <v>0</v>
      </c>
      <c r="AZ576" s="6"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f>IF(Table3[[#This Row],[Type]]="EM",IF((Table3[[#This Row],[Diameter]]/2)-Table3[[#This Row],[CornerRadius]]-0.012&gt;0,(Table3[[#This Row],[Diameter]]/2)-Table3[[#This Row],[CornerRadius]]-0.012,0),)</f>
        <v>0</v>
      </c>
      <c r="BK576" s="6" t="str">
        <f>IF(Table3[[#This Row],[ShoulderLength]]="","",IF(Table3[[#This Row],[ShoulderLength]]&lt;Table3[[#This Row],[LOC]],"FIX",""))</f>
        <v/>
      </c>
    </row>
    <row r="577" spans="1:63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680</v>
      </c>
      <c r="I577" s="11" t="s">
        <v>1188</v>
      </c>
      <c r="J577" s="12" t="s">
        <v>1189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>IF(Z577 &lt; 1, "", (M577/2)/TAN(RADIANS(Z577/2)))</f>
        <v>7.9914462330665528E-2</v>
      </c>
      <c r="AE577" s="6" t="s">
        <v>49</v>
      </c>
      <c r="AF577" s="6" t="s">
        <v>545</v>
      </c>
      <c r="AH577" s="6" t="s">
        <v>683</v>
      </c>
      <c r="AI577" s="6">
        <v>1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1</v>
      </c>
      <c r="AQ577" s="6">
        <v>0</v>
      </c>
      <c r="AR577" s="6">
        <v>0</v>
      </c>
      <c r="AS577" s="6">
        <v>0</v>
      </c>
      <c r="AT577" s="6">
        <v>0</v>
      </c>
      <c r="AU577" s="6">
        <f>IF(Table3[[#This Row],[ShankDiameter]]&gt;0.5,0,2)</f>
        <v>2</v>
      </c>
      <c r="AV577" s="6">
        <v>0</v>
      </c>
      <c r="AW577" s="6">
        <v>0</v>
      </c>
      <c r="AX577" s="6">
        <v>2</v>
      </c>
      <c r="AY577" s="6">
        <f>IF(Table3[[#This Row],[ShankDiameter]]=0.225,2,IF(Table3[[#This Row],[ShankDiameter]]=0.25,2,IF(Table3[[#This Row],[ShankDiameter]]=0.2875,2,0)))</f>
        <v>0</v>
      </c>
      <c r="AZ577" s="6"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f>IF(Table3[[#This Row],[Type]]="EM",IF((Table3[[#This Row],[Diameter]]/2)-Table3[[#This Row],[CornerRadius]]-0.012&gt;0,(Table3[[#This Row],[Diameter]]/2)-Table3[[#This Row],[CornerRadius]]-0.012,0),)</f>
        <v>0</v>
      </c>
      <c r="BK577" s="6" t="str">
        <f>IF(Table3[[#This Row],[ShoulderLength]]="","",IF(Table3[[#This Row],[ShoulderLength]]&lt;Table3[[#This Row],[LOC]],"FIX",""))</f>
        <v/>
      </c>
    </row>
    <row r="578" spans="1:63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802</v>
      </c>
      <c r="I578" s="11" t="s">
        <v>1190</v>
      </c>
      <c r="J578" s="12" t="s">
        <v>1191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>IF(Z578 &lt; 1, "", (M578/2)/TAN(RADIANS(Z578/2)))</f>
        <v>8.1717044187748208E-2</v>
      </c>
      <c r="AE578" s="6" t="s">
        <v>49</v>
      </c>
      <c r="AF578" s="6" t="s">
        <v>545</v>
      </c>
      <c r="AH578" s="6" t="s">
        <v>636</v>
      </c>
      <c r="AI578" s="6">
        <v>1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1</v>
      </c>
      <c r="AQ578" s="6">
        <v>0</v>
      </c>
      <c r="AR578" s="6">
        <v>0</v>
      </c>
      <c r="AS578" s="6">
        <v>0</v>
      </c>
      <c r="AT578" s="6">
        <v>0</v>
      </c>
      <c r="AU578" s="6">
        <f>IF(Table3[[#This Row],[ShankDiameter]]&gt;0.5,0,2)</f>
        <v>2</v>
      </c>
      <c r="AV578" s="6">
        <v>0</v>
      </c>
      <c r="AW578" s="6">
        <v>0</v>
      </c>
      <c r="AX578" s="6">
        <v>2</v>
      </c>
      <c r="AY578" s="6">
        <f>IF(Table3[[#This Row],[ShankDiameter]]=0.225,2,IF(Table3[[#This Row],[ShankDiameter]]=0.25,2,IF(Table3[[#This Row],[ShankDiameter]]=0.2875,2,0)))</f>
        <v>0</v>
      </c>
      <c r="AZ578" s="6"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f>IF(Table3[[#This Row],[Type]]="EM",IF((Table3[[#This Row],[Diameter]]/2)-Table3[[#This Row],[CornerRadius]]-0.012&gt;0,(Table3[[#This Row],[Diameter]]/2)-Table3[[#This Row],[CornerRadius]]-0.012,0),)</f>
        <v>0</v>
      </c>
      <c r="BK578" s="6" t="str">
        <f>IF(Table3[[#This Row],[ShoulderLength]]="","",IF(Table3[[#This Row],[ShoulderLength]]&lt;Table3[[#This Row],[LOC]],"FIX",""))</f>
        <v/>
      </c>
    </row>
    <row r="579" spans="1:63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680</v>
      </c>
      <c r="I579" s="11" t="s">
        <v>1192</v>
      </c>
      <c r="J579" s="12" t="s">
        <v>1193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>IF(Z579 &lt; 1, "", (M579/2)/TAN(RADIANS(Z579/2)))</f>
        <v>8.1717044187748208E-2</v>
      </c>
      <c r="AE579" s="6" t="s">
        <v>49</v>
      </c>
      <c r="AF579" s="6" t="s">
        <v>545</v>
      </c>
      <c r="AH579" s="6" t="s">
        <v>683</v>
      </c>
      <c r="AI579" s="6">
        <v>1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1</v>
      </c>
      <c r="AQ579" s="6">
        <v>0</v>
      </c>
      <c r="AR579" s="6">
        <v>0</v>
      </c>
      <c r="AS579" s="6">
        <v>0</v>
      </c>
      <c r="AT579" s="6">
        <v>0</v>
      </c>
      <c r="AU579" s="6">
        <f>IF(Table3[[#This Row],[ShankDiameter]]&gt;0.5,0,2)</f>
        <v>2</v>
      </c>
      <c r="AV579" s="6">
        <v>0</v>
      </c>
      <c r="AW579" s="6">
        <v>0</v>
      </c>
      <c r="AX579" s="6">
        <v>2</v>
      </c>
      <c r="AY579" s="6">
        <f>IF(Table3[[#This Row],[ShankDiameter]]=0.225,2,IF(Table3[[#This Row],[ShankDiameter]]=0.25,2,IF(Table3[[#This Row],[ShankDiameter]]=0.2875,2,0)))</f>
        <v>0</v>
      </c>
      <c r="AZ579" s="6"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f>IF(Table3[[#This Row],[Type]]="EM",IF((Table3[[#This Row],[Diameter]]/2)-Table3[[#This Row],[CornerRadius]]-0.012&gt;0,(Table3[[#This Row],[Diameter]]/2)-Table3[[#This Row],[CornerRadius]]-0.012,0),)</f>
        <v>0</v>
      </c>
      <c r="BK579" s="6" t="str">
        <f>IF(Table3[[#This Row],[ShoulderLength]]="","",IF(Table3[[#This Row],[ShoulderLength]]&lt;Table3[[#This Row],[LOC]],"FIX",""))</f>
        <v/>
      </c>
    </row>
    <row r="580" spans="1:63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802</v>
      </c>
      <c r="I580" s="11" t="s">
        <v>1194</v>
      </c>
      <c r="J580" s="12" t="s">
        <v>1195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>IF(Z580 &lt; 1, "", (M580/2)/TAN(RADIANS(Z580/2)))</f>
        <v>8.3219195735317109E-2</v>
      </c>
      <c r="AE580" s="6" t="s">
        <v>49</v>
      </c>
      <c r="AF580" s="6" t="s">
        <v>545</v>
      </c>
      <c r="AH580" s="6" t="s">
        <v>636</v>
      </c>
      <c r="AI580" s="6">
        <v>1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1</v>
      </c>
      <c r="AQ580" s="6">
        <v>0</v>
      </c>
      <c r="AR580" s="6">
        <v>0</v>
      </c>
      <c r="AS580" s="6">
        <v>0</v>
      </c>
      <c r="AT580" s="6">
        <v>0</v>
      </c>
      <c r="AU580" s="6">
        <f>IF(Table3[[#This Row],[ShankDiameter]]&gt;0.5,0,2)</f>
        <v>2</v>
      </c>
      <c r="AV580" s="6">
        <v>0</v>
      </c>
      <c r="AW580" s="6">
        <v>0</v>
      </c>
      <c r="AX580" s="6">
        <v>2</v>
      </c>
      <c r="AY580" s="6">
        <f>IF(Table3[[#This Row],[ShankDiameter]]=0.225,2,IF(Table3[[#This Row],[ShankDiameter]]=0.25,2,IF(Table3[[#This Row],[ShankDiameter]]=0.2875,2,0)))</f>
        <v>0</v>
      </c>
      <c r="AZ580" s="6"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f>IF(Table3[[#This Row],[Type]]="EM",IF((Table3[[#This Row],[Diameter]]/2)-Table3[[#This Row],[CornerRadius]]-0.012&gt;0,(Table3[[#This Row],[Diameter]]/2)-Table3[[#This Row],[CornerRadius]]-0.012,0),)</f>
        <v>0</v>
      </c>
      <c r="BK580" s="6" t="str">
        <f>IF(Table3[[#This Row],[ShoulderLength]]="","",IF(Table3[[#This Row],[ShoulderLength]]&lt;Table3[[#This Row],[LOC]],"FIX",""))</f>
        <v/>
      </c>
    </row>
    <row r="581" spans="1:63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680</v>
      </c>
      <c r="I581" s="11" t="s">
        <v>1196</v>
      </c>
      <c r="J581" s="12" t="s">
        <v>1197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>IF(Z581 &lt; 1, "", (M581/2)/TAN(RADIANS(Z581/2)))</f>
        <v>8.3219195735317109E-2</v>
      </c>
      <c r="AE581" s="6" t="s">
        <v>49</v>
      </c>
      <c r="AF581" s="6" t="s">
        <v>545</v>
      </c>
      <c r="AH581" s="6" t="s">
        <v>683</v>
      </c>
      <c r="AI581" s="6">
        <v>1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1</v>
      </c>
      <c r="AQ581" s="6">
        <v>0</v>
      </c>
      <c r="AR581" s="6">
        <v>0</v>
      </c>
      <c r="AS581" s="6">
        <v>0</v>
      </c>
      <c r="AT581" s="6">
        <v>0</v>
      </c>
      <c r="AU581" s="6">
        <f>IF(Table3[[#This Row],[ShankDiameter]]&gt;0.5,0,2)</f>
        <v>2</v>
      </c>
      <c r="AV581" s="6">
        <v>0</v>
      </c>
      <c r="AW581" s="6">
        <v>0</v>
      </c>
      <c r="AX581" s="6">
        <v>2</v>
      </c>
      <c r="AY581" s="6">
        <f>IF(Table3[[#This Row],[ShankDiameter]]=0.225,2,IF(Table3[[#This Row],[ShankDiameter]]=0.25,2,IF(Table3[[#This Row],[ShankDiameter]]=0.2875,2,0)))</f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f>IF(Table3[[#This Row],[Type]]="EM",IF((Table3[[#This Row],[Diameter]]/2)-Table3[[#This Row],[CornerRadius]]-0.012&gt;0,(Table3[[#This Row],[Diameter]]/2)-Table3[[#This Row],[CornerRadius]]-0.012,0),)</f>
        <v>0</v>
      </c>
      <c r="BK581" s="6" t="str">
        <f>IF(Table3[[#This Row],[ShoulderLength]]="","",IF(Table3[[#This Row],[ShoulderLength]]&lt;Table3[[#This Row],[LOC]],"FIX",""))</f>
        <v/>
      </c>
    </row>
    <row r="582" spans="1:63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802</v>
      </c>
      <c r="I582" s="11" t="s">
        <v>1198</v>
      </c>
      <c r="J582" s="12" t="s">
        <v>1199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>IF(Z582 &lt; 1, "", (M582/2)/TAN(RADIANS(Z582/2)))</f>
        <v>8.4420916973372229E-2</v>
      </c>
      <c r="AE582" s="6" t="s">
        <v>49</v>
      </c>
      <c r="AF582" s="6" t="s">
        <v>545</v>
      </c>
      <c r="AH582" s="6" t="s">
        <v>636</v>
      </c>
      <c r="AI582" s="6">
        <v>1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1</v>
      </c>
      <c r="AQ582" s="6">
        <v>0</v>
      </c>
      <c r="AR582" s="6">
        <v>0</v>
      </c>
      <c r="AS582" s="6">
        <v>0</v>
      </c>
      <c r="AT582" s="6">
        <v>0</v>
      </c>
      <c r="AU582" s="6">
        <f>IF(Table3[[#This Row],[ShankDiameter]]&gt;0.5,0,2)</f>
        <v>2</v>
      </c>
      <c r="AV582" s="6">
        <v>0</v>
      </c>
      <c r="AW582" s="6">
        <v>0</v>
      </c>
      <c r="AX582" s="6">
        <v>2</v>
      </c>
      <c r="AY582" s="6">
        <f>IF(Table3[[#This Row],[ShankDiameter]]=0.225,2,IF(Table3[[#This Row],[ShankDiameter]]=0.25,2,IF(Table3[[#This Row],[ShankDiameter]]=0.2875,2,0)))</f>
        <v>0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f>IF(Table3[[#This Row],[Type]]="EM",IF((Table3[[#This Row],[Diameter]]/2)-Table3[[#This Row],[CornerRadius]]-0.012&gt;0,(Table3[[#This Row],[Diameter]]/2)-Table3[[#This Row],[CornerRadius]]-0.012,0),)</f>
        <v>0</v>
      </c>
      <c r="BK582" s="6" t="str">
        <f>IF(Table3[[#This Row],[ShoulderLength]]="","",IF(Table3[[#This Row],[ShoulderLength]]&lt;Table3[[#This Row],[LOC]],"FIX",""))</f>
        <v/>
      </c>
    </row>
    <row r="583" spans="1:63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680</v>
      </c>
      <c r="I583" s="11" t="s">
        <v>1200</v>
      </c>
      <c r="J583" s="12" t="s">
        <v>1201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>IF(Z583 &lt; 1, "", (M583/2)/TAN(RADIANS(Z583/2)))</f>
        <v>8.4420916973372229E-2</v>
      </c>
      <c r="AE583" s="6" t="s">
        <v>49</v>
      </c>
      <c r="AF583" s="6" t="s">
        <v>545</v>
      </c>
      <c r="AH583" s="6" t="s">
        <v>683</v>
      </c>
      <c r="AI583" s="6">
        <v>1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1</v>
      </c>
      <c r="AQ583" s="6">
        <v>0</v>
      </c>
      <c r="AR583" s="6">
        <v>0</v>
      </c>
      <c r="AS583" s="6">
        <v>0</v>
      </c>
      <c r="AT583" s="6">
        <v>0</v>
      </c>
      <c r="AU583" s="6">
        <f>IF(Table3[[#This Row],[ShankDiameter]]&gt;0.5,0,2)</f>
        <v>2</v>
      </c>
      <c r="AV583" s="6">
        <v>0</v>
      </c>
      <c r="AW583" s="6">
        <v>0</v>
      </c>
      <c r="AX583" s="6">
        <v>2</v>
      </c>
      <c r="AY583" s="6">
        <f>IF(Table3[[#This Row],[ShankDiameter]]=0.225,2,IF(Table3[[#This Row],[ShankDiameter]]=0.25,2,IF(Table3[[#This Row],[ShankDiameter]]=0.2875,2,0)))</f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f>IF(Table3[[#This Row],[Type]]="EM",IF((Table3[[#This Row],[Diameter]]/2)-Table3[[#This Row],[CornerRadius]]-0.012&gt;0,(Table3[[#This Row],[Diameter]]/2)-Table3[[#This Row],[CornerRadius]]-0.012,0),)</f>
        <v>0</v>
      </c>
      <c r="BK583" s="6" t="str">
        <f>IF(Table3[[#This Row],[ShoulderLength]]="","",IF(Table3[[#This Row],[ShoulderLength]]&lt;Table3[[#This Row],[LOC]],"FIX",""))</f>
        <v/>
      </c>
    </row>
    <row r="584" spans="1:63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680</v>
      </c>
      <c r="I584" s="11" t="s">
        <v>1202</v>
      </c>
      <c r="J584" s="12" t="s">
        <v>1203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2434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>IF(Z584 &lt; 1, "", (M584/2)/TAN(RADIANS(Z584/2)))</f>
        <v>8.451104606622635E-2</v>
      </c>
      <c r="AE584" s="6" t="s">
        <v>49</v>
      </c>
      <c r="AF584" s="6" t="s">
        <v>545</v>
      </c>
      <c r="AH584" s="6" t="s">
        <v>683</v>
      </c>
      <c r="AI584" s="6">
        <v>1</v>
      </c>
      <c r="AJ584" s="6">
        <v>1</v>
      </c>
      <c r="AK584" s="6">
        <v>0</v>
      </c>
      <c r="AL584" s="6">
        <v>0</v>
      </c>
      <c r="AM584" s="6">
        <v>0</v>
      </c>
      <c r="AN584" s="6">
        <v>0</v>
      </c>
      <c r="AO584" s="6">
        <v>1</v>
      </c>
      <c r="AQ584" s="6">
        <v>0</v>
      </c>
      <c r="AR584" s="6">
        <v>0</v>
      </c>
      <c r="AS584" s="6">
        <v>0</v>
      </c>
      <c r="AT584" s="6">
        <v>0</v>
      </c>
      <c r="AU584" s="6">
        <f>IF(Table3[[#This Row],[ShankDiameter]]&gt;0.5,0,2)</f>
        <v>2</v>
      </c>
      <c r="AV584" s="6">
        <v>0</v>
      </c>
      <c r="AW584" s="6">
        <v>0</v>
      </c>
      <c r="AX584" s="6">
        <v>2</v>
      </c>
      <c r="AY584" s="6">
        <f>IF(Table3[[#This Row],[ShankDiameter]]=0.225,2,IF(Table3[[#This Row],[ShankDiameter]]=0.25,2,IF(Table3[[#This Row],[ShankDiameter]]=0.2875,2,0)))</f>
        <v>0</v>
      </c>
      <c r="AZ584" s="6"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f>IF(Table3[[#This Row],[Type]]="EM",IF((Table3[[#This Row],[Diameter]]/2)-Table3[[#This Row],[CornerRadius]]-0.012&gt;0,(Table3[[#This Row],[Diameter]]/2)-Table3[[#This Row],[CornerRadius]]-0.012,0),)</f>
        <v>0</v>
      </c>
      <c r="BK584" s="6" t="str">
        <f>IF(Table3[[#This Row],[ShoulderLength]]="","",IF(Table3[[#This Row],[ShoulderLength]]&lt;Table3[[#This Row],[LOC]],"FIX",""))</f>
        <v/>
      </c>
    </row>
    <row r="585" spans="1:63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802</v>
      </c>
      <c r="I585" s="11" t="s">
        <v>1204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2434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>IF(Z585 &lt; 1, "", (M585/2)/TAN(RADIANS(Z585/2)))</f>
        <v>8.451104606622635E-2</v>
      </c>
      <c r="AE585" s="6" t="s">
        <v>49</v>
      </c>
      <c r="AF585" s="6" t="s">
        <v>545</v>
      </c>
      <c r="AH585" s="6" t="s">
        <v>636</v>
      </c>
      <c r="AI585" s="6">
        <v>1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1</v>
      </c>
      <c r="AQ585" s="6">
        <v>0</v>
      </c>
      <c r="AR585" s="6">
        <v>0</v>
      </c>
      <c r="AS585" s="6">
        <v>0</v>
      </c>
      <c r="AT585" s="6">
        <v>0</v>
      </c>
      <c r="AU585" s="6">
        <f>IF(Table3[[#This Row],[ShankDiameter]]&gt;0.5,0,2)</f>
        <v>2</v>
      </c>
      <c r="AV585" s="6">
        <v>0</v>
      </c>
      <c r="AW585" s="6">
        <v>0</v>
      </c>
      <c r="AX585" s="6">
        <v>2</v>
      </c>
      <c r="AY585" s="6">
        <f>IF(Table3[[#This Row],[ShankDiameter]]=0.225,2,IF(Table3[[#This Row],[ShankDiameter]]=0.25,2,IF(Table3[[#This Row],[ShankDiameter]]=0.2875,2,0)))</f>
        <v>0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f>IF(Table3[[#This Row],[Type]]="EM",IF((Table3[[#This Row],[Diameter]]/2)-Table3[[#This Row],[CornerRadius]]-0.012&gt;0,(Table3[[#This Row],[Diameter]]/2)-Table3[[#This Row],[CornerRadius]]-0.012,0),)</f>
        <v>0</v>
      </c>
      <c r="BK585" s="6" t="str">
        <f>IF(Table3[[#This Row],[ShoulderLength]]="","",IF(Table3[[#This Row],[ShoulderLength]]&lt;Table3[[#This Row],[LOC]],"FIX",""))</f>
        <v/>
      </c>
    </row>
    <row r="586" spans="1:63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802</v>
      </c>
      <c r="I586" s="11" t="s">
        <v>1205</v>
      </c>
      <c r="J586" s="12" t="s">
        <v>1206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>IF(Z586 &lt; 1, "", (M586/2)/TAN(RADIANS(Z586/2)))</f>
        <v>8.7124789758996235E-2</v>
      </c>
      <c r="AE586" s="6" t="s">
        <v>49</v>
      </c>
      <c r="AF586" s="6" t="s">
        <v>545</v>
      </c>
      <c r="AH586" s="6" t="s">
        <v>636</v>
      </c>
      <c r="AI586" s="6">
        <v>1</v>
      </c>
      <c r="AJ586" s="6">
        <v>0</v>
      </c>
      <c r="AK586" s="6">
        <v>0</v>
      </c>
      <c r="AL586" s="6">
        <v>0</v>
      </c>
      <c r="AM586" s="6">
        <v>0</v>
      </c>
      <c r="AN586" s="6">
        <v>0</v>
      </c>
      <c r="AO586" s="6">
        <v>1</v>
      </c>
      <c r="AQ586" s="6">
        <v>0</v>
      </c>
      <c r="AR586" s="6">
        <v>0</v>
      </c>
      <c r="AS586" s="6">
        <v>0</v>
      </c>
      <c r="AT586" s="6">
        <v>0</v>
      </c>
      <c r="AU586" s="6">
        <f>IF(Table3[[#This Row],[ShankDiameter]]&gt;0.5,0,2)</f>
        <v>2</v>
      </c>
      <c r="AV586" s="6">
        <v>0</v>
      </c>
      <c r="AW586" s="6">
        <v>0</v>
      </c>
      <c r="AX586" s="6">
        <v>2</v>
      </c>
      <c r="AY586" s="6">
        <f>IF(Table3[[#This Row],[ShankDiameter]]=0.225,2,IF(Table3[[#This Row],[ShankDiameter]]=0.25,2,IF(Table3[[#This Row],[ShankDiameter]]=0.2875,2,0)))</f>
        <v>0</v>
      </c>
      <c r="AZ586" s="6"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f>IF(Table3[[#This Row],[Type]]="EM",IF((Table3[[#This Row],[Diameter]]/2)-Table3[[#This Row],[CornerRadius]]-0.012&gt;0,(Table3[[#This Row],[Diameter]]/2)-Table3[[#This Row],[CornerRadius]]-0.012,0),)</f>
        <v>0</v>
      </c>
      <c r="BK586" s="6" t="str">
        <f>IF(Table3[[#This Row],[ShoulderLength]]="","",IF(Table3[[#This Row],[ShoulderLength]]&lt;Table3[[#This Row],[LOC]],"FIX",""))</f>
        <v/>
      </c>
    </row>
    <row r="587" spans="1:63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680</v>
      </c>
      <c r="I587" s="11" t="s">
        <v>1207</v>
      </c>
      <c r="J587" s="12" t="s">
        <v>1208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>IF(Z587 &lt; 1, "", (M587/2)/TAN(RADIANS(Z587/2)))</f>
        <v>8.7124789758996235E-2</v>
      </c>
      <c r="AE587" s="6" t="s">
        <v>49</v>
      </c>
      <c r="AF587" s="6" t="s">
        <v>545</v>
      </c>
      <c r="AH587" s="6" t="s">
        <v>683</v>
      </c>
      <c r="AI587" s="6">
        <v>1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1</v>
      </c>
      <c r="AQ587" s="6">
        <v>0</v>
      </c>
      <c r="AR587" s="6">
        <v>0</v>
      </c>
      <c r="AS587" s="6">
        <v>0</v>
      </c>
      <c r="AT587" s="6">
        <v>0</v>
      </c>
      <c r="AU587" s="6">
        <f>IF(Table3[[#This Row],[ShankDiameter]]&gt;0.5,0,2)</f>
        <v>2</v>
      </c>
      <c r="AV587" s="6">
        <v>0</v>
      </c>
      <c r="AW587" s="6">
        <v>0</v>
      </c>
      <c r="AX587" s="6">
        <v>2</v>
      </c>
      <c r="AY587" s="6">
        <f>IF(Table3[[#This Row],[ShankDiameter]]=0.225,2,IF(Table3[[#This Row],[ShankDiameter]]=0.25,2,IF(Table3[[#This Row],[ShankDiameter]]=0.2875,2,0)))</f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f>IF(Table3[[#This Row],[Type]]="EM",IF((Table3[[#This Row],[Diameter]]/2)-Table3[[#This Row],[CornerRadius]]-0.012&gt;0,(Table3[[#This Row],[Diameter]]/2)-Table3[[#This Row],[CornerRadius]]-0.012,0),)</f>
        <v>0</v>
      </c>
      <c r="BK587" s="6" t="str">
        <f>IF(Table3[[#This Row],[ShoulderLength]]="","",IF(Table3[[#This Row],[ShoulderLength]]&lt;Table3[[#This Row],[LOC]],"FIX",""))</f>
        <v/>
      </c>
    </row>
    <row r="588" spans="1:63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802</v>
      </c>
      <c r="I588" s="11" t="s">
        <v>1209</v>
      </c>
      <c r="J588" s="12" t="s">
        <v>1210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>IF(Z588 &lt; 1, "", (M588/2)/TAN(RADIANS(Z588/2)))</f>
        <v>8.8626941306565135E-2</v>
      </c>
      <c r="AE588" s="6" t="s">
        <v>49</v>
      </c>
      <c r="AF588" s="6" t="s">
        <v>545</v>
      </c>
      <c r="AH588" s="6" t="s">
        <v>636</v>
      </c>
      <c r="AI588" s="6">
        <v>1</v>
      </c>
      <c r="AJ588" s="6">
        <v>0</v>
      </c>
      <c r="AK588" s="6">
        <v>0</v>
      </c>
      <c r="AL588" s="6">
        <v>0</v>
      </c>
      <c r="AM588" s="6">
        <v>0</v>
      </c>
      <c r="AN588" s="6">
        <v>0</v>
      </c>
      <c r="AO588" s="6">
        <v>1</v>
      </c>
      <c r="AQ588" s="6">
        <v>0</v>
      </c>
      <c r="AR588" s="6">
        <v>0</v>
      </c>
      <c r="AS588" s="6">
        <v>0</v>
      </c>
      <c r="AT588" s="6">
        <v>0</v>
      </c>
      <c r="AU588" s="6">
        <f>IF(Table3[[#This Row],[ShankDiameter]]&gt;0.5,0,2)</f>
        <v>2</v>
      </c>
      <c r="AV588" s="6">
        <v>0</v>
      </c>
      <c r="AW588" s="6">
        <v>0</v>
      </c>
      <c r="AX588" s="6">
        <v>2</v>
      </c>
      <c r="AY588" s="6">
        <f>IF(Table3[[#This Row],[ShankDiameter]]=0.225,2,IF(Table3[[#This Row],[ShankDiameter]]=0.25,2,IF(Table3[[#This Row],[ShankDiameter]]=0.2875,2,0)))</f>
        <v>0</v>
      </c>
      <c r="AZ588" s="6"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f>IF(Table3[[#This Row],[Type]]="EM",IF((Table3[[#This Row],[Diameter]]/2)-Table3[[#This Row],[CornerRadius]]-0.012&gt;0,(Table3[[#This Row],[Diameter]]/2)-Table3[[#This Row],[CornerRadius]]-0.012,0),)</f>
        <v>0</v>
      </c>
      <c r="BK588" s="6" t="str">
        <f>IF(Table3[[#This Row],[ShoulderLength]]="","",IF(Table3[[#This Row],[ShoulderLength]]&lt;Table3[[#This Row],[LOC]],"FIX",""))</f>
        <v/>
      </c>
    </row>
    <row r="589" spans="1:63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680</v>
      </c>
      <c r="I589" s="11" t="s">
        <v>1211</v>
      </c>
      <c r="J589" s="12" t="s">
        <v>1212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>IF(Z589 &lt; 1, "", (M589/2)/TAN(RADIANS(Z589/2)))</f>
        <v>8.8626941306565135E-2</v>
      </c>
      <c r="AE589" s="6" t="s">
        <v>49</v>
      </c>
      <c r="AF589" s="6" t="s">
        <v>545</v>
      </c>
      <c r="AH589" s="6" t="s">
        <v>683</v>
      </c>
      <c r="AI589" s="6">
        <v>1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1</v>
      </c>
      <c r="AQ589" s="6">
        <v>0</v>
      </c>
      <c r="AR589" s="6">
        <v>0</v>
      </c>
      <c r="AS589" s="6">
        <v>0</v>
      </c>
      <c r="AT589" s="6">
        <v>0</v>
      </c>
      <c r="AU589" s="6">
        <f>IF(Table3[[#This Row],[ShankDiameter]]&gt;0.5,0,2)</f>
        <v>2</v>
      </c>
      <c r="AV589" s="6">
        <v>0</v>
      </c>
      <c r="AW589" s="6">
        <v>0</v>
      </c>
      <c r="AX589" s="6">
        <v>2</v>
      </c>
      <c r="AY589" s="6">
        <f>IF(Table3[[#This Row],[ShankDiameter]]=0.225,2,IF(Table3[[#This Row],[ShankDiameter]]=0.25,2,IF(Table3[[#This Row],[ShankDiameter]]=0.2875,2,0)))</f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f>IF(Table3[[#This Row],[Type]]="EM",IF((Table3[[#This Row],[Diameter]]/2)-Table3[[#This Row],[CornerRadius]]-0.012&gt;0,(Table3[[#This Row],[Diameter]]/2)-Table3[[#This Row],[CornerRadius]]-0.012,0),)</f>
        <v>0</v>
      </c>
      <c r="BK589" s="6" t="str">
        <f>IF(Table3[[#This Row],[ShoulderLength]]="","",IF(Table3[[#This Row],[ShoulderLength]]&lt;Table3[[#This Row],[LOC]],"FIX",""))</f>
        <v/>
      </c>
    </row>
    <row r="590" spans="1:63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680</v>
      </c>
      <c r="I590" s="11" t="s">
        <v>1213</v>
      </c>
      <c r="J590" s="12" t="s">
        <v>1214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1215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>IF(Z590 &lt; 1, "", (M590/2)/TAN(RADIANS(Z590/2)))</f>
        <v>8.9197758894641321E-2</v>
      </c>
      <c r="AE590" s="6" t="s">
        <v>49</v>
      </c>
      <c r="AF590" s="6" t="s">
        <v>545</v>
      </c>
      <c r="AH590" s="6" t="s">
        <v>683</v>
      </c>
      <c r="AI590" s="6">
        <v>1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1</v>
      </c>
      <c r="AQ590" s="6">
        <v>0</v>
      </c>
      <c r="AR590" s="6">
        <v>0</v>
      </c>
      <c r="AS590" s="6">
        <v>0</v>
      </c>
      <c r="AT590" s="6">
        <v>0</v>
      </c>
      <c r="AU590" s="6">
        <f>IF(Table3[[#This Row],[ShankDiameter]]&gt;0.5,0,2)</f>
        <v>2</v>
      </c>
      <c r="AV590" s="6">
        <v>0</v>
      </c>
      <c r="AW590" s="6">
        <v>0</v>
      </c>
      <c r="AX590" s="6">
        <v>2</v>
      </c>
      <c r="AY590" s="6">
        <f>IF(Table3[[#This Row],[ShankDiameter]]=0.225,2,IF(Table3[[#This Row],[ShankDiameter]]=0.25,2,IF(Table3[[#This Row],[ShankDiameter]]=0.2875,2,0)))</f>
        <v>0</v>
      </c>
      <c r="AZ590" s="6"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f>IF(Table3[[#This Row],[Type]]="EM",IF((Table3[[#This Row],[Diameter]]/2)-Table3[[#This Row],[CornerRadius]]-0.012&gt;0,(Table3[[#This Row],[Diameter]]/2)-Table3[[#This Row],[CornerRadius]]-0.012,0),)</f>
        <v>0</v>
      </c>
      <c r="BK590" s="6" t="str">
        <f>IF(Table3[[#This Row],[ShoulderLength]]="","",IF(Table3[[#This Row],[ShoulderLength]]&lt;Table3[[#This Row],[LOC]],"FIX",""))</f>
        <v/>
      </c>
    </row>
    <row r="591" spans="1:63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802</v>
      </c>
      <c r="I591" s="11" t="s">
        <v>1216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1215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>IF(Z591 &lt; 1, "", (M591/2)/TAN(RADIANS(Z591/2)))</f>
        <v>8.9197758894641321E-2</v>
      </c>
      <c r="AE591" s="6" t="s">
        <v>49</v>
      </c>
      <c r="AF591" s="6" t="s">
        <v>545</v>
      </c>
      <c r="AH591" s="6" t="s">
        <v>636</v>
      </c>
      <c r="AI591" s="6">
        <v>1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1</v>
      </c>
      <c r="AQ591" s="6">
        <v>0</v>
      </c>
      <c r="AR591" s="6">
        <v>0</v>
      </c>
      <c r="AS591" s="6">
        <v>0</v>
      </c>
      <c r="AT591" s="6">
        <v>0</v>
      </c>
      <c r="AU591" s="6">
        <f>IF(Table3[[#This Row],[ShankDiameter]]&gt;0.5,0,2)</f>
        <v>2</v>
      </c>
      <c r="AV591" s="6">
        <v>0</v>
      </c>
      <c r="AW591" s="6">
        <v>0</v>
      </c>
      <c r="AX591" s="6">
        <v>2</v>
      </c>
      <c r="AY591" s="6">
        <f>IF(Table3[[#This Row],[ShankDiameter]]=0.225,2,IF(Table3[[#This Row],[ShankDiameter]]=0.25,2,IF(Table3[[#This Row],[ShankDiameter]]=0.2875,2,0)))</f>
        <v>0</v>
      </c>
      <c r="AZ591" s="6"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f>IF(Table3[[#This Row],[Type]]="EM",IF((Table3[[#This Row],[Diameter]]/2)-Table3[[#This Row],[CornerRadius]]-0.012&gt;0,(Table3[[#This Row],[Diameter]]/2)-Table3[[#This Row],[CornerRadius]]-0.012,0),)</f>
        <v>0</v>
      </c>
      <c r="BK591" s="6" t="str">
        <f>IF(Table3[[#This Row],[ShoulderLength]]="","",IF(Table3[[#This Row],[ShoulderLength]]&lt;Table3[[#This Row],[LOC]],"FIX",""))</f>
        <v/>
      </c>
    </row>
    <row r="592" spans="1:63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802</v>
      </c>
      <c r="I592" s="11" t="s">
        <v>1217</v>
      </c>
      <c r="J592" s="12" t="s">
        <v>1218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>IF(Z592 &lt; 1, "", (M592/2)/TAN(RADIANS(Z592/2)))</f>
        <v>9.0729953473161595E-2</v>
      </c>
      <c r="AE592" s="6" t="s">
        <v>49</v>
      </c>
      <c r="AF592" s="6" t="s">
        <v>545</v>
      </c>
      <c r="AH592" s="6" t="s">
        <v>636</v>
      </c>
      <c r="AI592" s="6">
        <v>1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1</v>
      </c>
      <c r="AQ592" s="6">
        <v>0</v>
      </c>
      <c r="AR592" s="6">
        <v>0</v>
      </c>
      <c r="AS592" s="6">
        <v>0</v>
      </c>
      <c r="AT592" s="6">
        <v>0</v>
      </c>
      <c r="AU592" s="6">
        <f>IF(Table3[[#This Row],[ShankDiameter]]&gt;0.5,0,2)</f>
        <v>2</v>
      </c>
      <c r="AV592" s="6">
        <v>0</v>
      </c>
      <c r="AW592" s="6">
        <v>0</v>
      </c>
      <c r="AX592" s="6">
        <v>2</v>
      </c>
      <c r="AY592" s="6">
        <f>IF(Table3[[#This Row],[ShankDiameter]]=0.225,2,IF(Table3[[#This Row],[ShankDiameter]]=0.25,2,IF(Table3[[#This Row],[ShankDiameter]]=0.2875,2,0)))</f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f>IF(Table3[[#This Row],[Type]]="EM",IF((Table3[[#This Row],[Diameter]]/2)-Table3[[#This Row],[CornerRadius]]-0.012&gt;0,(Table3[[#This Row],[Diameter]]/2)-Table3[[#This Row],[CornerRadius]]-0.012,0),)</f>
        <v>0</v>
      </c>
      <c r="BK592" s="6" t="str">
        <f>IF(Table3[[#This Row],[ShoulderLength]]="","",IF(Table3[[#This Row],[ShoulderLength]]&lt;Table3[[#This Row],[LOC]],"FIX",""))</f>
        <v/>
      </c>
    </row>
    <row r="593" spans="1:63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680</v>
      </c>
      <c r="I593" s="11" t="s">
        <v>1219</v>
      </c>
      <c r="J593" s="12" t="s">
        <v>1220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>IF(Z593 &lt; 1, "", (M593/2)/TAN(RADIANS(Z593/2)))</f>
        <v>9.0729953473161595E-2</v>
      </c>
      <c r="AE593" s="6" t="s">
        <v>49</v>
      </c>
      <c r="AF593" s="6" t="s">
        <v>545</v>
      </c>
      <c r="AH593" s="6" t="s">
        <v>683</v>
      </c>
      <c r="AI593" s="6">
        <v>1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1</v>
      </c>
      <c r="AQ593" s="6">
        <v>0</v>
      </c>
      <c r="AR593" s="6">
        <v>0</v>
      </c>
      <c r="AS593" s="6">
        <v>0</v>
      </c>
      <c r="AT593" s="6">
        <v>0</v>
      </c>
      <c r="AU593" s="6">
        <f>IF(Table3[[#This Row],[ShankDiameter]]&gt;0.5,0,2)</f>
        <v>2</v>
      </c>
      <c r="AV593" s="6">
        <v>0</v>
      </c>
      <c r="AW593" s="6">
        <v>0</v>
      </c>
      <c r="AX593" s="6">
        <v>2</v>
      </c>
      <c r="AY593" s="6">
        <f>IF(Table3[[#This Row],[ShankDiameter]]=0.225,2,IF(Table3[[#This Row],[ShankDiameter]]=0.25,2,IF(Table3[[#This Row],[ShankDiameter]]=0.2875,2,0)))</f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f>IF(Table3[[#This Row],[Type]]="EM",IF((Table3[[#This Row],[Diameter]]/2)-Table3[[#This Row],[CornerRadius]]-0.012&gt;0,(Table3[[#This Row],[Diameter]]/2)-Table3[[#This Row],[CornerRadius]]-0.012,0),)</f>
        <v>0</v>
      </c>
      <c r="BK593" s="6" t="str">
        <f>IF(Table3[[#This Row],[ShoulderLength]]="","",IF(Table3[[#This Row],[ShoulderLength]]&lt;Table3[[#This Row],[LOC]],"FIX",""))</f>
        <v/>
      </c>
    </row>
    <row r="594" spans="1:63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680</v>
      </c>
      <c r="I594" s="11" t="s">
        <v>1221</v>
      </c>
      <c r="J594" s="12" t="s">
        <v>1222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2433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>IF(Z594 &lt; 1, "", (M594/2)/TAN(RADIANS(Z594/2)))</f>
        <v>9.3884471723056293E-2</v>
      </c>
      <c r="AE594" s="6" t="s">
        <v>49</v>
      </c>
      <c r="AF594" s="6" t="s">
        <v>545</v>
      </c>
      <c r="AH594" s="6" t="s">
        <v>683</v>
      </c>
      <c r="AI594" s="6">
        <v>1</v>
      </c>
      <c r="AJ594" s="6">
        <v>0</v>
      </c>
      <c r="AK594" s="6">
        <v>0</v>
      </c>
      <c r="AL594" s="6">
        <v>0</v>
      </c>
      <c r="AM594" s="6">
        <v>0</v>
      </c>
      <c r="AN594" s="6">
        <v>0</v>
      </c>
      <c r="AO594" s="6">
        <v>1</v>
      </c>
      <c r="AQ594" s="6">
        <v>0</v>
      </c>
      <c r="AR594" s="6">
        <v>0</v>
      </c>
      <c r="AS594" s="6">
        <v>0</v>
      </c>
      <c r="AT594" s="6">
        <v>0</v>
      </c>
      <c r="AU594" s="6">
        <f>IF(Table3[[#This Row],[ShankDiameter]]&gt;0.5,0,2)</f>
        <v>2</v>
      </c>
      <c r="AV594" s="6">
        <v>0</v>
      </c>
      <c r="AW594" s="6">
        <v>0</v>
      </c>
      <c r="AX594" s="6">
        <v>2</v>
      </c>
      <c r="AY594" s="6">
        <f>IF(Table3[[#This Row],[ShankDiameter]]=0.225,2,IF(Table3[[#This Row],[ShankDiameter]]=0.25,2,IF(Table3[[#This Row],[ShankDiameter]]=0.2875,2,0)))</f>
        <v>0</v>
      </c>
      <c r="AZ594" s="6"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f>IF(Table3[[#This Row],[Type]]="EM",IF((Table3[[#This Row],[Diameter]]/2)-Table3[[#This Row],[CornerRadius]]-0.012&gt;0,(Table3[[#This Row],[Diameter]]/2)-Table3[[#This Row],[CornerRadius]]-0.012,0),)</f>
        <v>0</v>
      </c>
      <c r="BK594" s="6" t="str">
        <f>IF(Table3[[#This Row],[ShoulderLength]]="","",IF(Table3[[#This Row],[ShoulderLength]]&lt;Table3[[#This Row],[LOC]],"FIX",""))</f>
        <v/>
      </c>
    </row>
    <row r="595" spans="1:63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802</v>
      </c>
      <c r="I595" s="11" t="s">
        <v>1223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2433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>IF(Z595 &lt; 1, "", (M595/2)/TAN(RADIANS(Z595/2)))</f>
        <v>9.3884471723056293E-2</v>
      </c>
      <c r="AE595" s="6" t="s">
        <v>49</v>
      </c>
      <c r="AF595" s="6" t="s">
        <v>545</v>
      </c>
      <c r="AH595" s="6" t="s">
        <v>636</v>
      </c>
      <c r="AI595" s="6">
        <v>1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1</v>
      </c>
      <c r="AQ595" s="6">
        <v>0</v>
      </c>
      <c r="AR595" s="6">
        <v>0</v>
      </c>
      <c r="AS595" s="6">
        <v>0</v>
      </c>
      <c r="AT595" s="6">
        <v>0</v>
      </c>
      <c r="AU595" s="6">
        <f>IF(Table3[[#This Row],[ShankDiameter]]&gt;0.5,0,2)</f>
        <v>2</v>
      </c>
      <c r="AV595" s="6">
        <v>0</v>
      </c>
      <c r="AW595" s="6">
        <v>0</v>
      </c>
      <c r="AX595" s="6">
        <v>2</v>
      </c>
      <c r="AY595" s="6">
        <f>IF(Table3[[#This Row],[ShankDiameter]]=0.225,2,IF(Table3[[#This Row],[ShankDiameter]]=0.25,2,IF(Table3[[#This Row],[ShankDiameter]]=0.2875,2,0)))</f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f>IF(Table3[[#This Row],[Type]]="EM",IF((Table3[[#This Row],[Diameter]]/2)-Table3[[#This Row],[CornerRadius]]-0.012&gt;0,(Table3[[#This Row],[Diameter]]/2)-Table3[[#This Row],[CornerRadius]]-0.012,0),)</f>
        <v>0</v>
      </c>
      <c r="BK595" s="6" t="str">
        <f>IF(Table3[[#This Row],[ShoulderLength]]="","",IF(Table3[[#This Row],[ShoulderLength]]&lt;Table3[[#This Row],[LOC]],"FIX",""))</f>
        <v/>
      </c>
    </row>
    <row r="596" spans="1:63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802</v>
      </c>
      <c r="I596" s="11" t="s">
        <v>1224</v>
      </c>
      <c r="J596" s="12" t="s">
        <v>1225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>IF(Z596 &lt; 1, "", (M596/2)/TAN(RADIANS(Z596/2)))</f>
        <v>9.493597780635453E-2</v>
      </c>
      <c r="AE596" s="6" t="s">
        <v>49</v>
      </c>
      <c r="AF596" s="6" t="s">
        <v>545</v>
      </c>
      <c r="AH596" s="6" t="s">
        <v>636</v>
      </c>
      <c r="AI596" s="6">
        <v>1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1</v>
      </c>
      <c r="AQ596" s="6">
        <v>0</v>
      </c>
      <c r="AR596" s="6">
        <v>0</v>
      </c>
      <c r="AS596" s="6">
        <v>0</v>
      </c>
      <c r="AT596" s="6">
        <v>0</v>
      </c>
      <c r="AU596" s="6">
        <f>IF(Table3[[#This Row],[ShankDiameter]]&gt;0.5,0,2)</f>
        <v>2</v>
      </c>
      <c r="AV596" s="6">
        <v>0</v>
      </c>
      <c r="AW596" s="6">
        <v>0</v>
      </c>
      <c r="AX596" s="6">
        <v>2</v>
      </c>
      <c r="AY596" s="6">
        <f>IF(Table3[[#This Row],[ShankDiameter]]=0.225,2,IF(Table3[[#This Row],[ShankDiameter]]=0.25,2,IF(Table3[[#This Row],[ShankDiameter]]=0.2875,2,0)))</f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f>IF(Table3[[#This Row],[Type]]="EM",IF((Table3[[#This Row],[Diameter]]/2)-Table3[[#This Row],[CornerRadius]]-0.012&gt;0,(Table3[[#This Row],[Diameter]]/2)-Table3[[#This Row],[CornerRadius]]-0.012,0),)</f>
        <v>0</v>
      </c>
      <c r="BK596" s="6" t="str">
        <f>IF(Table3[[#This Row],[ShoulderLength]]="","",IF(Table3[[#This Row],[ShoulderLength]]&lt;Table3[[#This Row],[LOC]],"FIX",""))</f>
        <v/>
      </c>
    </row>
    <row r="597" spans="1:63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680</v>
      </c>
      <c r="I597" s="11" t="s">
        <v>1226</v>
      </c>
      <c r="J597" s="12" t="s">
        <v>1227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>IF(Z597 &lt; 1, "", (M597/2)/TAN(RADIANS(Z597/2)))</f>
        <v>9.493597780635453E-2</v>
      </c>
      <c r="AE597" s="6" t="s">
        <v>49</v>
      </c>
      <c r="AF597" s="6" t="s">
        <v>545</v>
      </c>
      <c r="AH597" s="6" t="s">
        <v>683</v>
      </c>
      <c r="AI597" s="6">
        <v>1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1</v>
      </c>
      <c r="AQ597" s="6">
        <v>0</v>
      </c>
      <c r="AR597" s="6">
        <v>0</v>
      </c>
      <c r="AS597" s="6">
        <v>0</v>
      </c>
      <c r="AT597" s="6">
        <v>0</v>
      </c>
      <c r="AU597" s="6">
        <f>IF(Table3[[#This Row],[ShankDiameter]]&gt;0.5,0,2)</f>
        <v>2</v>
      </c>
      <c r="AV597" s="6">
        <v>0</v>
      </c>
      <c r="AW597" s="6">
        <v>0</v>
      </c>
      <c r="AX597" s="6">
        <v>2</v>
      </c>
      <c r="AY597" s="6">
        <f>IF(Table3[[#This Row],[ShankDiameter]]=0.225,2,IF(Table3[[#This Row],[ShankDiameter]]=0.25,2,IF(Table3[[#This Row],[ShankDiameter]]=0.2875,2,0)))</f>
        <v>0</v>
      </c>
      <c r="AZ597" s="6"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f>IF(Table3[[#This Row],[Type]]="EM",IF((Table3[[#This Row],[Diameter]]/2)-Table3[[#This Row],[CornerRadius]]-0.012&gt;0,(Table3[[#This Row],[Diameter]]/2)-Table3[[#This Row],[CornerRadius]]-0.012,0),)</f>
        <v>0</v>
      </c>
      <c r="BK597" s="6" t="str">
        <f>IF(Table3[[#This Row],[ShoulderLength]]="","",IF(Table3[[#This Row],[ShoulderLength]]&lt;Table3[[#This Row],[LOC]],"FIX",""))</f>
        <v/>
      </c>
    </row>
    <row r="598" spans="1:63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802</v>
      </c>
      <c r="I598" s="11" t="s">
        <v>1228</v>
      </c>
      <c r="J598" s="12" t="s">
        <v>1229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>IF(Z598 &lt; 1, "", (M598/2)/TAN(RADIANS(Z598/2)))</f>
        <v>9.703898997295099E-2</v>
      </c>
      <c r="AE598" s="6" t="s">
        <v>49</v>
      </c>
      <c r="AF598" s="6" t="s">
        <v>545</v>
      </c>
      <c r="AH598" s="6" t="s">
        <v>636</v>
      </c>
      <c r="AI598" s="6">
        <v>1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1</v>
      </c>
      <c r="AQ598" s="6">
        <v>0</v>
      </c>
      <c r="AR598" s="6">
        <v>0</v>
      </c>
      <c r="AS598" s="6">
        <v>0</v>
      </c>
      <c r="AT598" s="6">
        <v>0</v>
      </c>
      <c r="AU598" s="6">
        <f>IF(Table3[[#This Row],[ShankDiameter]]&gt;0.5,0,2)</f>
        <v>2</v>
      </c>
      <c r="AV598" s="6">
        <v>0</v>
      </c>
      <c r="AW598" s="6">
        <v>0</v>
      </c>
      <c r="AX598" s="6">
        <v>2</v>
      </c>
      <c r="AY598" s="6">
        <f>IF(Table3[[#This Row],[ShankDiameter]]=0.225,2,IF(Table3[[#This Row],[ShankDiameter]]=0.25,2,IF(Table3[[#This Row],[ShankDiameter]]=0.2875,2,0)))</f>
        <v>0</v>
      </c>
      <c r="AZ598" s="6"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f>IF(Table3[[#This Row],[Type]]="EM",IF((Table3[[#This Row],[Diameter]]/2)-Table3[[#This Row],[CornerRadius]]-0.012&gt;0,(Table3[[#This Row],[Diameter]]/2)-Table3[[#This Row],[CornerRadius]]-0.012,0),)</f>
        <v>0</v>
      </c>
      <c r="BK598" s="6" t="str">
        <f>IF(Table3[[#This Row],[ShoulderLength]]="","",IF(Table3[[#This Row],[ShoulderLength]]&lt;Table3[[#This Row],[LOC]],"FIX",""))</f>
        <v/>
      </c>
    </row>
    <row r="599" spans="1:63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680</v>
      </c>
      <c r="I599" s="11" t="s">
        <v>1230</v>
      </c>
      <c r="J599" s="12" t="s">
        <v>1231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>IF(Z599 &lt; 1, "", (M599/2)/TAN(RADIANS(Z599/2)))</f>
        <v>9.703898997295099E-2</v>
      </c>
      <c r="AE599" s="6" t="s">
        <v>49</v>
      </c>
      <c r="AF599" s="6" t="s">
        <v>545</v>
      </c>
      <c r="AH599" s="6" t="s">
        <v>683</v>
      </c>
      <c r="AI599" s="6">
        <v>1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1</v>
      </c>
      <c r="AQ599" s="6">
        <v>0</v>
      </c>
      <c r="AR599" s="6">
        <v>0</v>
      </c>
      <c r="AS599" s="6">
        <v>0</v>
      </c>
      <c r="AT599" s="6">
        <v>0</v>
      </c>
      <c r="AU599" s="6">
        <f>IF(Table3[[#This Row],[ShankDiameter]]&gt;0.5,0,2)</f>
        <v>2</v>
      </c>
      <c r="AV599" s="6">
        <v>0</v>
      </c>
      <c r="AW599" s="6">
        <v>0</v>
      </c>
      <c r="AX599" s="6">
        <v>2</v>
      </c>
      <c r="AY599" s="6">
        <f>IF(Table3[[#This Row],[ShankDiameter]]=0.225,2,IF(Table3[[#This Row],[ShankDiameter]]=0.25,2,IF(Table3[[#This Row],[ShankDiameter]]=0.2875,2,0)))</f>
        <v>0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f>IF(Table3[[#This Row],[Type]]="EM",IF((Table3[[#This Row],[Diameter]]/2)-Table3[[#This Row],[CornerRadius]]-0.012&gt;0,(Table3[[#This Row],[Diameter]]/2)-Table3[[#This Row],[CornerRadius]]-0.012,0),)</f>
        <v>0</v>
      </c>
      <c r="BK599" s="6" t="str">
        <f>IF(Table3[[#This Row],[ShoulderLength]]="","",IF(Table3[[#This Row],[ShoulderLength]]&lt;Table3[[#This Row],[LOC]],"FIX",""))</f>
        <v/>
      </c>
    </row>
    <row r="600" spans="1:63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680</v>
      </c>
      <c r="I600" s="11" t="s">
        <v>1232</v>
      </c>
      <c r="J600" s="12" t="s">
        <v>1233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1234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>IF(Z600 &lt; 1, "", (M600/2)/TAN(RADIANS(Z600/2)))</f>
        <v>9.8571184551471264E-2</v>
      </c>
      <c r="AE600" s="6" t="s">
        <v>49</v>
      </c>
      <c r="AF600" s="6" t="s">
        <v>545</v>
      </c>
      <c r="AH600" s="6" t="s">
        <v>683</v>
      </c>
      <c r="AI600" s="6">
        <v>1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1</v>
      </c>
      <c r="AQ600" s="6">
        <v>0</v>
      </c>
      <c r="AR600" s="6">
        <v>0</v>
      </c>
      <c r="AS600" s="6">
        <v>0</v>
      </c>
      <c r="AT600" s="6">
        <v>0</v>
      </c>
      <c r="AU600" s="6">
        <f>IF(Table3[[#This Row],[ShankDiameter]]&gt;0.5,0,2)</f>
        <v>2</v>
      </c>
      <c r="AV600" s="6">
        <v>0</v>
      </c>
      <c r="AW600" s="6">
        <v>0</v>
      </c>
      <c r="AX600" s="6">
        <v>2</v>
      </c>
      <c r="AY600" s="6">
        <f>IF(Table3[[#This Row],[ShankDiameter]]=0.225,2,IF(Table3[[#This Row],[ShankDiameter]]=0.25,2,IF(Table3[[#This Row],[ShankDiameter]]=0.2875,2,0)))</f>
        <v>0</v>
      </c>
      <c r="AZ600" s="6"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f>IF(Table3[[#This Row],[Type]]="EM",IF((Table3[[#This Row],[Diameter]]/2)-Table3[[#This Row],[CornerRadius]]-0.012&gt;0,(Table3[[#This Row],[Diameter]]/2)-Table3[[#This Row],[CornerRadius]]-0.012,0),)</f>
        <v>0</v>
      </c>
      <c r="BK600" s="6" t="str">
        <f>IF(Table3[[#This Row],[ShoulderLength]]="","",IF(Table3[[#This Row],[ShoulderLength]]&lt;Table3[[#This Row],[LOC]],"FIX",""))</f>
        <v/>
      </c>
    </row>
    <row r="601" spans="1:63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802</v>
      </c>
      <c r="I601" s="11" t="s">
        <v>1235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1234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>IF(Z601 &lt; 1, "", (M601/2)/TAN(RADIANS(Z601/2)))</f>
        <v>9.8571184551471264E-2</v>
      </c>
      <c r="AE601" s="6" t="s">
        <v>49</v>
      </c>
      <c r="AF601" s="6" t="s">
        <v>545</v>
      </c>
      <c r="AH601" s="6" t="s">
        <v>636</v>
      </c>
      <c r="AI601" s="6">
        <v>1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1</v>
      </c>
      <c r="AQ601" s="6">
        <v>0</v>
      </c>
      <c r="AR601" s="6">
        <v>0</v>
      </c>
      <c r="AS601" s="6">
        <v>0</v>
      </c>
      <c r="AT601" s="6">
        <v>0</v>
      </c>
      <c r="AU601" s="6">
        <f>IF(Table3[[#This Row],[ShankDiameter]]&gt;0.5,0,2)</f>
        <v>2</v>
      </c>
      <c r="AV601" s="6">
        <v>0</v>
      </c>
      <c r="AW601" s="6">
        <v>0</v>
      </c>
      <c r="AX601" s="6">
        <v>2</v>
      </c>
      <c r="AY601" s="6">
        <f>IF(Table3[[#This Row],[ShankDiameter]]=0.225,2,IF(Table3[[#This Row],[ShankDiameter]]=0.25,2,IF(Table3[[#This Row],[ShankDiameter]]=0.2875,2,0)))</f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f>IF(Table3[[#This Row],[Type]]="EM",IF((Table3[[#This Row],[Diameter]]/2)-Table3[[#This Row],[CornerRadius]]-0.012&gt;0,(Table3[[#This Row],[Diameter]]/2)-Table3[[#This Row],[CornerRadius]]-0.012,0),)</f>
        <v>0</v>
      </c>
      <c r="BK601" s="6" t="str">
        <f>IF(Table3[[#This Row],[ShoulderLength]]="","",IF(Table3[[#This Row],[ShoulderLength]]&lt;Table3[[#This Row],[LOC]],"FIX",""))</f>
        <v/>
      </c>
    </row>
    <row r="602" spans="1:63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802</v>
      </c>
      <c r="I602" s="11" t="s">
        <v>1236</v>
      </c>
      <c r="J602" s="12" t="s">
        <v>1237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>IF(Z602 &lt; 1, "", (M602/2)/TAN(RADIANS(Z602/2)))</f>
        <v>9.974286275857501E-2</v>
      </c>
      <c r="AE602" s="6" t="s">
        <v>49</v>
      </c>
      <c r="AF602" s="6" t="s">
        <v>545</v>
      </c>
      <c r="AH602" s="6" t="s">
        <v>636</v>
      </c>
      <c r="AI602" s="6">
        <v>1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1</v>
      </c>
      <c r="AQ602" s="6">
        <v>0</v>
      </c>
      <c r="AR602" s="6">
        <v>0</v>
      </c>
      <c r="AS602" s="6">
        <v>0</v>
      </c>
      <c r="AT602" s="6">
        <v>0</v>
      </c>
      <c r="AU602" s="6">
        <f>IF(Table3[[#This Row],[ShankDiameter]]&gt;0.5,0,2)</f>
        <v>2</v>
      </c>
      <c r="AV602" s="6">
        <v>0</v>
      </c>
      <c r="AW602" s="6">
        <v>0</v>
      </c>
      <c r="AX602" s="6">
        <v>2</v>
      </c>
      <c r="AY602" s="6">
        <f>IF(Table3[[#This Row],[ShankDiameter]]=0.225,2,IF(Table3[[#This Row],[ShankDiameter]]=0.25,2,IF(Table3[[#This Row],[ShankDiameter]]=0.2875,2,0)))</f>
        <v>0</v>
      </c>
      <c r="AZ602" s="6"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f>IF(Table3[[#This Row],[Type]]="EM",IF((Table3[[#This Row],[Diameter]]/2)-Table3[[#This Row],[CornerRadius]]-0.012&gt;0,(Table3[[#This Row],[Diameter]]/2)-Table3[[#This Row],[CornerRadius]]-0.012,0),)</f>
        <v>0</v>
      </c>
      <c r="BK602" s="6" t="str">
        <f>IF(Table3[[#This Row],[ShoulderLength]]="","",IF(Table3[[#This Row],[ShoulderLength]]&lt;Table3[[#This Row],[LOC]],"FIX",""))</f>
        <v/>
      </c>
    </row>
    <row r="603" spans="1:63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680</v>
      </c>
      <c r="I603" s="11" t="s">
        <v>1238</v>
      </c>
      <c r="J603" s="12" t="s">
        <v>1239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>IF(Z603 &lt; 1, "", (M603/2)/TAN(RADIANS(Z603/2)))</f>
        <v>9.974286275857501E-2</v>
      </c>
      <c r="AE603" s="6" t="s">
        <v>49</v>
      </c>
      <c r="AF603" s="6" t="s">
        <v>545</v>
      </c>
      <c r="AH603" s="6" t="s">
        <v>683</v>
      </c>
      <c r="AI603" s="6">
        <v>1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1</v>
      </c>
      <c r="AQ603" s="6">
        <v>0</v>
      </c>
      <c r="AR603" s="6">
        <v>0</v>
      </c>
      <c r="AS603" s="6">
        <v>0</v>
      </c>
      <c r="AT603" s="6">
        <v>0</v>
      </c>
      <c r="AU603" s="6">
        <f>IF(Table3[[#This Row],[ShankDiameter]]&gt;0.5,0,2)</f>
        <v>2</v>
      </c>
      <c r="AV603" s="6">
        <v>0</v>
      </c>
      <c r="AW603" s="6">
        <v>0</v>
      </c>
      <c r="AX603" s="6">
        <v>2</v>
      </c>
      <c r="AY603" s="6">
        <f>IF(Table3[[#This Row],[ShankDiameter]]=0.225,2,IF(Table3[[#This Row],[ShankDiameter]]=0.25,2,IF(Table3[[#This Row],[ShankDiameter]]=0.2875,2,0)))</f>
        <v>0</v>
      </c>
      <c r="AZ603" s="6"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f>IF(Table3[[#This Row],[Type]]="EM",IF((Table3[[#This Row],[Diameter]]/2)-Table3[[#This Row],[CornerRadius]]-0.012&gt;0,(Table3[[#This Row],[Diameter]]/2)-Table3[[#This Row],[CornerRadius]]-0.012,0),)</f>
        <v>0</v>
      </c>
      <c r="BK603" s="6" t="str">
        <f>IF(Table3[[#This Row],[ShoulderLength]]="","",IF(Table3[[#This Row],[ShoulderLength]]&lt;Table3[[#This Row],[LOC]],"FIX",""))</f>
        <v/>
      </c>
    </row>
    <row r="604" spans="1:63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802</v>
      </c>
      <c r="I604" s="11" t="s">
        <v>1240</v>
      </c>
      <c r="J604" s="12" t="s">
        <v>1241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1242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>IF(Z604 &lt; 1, "", (M604/2)/TAN(RADIANS(Z604/2)))</f>
        <v>0.10184587492517147</v>
      </c>
      <c r="AE604" s="6" t="s">
        <v>49</v>
      </c>
      <c r="AF604" s="6" t="s">
        <v>545</v>
      </c>
      <c r="AH604" s="6" t="s">
        <v>636</v>
      </c>
      <c r="AI604" s="6">
        <v>1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1</v>
      </c>
      <c r="AQ604" s="6">
        <v>0</v>
      </c>
      <c r="AR604" s="6">
        <v>0</v>
      </c>
      <c r="AS604" s="6">
        <v>0</v>
      </c>
      <c r="AT604" s="6">
        <v>0</v>
      </c>
      <c r="AU604" s="6">
        <f>IF(Table3[[#This Row],[ShankDiameter]]&gt;0.5,0,2)</f>
        <v>2</v>
      </c>
      <c r="AV604" s="6">
        <v>0</v>
      </c>
      <c r="AW604" s="6">
        <v>0</v>
      </c>
      <c r="AX604" s="6">
        <v>2</v>
      </c>
      <c r="AY604" s="6">
        <f>IF(Table3[[#This Row],[ShankDiameter]]=0.225,2,IF(Table3[[#This Row],[ShankDiameter]]=0.25,2,IF(Table3[[#This Row],[ShankDiameter]]=0.2875,2,0)))</f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f>IF(Table3[[#This Row],[Type]]="EM",IF((Table3[[#This Row],[Diameter]]/2)-Table3[[#This Row],[CornerRadius]]-0.012&gt;0,(Table3[[#This Row],[Diameter]]/2)-Table3[[#This Row],[CornerRadius]]-0.012,0),)</f>
        <v>0</v>
      </c>
      <c r="BK604" s="6" t="str">
        <f>IF(Table3[[#This Row],[ShoulderLength]]="","",IF(Table3[[#This Row],[ShoulderLength]]&lt;Table3[[#This Row],[LOC]],"FIX",""))</f>
        <v/>
      </c>
    </row>
    <row r="605" spans="1:63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680</v>
      </c>
      <c r="I605" s="11" t="s">
        <v>1243</v>
      </c>
      <c r="J605" s="12" t="s">
        <v>1244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1242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>IF(Z605 &lt; 1, "", (M605/2)/TAN(RADIANS(Z605/2)))</f>
        <v>0.10184587492517147</v>
      </c>
      <c r="AE605" s="6" t="s">
        <v>49</v>
      </c>
      <c r="AF605" s="6" t="s">
        <v>545</v>
      </c>
      <c r="AH605" s="6" t="s">
        <v>683</v>
      </c>
      <c r="AI605" s="6">
        <v>1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1</v>
      </c>
      <c r="AQ605" s="6">
        <v>0</v>
      </c>
      <c r="AR605" s="6">
        <v>0</v>
      </c>
      <c r="AS605" s="6">
        <v>0</v>
      </c>
      <c r="AT605" s="6">
        <v>0</v>
      </c>
      <c r="AU605" s="6">
        <f>IF(Table3[[#This Row],[ShankDiameter]]&gt;0.5,0,2)</f>
        <v>2</v>
      </c>
      <c r="AV605" s="6">
        <v>0</v>
      </c>
      <c r="AW605" s="6">
        <v>0</v>
      </c>
      <c r="AX605" s="6">
        <v>2</v>
      </c>
      <c r="AY605" s="6">
        <f>IF(Table3[[#This Row],[ShankDiameter]]=0.225,2,IF(Table3[[#This Row],[ShankDiameter]]=0.25,2,IF(Table3[[#This Row],[ShankDiameter]]=0.2875,2,0)))</f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f>IF(Table3[[#This Row],[Type]]="EM",IF((Table3[[#This Row],[Diameter]]/2)-Table3[[#This Row],[CornerRadius]]-0.012&gt;0,(Table3[[#This Row],[Diameter]]/2)-Table3[[#This Row],[CornerRadius]]-0.012,0),)</f>
        <v>0</v>
      </c>
      <c r="BK605" s="6" t="str">
        <f>IF(Table3[[#This Row],[ShoulderLength]]="","",IF(Table3[[#This Row],[ShoulderLength]]&lt;Table3[[#This Row],[LOC]],"FIX",""))</f>
        <v/>
      </c>
    </row>
    <row r="606" spans="1:63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680</v>
      </c>
      <c r="I606" s="11" t="s">
        <v>1245</v>
      </c>
      <c r="J606" s="12" t="s">
        <v>1246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2432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>IF(Z606 &lt; 1, "", (M606/2)/TAN(RADIANS(Z606/2)))</f>
        <v>0.10328794041083761</v>
      </c>
      <c r="AE606" s="6" t="s">
        <v>49</v>
      </c>
      <c r="AF606" s="6" t="s">
        <v>545</v>
      </c>
      <c r="AH606" s="6" t="s">
        <v>683</v>
      </c>
      <c r="AI606" s="6">
        <v>1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1</v>
      </c>
      <c r="AQ606" s="6">
        <v>0</v>
      </c>
      <c r="AR606" s="6">
        <v>0</v>
      </c>
      <c r="AS606" s="6">
        <v>0</v>
      </c>
      <c r="AT606" s="6">
        <v>0</v>
      </c>
      <c r="AU606" s="6">
        <f>IF(Table3[[#This Row],[ShankDiameter]]&gt;0.5,0,2)</f>
        <v>2</v>
      </c>
      <c r="AV606" s="6">
        <v>0</v>
      </c>
      <c r="AW606" s="6">
        <v>0</v>
      </c>
      <c r="AX606" s="6">
        <v>2</v>
      </c>
      <c r="AY606" s="6">
        <f>IF(Table3[[#This Row],[ShankDiameter]]=0.225,2,IF(Table3[[#This Row],[ShankDiameter]]=0.25,2,IF(Table3[[#This Row],[ShankDiameter]]=0.2875,2,0)))</f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f>IF(Table3[[#This Row],[Type]]="EM",IF((Table3[[#This Row],[Diameter]]/2)-Table3[[#This Row],[CornerRadius]]-0.012&gt;0,(Table3[[#This Row],[Diameter]]/2)-Table3[[#This Row],[CornerRadius]]-0.012,0),)</f>
        <v>0</v>
      </c>
      <c r="BK606" s="6" t="str">
        <f>IF(Table3[[#This Row],[ShoulderLength]]="","",IF(Table3[[#This Row],[ShoulderLength]]&lt;Table3[[#This Row],[LOC]],"FIX",""))</f>
        <v/>
      </c>
    </row>
    <row r="607" spans="1:63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802</v>
      </c>
      <c r="I607" s="11" t="s">
        <v>1247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2432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>IF(Z607 &lt; 1, "", (M607/2)/TAN(RADIANS(Z607/2)))</f>
        <v>0.10328794041083761</v>
      </c>
      <c r="AE607" s="6" t="s">
        <v>49</v>
      </c>
      <c r="AF607" s="6" t="s">
        <v>545</v>
      </c>
      <c r="AH607" s="6" t="s">
        <v>636</v>
      </c>
      <c r="AI607" s="6">
        <v>1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1</v>
      </c>
      <c r="AQ607" s="6">
        <v>0</v>
      </c>
      <c r="AR607" s="6">
        <v>0</v>
      </c>
      <c r="AS607" s="6">
        <v>0</v>
      </c>
      <c r="AT607" s="6">
        <v>0</v>
      </c>
      <c r="AU607" s="6">
        <f>IF(Table3[[#This Row],[ShankDiameter]]&gt;0.5,0,2)</f>
        <v>2</v>
      </c>
      <c r="AV607" s="6">
        <v>0</v>
      </c>
      <c r="AW607" s="6">
        <v>0</v>
      </c>
      <c r="AX607" s="6">
        <v>2</v>
      </c>
      <c r="AY607" s="6">
        <f>IF(Table3[[#This Row],[ShankDiameter]]=0.225,2,IF(Table3[[#This Row],[ShankDiameter]]=0.25,2,IF(Table3[[#This Row],[ShankDiameter]]=0.2875,2,0)))</f>
        <v>0</v>
      </c>
      <c r="AZ607" s="6"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f>IF(Table3[[#This Row],[Type]]="EM",IF((Table3[[#This Row],[Diameter]]/2)-Table3[[#This Row],[CornerRadius]]-0.012&gt;0,(Table3[[#This Row],[Diameter]]/2)-Table3[[#This Row],[CornerRadius]]-0.012,0),)</f>
        <v>0</v>
      </c>
      <c r="BK607" s="6" t="str">
        <f>IF(Table3[[#This Row],[ShoulderLength]]="","",IF(Table3[[#This Row],[ShoulderLength]]&lt;Table3[[#This Row],[LOC]],"FIX",""))</f>
        <v/>
      </c>
    </row>
    <row r="608" spans="1:63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802</v>
      </c>
      <c r="I608" s="11" t="s">
        <v>1248</v>
      </c>
      <c r="J608" s="12" t="s">
        <v>1249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1250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>IF(Z608 &lt; 1, "", (M608/2)/TAN(RADIANS(Z608/2)))</f>
        <v>0.10454974771079548</v>
      </c>
      <c r="AE608" s="6" t="s">
        <v>49</v>
      </c>
      <c r="AF608" s="6" t="s">
        <v>545</v>
      </c>
      <c r="AH608" s="6" t="s">
        <v>636</v>
      </c>
      <c r="AI608" s="6">
        <v>1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1</v>
      </c>
      <c r="AQ608" s="6">
        <v>0</v>
      </c>
      <c r="AR608" s="6">
        <v>0</v>
      </c>
      <c r="AS608" s="6">
        <v>0</v>
      </c>
      <c r="AT608" s="6">
        <v>0</v>
      </c>
      <c r="AU608" s="6">
        <f>IF(Table3[[#This Row],[ShankDiameter]]&gt;0.5,0,2)</f>
        <v>2</v>
      </c>
      <c r="AV608" s="6">
        <v>0</v>
      </c>
      <c r="AW608" s="6">
        <v>0</v>
      </c>
      <c r="AX608" s="6">
        <v>2</v>
      </c>
      <c r="AY608" s="6">
        <f>IF(Table3[[#This Row],[ShankDiameter]]=0.225,2,IF(Table3[[#This Row],[ShankDiameter]]=0.25,2,IF(Table3[[#This Row],[ShankDiameter]]=0.2875,2,0)))</f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f>IF(Table3[[#This Row],[Type]]="EM",IF((Table3[[#This Row],[Diameter]]/2)-Table3[[#This Row],[CornerRadius]]-0.012&gt;0,(Table3[[#This Row],[Diameter]]/2)-Table3[[#This Row],[CornerRadius]]-0.012,0),)</f>
        <v>0</v>
      </c>
      <c r="BK608" s="6" t="str">
        <f>IF(Table3[[#This Row],[ShoulderLength]]="","",IF(Table3[[#This Row],[ShoulderLength]]&lt;Table3[[#This Row],[LOC]],"FIX",""))</f>
        <v/>
      </c>
    </row>
    <row r="609" spans="1:63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680</v>
      </c>
      <c r="I609" s="11" t="s">
        <v>1251</v>
      </c>
      <c r="J609" s="12" t="s">
        <v>1252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1250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>IF(Z609 &lt; 1, "", (M609/2)/TAN(RADIANS(Z609/2)))</f>
        <v>0.10454974771079548</v>
      </c>
      <c r="AE609" s="6" t="s">
        <v>49</v>
      </c>
      <c r="AF609" s="6" t="s">
        <v>545</v>
      </c>
      <c r="AH609" s="6" t="s">
        <v>683</v>
      </c>
      <c r="AI609" s="6">
        <v>1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1</v>
      </c>
      <c r="AQ609" s="6">
        <v>0</v>
      </c>
      <c r="AR609" s="6">
        <v>0</v>
      </c>
      <c r="AS609" s="6">
        <v>0</v>
      </c>
      <c r="AT609" s="6">
        <v>0</v>
      </c>
      <c r="AU609" s="6">
        <f>IF(Table3[[#This Row],[ShankDiameter]]&gt;0.5,0,2)</f>
        <v>2</v>
      </c>
      <c r="AV609" s="6">
        <v>0</v>
      </c>
      <c r="AW609" s="6">
        <v>0</v>
      </c>
      <c r="AX609" s="6">
        <v>2</v>
      </c>
      <c r="AY609" s="6">
        <f>IF(Table3[[#This Row],[ShankDiameter]]=0.225,2,IF(Table3[[#This Row],[ShankDiameter]]=0.25,2,IF(Table3[[#This Row],[ShankDiameter]]=0.2875,2,0)))</f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f>IF(Table3[[#This Row],[Type]]="EM",IF((Table3[[#This Row],[Diameter]]/2)-Table3[[#This Row],[CornerRadius]]-0.012&gt;0,(Table3[[#This Row],[Diameter]]/2)-Table3[[#This Row],[CornerRadius]]-0.012,0),)</f>
        <v>0</v>
      </c>
      <c r="BK609" s="6" t="str">
        <f>IF(Table3[[#This Row],[ShoulderLength]]="","",IF(Table3[[#This Row],[ShoulderLength]]&lt;Table3[[#This Row],[LOC]],"FIX",""))</f>
        <v/>
      </c>
    </row>
    <row r="610" spans="1:63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802</v>
      </c>
      <c r="I610" s="11" t="s">
        <v>1253</v>
      </c>
      <c r="J610" s="12" t="s">
        <v>1254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>IF(Z610 &lt; 1, "", (M610/2)/TAN(RADIANS(Z610/2)))</f>
        <v>0.10755405080593329</v>
      </c>
      <c r="AE610" s="6" t="s">
        <v>49</v>
      </c>
      <c r="AF610" s="6" t="s">
        <v>545</v>
      </c>
      <c r="AH610" s="6" t="s">
        <v>636</v>
      </c>
      <c r="AI610" s="6">
        <v>1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1</v>
      </c>
      <c r="AQ610" s="6">
        <v>0</v>
      </c>
      <c r="AR610" s="6">
        <v>0</v>
      </c>
      <c r="AS610" s="6">
        <v>0</v>
      </c>
      <c r="AT610" s="6">
        <v>0</v>
      </c>
      <c r="AU610" s="6">
        <f>IF(Table3[[#This Row],[ShankDiameter]]&gt;0.5,0,2)</f>
        <v>2</v>
      </c>
      <c r="AV610" s="6">
        <v>0</v>
      </c>
      <c r="AW610" s="6">
        <v>0</v>
      </c>
      <c r="AX610" s="6">
        <v>2</v>
      </c>
      <c r="AY610" s="6">
        <f>IF(Table3[[#This Row],[ShankDiameter]]=0.225,2,IF(Table3[[#This Row],[ShankDiameter]]=0.25,2,IF(Table3[[#This Row],[ShankDiameter]]=0.2875,2,0)))</f>
        <v>0</v>
      </c>
      <c r="AZ610" s="6"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f>IF(Table3[[#This Row],[Type]]="EM",IF((Table3[[#This Row],[Diameter]]/2)-Table3[[#This Row],[CornerRadius]]-0.012&gt;0,(Table3[[#This Row],[Diameter]]/2)-Table3[[#This Row],[CornerRadius]]-0.012,0),)</f>
        <v>0</v>
      </c>
      <c r="BK610" s="6" t="str">
        <f>IF(Table3[[#This Row],[ShoulderLength]]="","",IF(Table3[[#This Row],[ShoulderLength]]&lt;Table3[[#This Row],[LOC]],"FIX",""))</f>
        <v/>
      </c>
    </row>
    <row r="611" spans="1:63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680</v>
      </c>
      <c r="I611" s="11" t="s">
        <v>1255</v>
      </c>
      <c r="J611" s="12" t="s">
        <v>1256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>IF(Z611 &lt; 1, "", (M611/2)/TAN(RADIANS(Z611/2)))</f>
        <v>0.10755405080593329</v>
      </c>
      <c r="AE611" s="6" t="s">
        <v>49</v>
      </c>
      <c r="AF611" s="6" t="s">
        <v>545</v>
      </c>
      <c r="AH611" s="6" t="s">
        <v>683</v>
      </c>
      <c r="AI611" s="6">
        <v>1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1</v>
      </c>
      <c r="AQ611" s="6">
        <v>0</v>
      </c>
      <c r="AR611" s="6">
        <v>0</v>
      </c>
      <c r="AS611" s="6">
        <v>0</v>
      </c>
      <c r="AT611" s="6">
        <v>0</v>
      </c>
      <c r="AU611" s="6">
        <f>IF(Table3[[#This Row],[ShankDiameter]]&gt;0.5,0,2)</f>
        <v>2</v>
      </c>
      <c r="AV611" s="6">
        <v>0</v>
      </c>
      <c r="AW611" s="6">
        <v>0</v>
      </c>
      <c r="AX611" s="6">
        <v>2</v>
      </c>
      <c r="AY611" s="6">
        <f>IF(Table3[[#This Row],[ShankDiameter]]=0.225,2,IF(Table3[[#This Row],[ShankDiameter]]=0.25,2,IF(Table3[[#This Row],[ShankDiameter]]=0.2875,2,0)))</f>
        <v>0</v>
      </c>
      <c r="AZ611" s="6"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f>IF(Table3[[#This Row],[Type]]="EM",IF((Table3[[#This Row],[Diameter]]/2)-Table3[[#This Row],[CornerRadius]]-0.012&gt;0,(Table3[[#This Row],[Diameter]]/2)-Table3[[#This Row],[CornerRadius]]-0.012,0),)</f>
        <v>0</v>
      </c>
      <c r="BK611" s="6" t="str">
        <f>IF(Table3[[#This Row],[ShoulderLength]]="","",IF(Table3[[#This Row],[ShoulderLength]]&lt;Table3[[#This Row],[LOC]],"FIX",""))</f>
        <v/>
      </c>
    </row>
    <row r="612" spans="1:63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680</v>
      </c>
      <c r="I612" s="11" t="s">
        <v>1257</v>
      </c>
      <c r="J612" s="12" t="s">
        <v>1258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1259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>IF(Z612 &lt; 1, "", (M612/2)/TAN(RADIANS(Z612/2)))</f>
        <v>0.10797465323925258</v>
      </c>
      <c r="AE612" s="6" t="s">
        <v>49</v>
      </c>
      <c r="AF612" s="6" t="s">
        <v>545</v>
      </c>
      <c r="AH612" s="6" t="s">
        <v>683</v>
      </c>
      <c r="AI612" s="6">
        <v>1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1</v>
      </c>
      <c r="AQ612" s="6">
        <v>0</v>
      </c>
      <c r="AR612" s="6">
        <v>0</v>
      </c>
      <c r="AS612" s="6">
        <v>0</v>
      </c>
      <c r="AT612" s="6">
        <v>0</v>
      </c>
      <c r="AU612" s="6">
        <f>IF(Table3[[#This Row],[ShankDiameter]]&gt;0.5,0,2)</f>
        <v>2</v>
      </c>
      <c r="AV612" s="6">
        <v>0</v>
      </c>
      <c r="AW612" s="6">
        <v>0</v>
      </c>
      <c r="AX612" s="6">
        <v>2</v>
      </c>
      <c r="AY612" s="6">
        <f>IF(Table3[[#This Row],[ShankDiameter]]=0.225,2,IF(Table3[[#This Row],[ShankDiameter]]=0.25,2,IF(Table3[[#This Row],[ShankDiameter]]=0.2875,2,0)))</f>
        <v>0</v>
      </c>
      <c r="AZ612" s="6"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f>IF(Table3[[#This Row],[Type]]="EM",IF((Table3[[#This Row],[Diameter]]/2)-Table3[[#This Row],[CornerRadius]]-0.012&gt;0,(Table3[[#This Row],[Diameter]]/2)-Table3[[#This Row],[CornerRadius]]-0.012,0),)</f>
        <v>0</v>
      </c>
      <c r="BK612" s="6" t="str">
        <f>IF(Table3[[#This Row],[ShoulderLength]]="","",IF(Table3[[#This Row],[ShoulderLength]]&lt;Table3[[#This Row],[LOC]],"FIX",""))</f>
        <v/>
      </c>
    </row>
    <row r="613" spans="1:63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802</v>
      </c>
      <c r="I613" s="11" t="s">
        <v>1260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1259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>IF(Z613 &lt; 1, "", (M613/2)/TAN(RADIANS(Z613/2)))</f>
        <v>0.10797465323925258</v>
      </c>
      <c r="AE613" s="6" t="s">
        <v>49</v>
      </c>
      <c r="AF613" s="6" t="s">
        <v>545</v>
      </c>
      <c r="AH613" s="6" t="s">
        <v>636</v>
      </c>
      <c r="AI613" s="6">
        <v>1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1</v>
      </c>
      <c r="AQ613" s="6">
        <v>0</v>
      </c>
      <c r="AR613" s="6">
        <v>0</v>
      </c>
      <c r="AS613" s="6">
        <v>0</v>
      </c>
      <c r="AT613" s="6">
        <v>0</v>
      </c>
      <c r="AU613" s="6">
        <f>IF(Table3[[#This Row],[ShankDiameter]]&gt;0.5,0,2)</f>
        <v>2</v>
      </c>
      <c r="AV613" s="6">
        <v>0</v>
      </c>
      <c r="AW613" s="6">
        <v>0</v>
      </c>
      <c r="AX613" s="6">
        <v>2</v>
      </c>
      <c r="AY613" s="6">
        <f>IF(Table3[[#This Row],[ShankDiameter]]=0.225,2,IF(Table3[[#This Row],[ShankDiameter]]=0.25,2,IF(Table3[[#This Row],[ShankDiameter]]=0.2875,2,0)))</f>
        <v>0</v>
      </c>
      <c r="AZ613" s="6"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f>IF(Table3[[#This Row],[Type]]="EM",IF((Table3[[#This Row],[Diameter]]/2)-Table3[[#This Row],[CornerRadius]]-0.012&gt;0,(Table3[[#This Row],[Diameter]]/2)-Table3[[#This Row],[CornerRadius]]-0.012,0),)</f>
        <v>0</v>
      </c>
      <c r="BK613" s="6" t="str">
        <f>IF(Table3[[#This Row],[ShoulderLength]]="","",IF(Table3[[#This Row],[ShoulderLength]]&lt;Table3[[#This Row],[LOC]],"FIX",""))</f>
        <v/>
      </c>
    </row>
    <row r="614" spans="1:63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802</v>
      </c>
      <c r="I614" s="11" t="s">
        <v>1261</v>
      </c>
      <c r="J614" s="12" t="s">
        <v>1262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1263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>IF(Z614 &lt; 1, "", (M614/2)/TAN(RADIANS(Z614/2)))</f>
        <v>0.11055835390107109</v>
      </c>
      <c r="AE614" s="6" t="s">
        <v>49</v>
      </c>
      <c r="AF614" s="6" t="s">
        <v>545</v>
      </c>
      <c r="AH614" s="6" t="s">
        <v>636</v>
      </c>
      <c r="AI614" s="6">
        <v>1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1</v>
      </c>
      <c r="AQ614" s="6">
        <v>0</v>
      </c>
      <c r="AR614" s="6">
        <v>0</v>
      </c>
      <c r="AS614" s="6">
        <v>0</v>
      </c>
      <c r="AT614" s="6">
        <v>0</v>
      </c>
      <c r="AU614" s="6">
        <f>IF(Table3[[#This Row],[ShankDiameter]]&gt;0.5,0,2)</f>
        <v>2</v>
      </c>
      <c r="AV614" s="6">
        <v>0</v>
      </c>
      <c r="AW614" s="6">
        <v>0</v>
      </c>
      <c r="AX614" s="6">
        <v>2</v>
      </c>
      <c r="AY614" s="6">
        <f>IF(Table3[[#This Row],[ShankDiameter]]=0.225,2,IF(Table3[[#This Row],[ShankDiameter]]=0.25,2,IF(Table3[[#This Row],[ShankDiameter]]=0.2875,2,0)))</f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f>IF(Table3[[#This Row],[Type]]="EM",IF((Table3[[#This Row],[Diameter]]/2)-Table3[[#This Row],[CornerRadius]]-0.012&gt;0,(Table3[[#This Row],[Diameter]]/2)-Table3[[#This Row],[CornerRadius]]-0.012,0),)</f>
        <v>0</v>
      </c>
      <c r="BK614" s="6" t="str">
        <f>IF(Table3[[#This Row],[ShoulderLength]]="","",IF(Table3[[#This Row],[ShoulderLength]]&lt;Table3[[#This Row],[LOC]],"FIX",""))</f>
        <v/>
      </c>
    </row>
    <row r="615" spans="1:63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680</v>
      </c>
      <c r="I615" s="11" t="s">
        <v>1264</v>
      </c>
      <c r="J615" s="12" t="s">
        <v>1265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1263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>IF(Z615 &lt; 1, "", (M615/2)/TAN(RADIANS(Z615/2)))</f>
        <v>0.11055835390107109</v>
      </c>
      <c r="AE615" s="6" t="s">
        <v>49</v>
      </c>
      <c r="AF615" s="6" t="s">
        <v>545</v>
      </c>
      <c r="AH615" s="6" t="s">
        <v>683</v>
      </c>
      <c r="AI615" s="6">
        <v>1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1</v>
      </c>
      <c r="AQ615" s="6">
        <v>0</v>
      </c>
      <c r="AR615" s="6">
        <v>0</v>
      </c>
      <c r="AS615" s="6">
        <v>0</v>
      </c>
      <c r="AT615" s="6">
        <v>0</v>
      </c>
      <c r="AU615" s="6">
        <f>IF(Table3[[#This Row],[ShankDiameter]]&gt;0.5,0,2)</f>
        <v>2</v>
      </c>
      <c r="AV615" s="6">
        <v>0</v>
      </c>
      <c r="AW615" s="6">
        <v>0</v>
      </c>
      <c r="AX615" s="6">
        <v>2</v>
      </c>
      <c r="AY615" s="6">
        <f>IF(Table3[[#This Row],[ShankDiameter]]=0.225,2,IF(Table3[[#This Row],[ShankDiameter]]=0.25,2,IF(Table3[[#This Row],[ShankDiameter]]=0.2875,2,0)))</f>
        <v>0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f>IF(Table3[[#This Row],[Type]]="EM",IF((Table3[[#This Row],[Diameter]]/2)-Table3[[#This Row],[CornerRadius]]-0.012&gt;0,(Table3[[#This Row],[Diameter]]/2)-Table3[[#This Row],[CornerRadius]]-0.012,0),)</f>
        <v>0</v>
      </c>
      <c r="BK615" s="6" t="str">
        <f>IF(Table3[[#This Row],[ShoulderLength]]="","",IF(Table3[[#This Row],[ShoulderLength]]&lt;Table3[[#This Row],[LOC]],"FIX",""))</f>
        <v/>
      </c>
    </row>
    <row r="616" spans="1:63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680</v>
      </c>
      <c r="I616" s="11" t="s">
        <v>1266</v>
      </c>
      <c r="J616" s="12" t="s">
        <v>1267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2431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>IF(Z616 &lt; 1, "", (M616/2)/TAN(RADIANS(Z616/2)))</f>
        <v>0.11266136606766755</v>
      </c>
      <c r="AE616" s="6" t="s">
        <v>49</v>
      </c>
      <c r="AF616" s="6" t="s">
        <v>545</v>
      </c>
      <c r="AH616" s="6" t="s">
        <v>683</v>
      </c>
      <c r="AI616" s="6">
        <v>1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1</v>
      </c>
      <c r="AQ616" s="6">
        <v>0</v>
      </c>
      <c r="AR616" s="6">
        <v>0</v>
      </c>
      <c r="AS616" s="6">
        <v>0</v>
      </c>
      <c r="AT616" s="6">
        <v>0</v>
      </c>
      <c r="AU616" s="6">
        <f>IF(Table3[[#This Row],[ShankDiameter]]&gt;0.5,0,2)</f>
        <v>2</v>
      </c>
      <c r="AV616" s="6">
        <v>0</v>
      </c>
      <c r="AW616" s="6">
        <v>0</v>
      </c>
      <c r="AX616" s="6">
        <v>2</v>
      </c>
      <c r="AY616" s="6">
        <f>IF(Table3[[#This Row],[ShankDiameter]]=0.225,2,IF(Table3[[#This Row],[ShankDiameter]]=0.25,2,IF(Table3[[#This Row],[ShankDiameter]]=0.2875,2,0)))</f>
        <v>0</v>
      </c>
      <c r="AZ616" s="6"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f>IF(Table3[[#This Row],[Type]]="EM",IF((Table3[[#This Row],[Diameter]]/2)-Table3[[#This Row],[CornerRadius]]-0.012&gt;0,(Table3[[#This Row],[Diameter]]/2)-Table3[[#This Row],[CornerRadius]]-0.012,0),)</f>
        <v>0</v>
      </c>
      <c r="BK616" s="6" t="str">
        <f>IF(Table3[[#This Row],[ShoulderLength]]="","",IF(Table3[[#This Row],[ShoulderLength]]&lt;Table3[[#This Row],[LOC]],"FIX",""))</f>
        <v/>
      </c>
    </row>
    <row r="617" spans="1:63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802</v>
      </c>
      <c r="I617" s="11" t="s">
        <v>1268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2431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>IF(Z617 &lt; 1, "", (M617/2)/TAN(RADIANS(Z617/2)))</f>
        <v>0.11266136606766755</v>
      </c>
      <c r="AE617" s="6" t="s">
        <v>49</v>
      </c>
      <c r="AF617" s="6" t="s">
        <v>545</v>
      </c>
      <c r="AH617" s="6" t="s">
        <v>636</v>
      </c>
      <c r="AI617" s="6">
        <v>1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1</v>
      </c>
      <c r="AQ617" s="6">
        <v>0</v>
      </c>
      <c r="AR617" s="6">
        <v>0</v>
      </c>
      <c r="AS617" s="6">
        <v>0</v>
      </c>
      <c r="AT617" s="6">
        <v>0</v>
      </c>
      <c r="AU617" s="6">
        <f>IF(Table3[[#This Row],[ShankDiameter]]&gt;0.5,0,2)</f>
        <v>2</v>
      </c>
      <c r="AV617" s="6">
        <v>0</v>
      </c>
      <c r="AW617" s="6">
        <v>0</v>
      </c>
      <c r="AX617" s="6">
        <v>2</v>
      </c>
      <c r="AY617" s="6">
        <f>IF(Table3[[#This Row],[ShankDiameter]]=0.225,2,IF(Table3[[#This Row],[ShankDiameter]]=0.25,2,IF(Table3[[#This Row],[ShankDiameter]]=0.2875,2,0)))</f>
        <v>0</v>
      </c>
      <c r="AZ617" s="6"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f>IF(Table3[[#This Row],[Type]]="EM",IF((Table3[[#This Row],[Diameter]]/2)-Table3[[#This Row],[CornerRadius]]-0.012&gt;0,(Table3[[#This Row],[Diameter]]/2)-Table3[[#This Row],[CornerRadius]]-0.012,0),)</f>
        <v>0</v>
      </c>
      <c r="BK617" s="6" t="str">
        <f>IF(Table3[[#This Row],[ShoulderLength]]="","",IF(Table3[[#This Row],[ShoulderLength]]&lt;Table3[[#This Row],[LOC]],"FIX",""))</f>
        <v/>
      </c>
    </row>
    <row r="618" spans="1:63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802</v>
      </c>
      <c r="I618" s="11" t="s">
        <v>1269</v>
      </c>
      <c r="J618" s="12" t="s">
        <v>1270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1271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>IF(Z618 &lt; 1, "", (M618/2)/TAN(RADIANS(Z618/2)))</f>
        <v>0.11326222668669511</v>
      </c>
      <c r="AE618" s="6" t="s">
        <v>49</v>
      </c>
      <c r="AF618" s="6" t="s">
        <v>545</v>
      </c>
      <c r="AH618" s="6" t="s">
        <v>636</v>
      </c>
      <c r="AI618" s="6">
        <v>1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1</v>
      </c>
      <c r="AQ618" s="6">
        <v>0</v>
      </c>
      <c r="AR618" s="6">
        <v>0</v>
      </c>
      <c r="AS618" s="6">
        <v>0</v>
      </c>
      <c r="AT618" s="6">
        <v>0</v>
      </c>
      <c r="AU618" s="6">
        <f>IF(Table3[[#This Row],[ShankDiameter]]&gt;0.5,0,2)</f>
        <v>2</v>
      </c>
      <c r="AV618" s="6">
        <v>0</v>
      </c>
      <c r="AW618" s="6">
        <v>0</v>
      </c>
      <c r="AX618" s="6">
        <v>2</v>
      </c>
      <c r="AY618" s="6">
        <f>IF(Table3[[#This Row],[ShankDiameter]]=0.225,2,IF(Table3[[#This Row],[ShankDiameter]]=0.25,2,IF(Table3[[#This Row],[ShankDiameter]]=0.2875,2,0)))</f>
        <v>0</v>
      </c>
      <c r="AZ618" s="6"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f>IF(Table3[[#This Row],[Type]]="EM",IF((Table3[[#This Row],[Diameter]]/2)-Table3[[#This Row],[CornerRadius]]-0.012&gt;0,(Table3[[#This Row],[Diameter]]/2)-Table3[[#This Row],[CornerRadius]]-0.012,0),)</f>
        <v>0</v>
      </c>
      <c r="BK618" s="6" t="str">
        <f>IF(Table3[[#This Row],[ShoulderLength]]="","",IF(Table3[[#This Row],[ShoulderLength]]&lt;Table3[[#This Row],[LOC]],"FIX",""))</f>
        <v/>
      </c>
    </row>
    <row r="619" spans="1:63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680</v>
      </c>
      <c r="I619" s="11" t="s">
        <v>1272</v>
      </c>
      <c r="J619" s="12" t="s">
        <v>1273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1271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>IF(Z619 &lt; 1, "", (M619/2)/TAN(RADIANS(Z619/2)))</f>
        <v>0.11326222668669511</v>
      </c>
      <c r="AE619" s="6" t="s">
        <v>49</v>
      </c>
      <c r="AF619" s="6" t="s">
        <v>545</v>
      </c>
      <c r="AH619" s="6" t="s">
        <v>683</v>
      </c>
      <c r="AI619" s="6">
        <v>1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1</v>
      </c>
      <c r="AQ619" s="6">
        <v>0</v>
      </c>
      <c r="AR619" s="6">
        <v>0</v>
      </c>
      <c r="AS619" s="6">
        <v>0</v>
      </c>
      <c r="AT619" s="6">
        <v>0</v>
      </c>
      <c r="AU619" s="6">
        <f>IF(Table3[[#This Row],[ShankDiameter]]&gt;0.5,0,2)</f>
        <v>2</v>
      </c>
      <c r="AV619" s="6">
        <v>0</v>
      </c>
      <c r="AW619" s="6">
        <v>0</v>
      </c>
      <c r="AX619" s="6">
        <v>2</v>
      </c>
      <c r="AY619" s="6">
        <f>IF(Table3[[#This Row],[ShankDiameter]]=0.225,2,IF(Table3[[#This Row],[ShankDiameter]]=0.25,2,IF(Table3[[#This Row],[ShankDiameter]]=0.2875,2,0)))</f>
        <v>0</v>
      </c>
      <c r="AZ619" s="6"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f>IF(Table3[[#This Row],[Type]]="EM",IF((Table3[[#This Row],[Diameter]]/2)-Table3[[#This Row],[CornerRadius]]-0.012&gt;0,(Table3[[#This Row],[Diameter]]/2)-Table3[[#This Row],[CornerRadius]]-0.012,0),)</f>
        <v>0</v>
      </c>
      <c r="BK619" s="6" t="str">
        <f>IF(Table3[[#This Row],[ShoulderLength]]="","",IF(Table3[[#This Row],[ShoulderLength]]&lt;Table3[[#This Row],[LOC]],"FIX",""))</f>
        <v/>
      </c>
    </row>
    <row r="620" spans="1:63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802</v>
      </c>
      <c r="I620" s="11" t="s">
        <v>1274</v>
      </c>
      <c r="J620" s="12" t="s">
        <v>1275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1276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>IF(Z620 &lt; 1, "", (M620/2)/TAN(RADIANS(Z620/2)))</f>
        <v>0.11596609947231915</v>
      </c>
      <c r="AE620" s="6" t="s">
        <v>49</v>
      </c>
      <c r="AF620" s="6" t="s">
        <v>545</v>
      </c>
      <c r="AH620" s="6" t="s">
        <v>636</v>
      </c>
      <c r="AI620" s="6">
        <v>1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1</v>
      </c>
      <c r="AQ620" s="6">
        <v>0</v>
      </c>
      <c r="AR620" s="6">
        <v>0</v>
      </c>
      <c r="AS620" s="6">
        <v>0</v>
      </c>
      <c r="AT620" s="6">
        <v>0</v>
      </c>
      <c r="AU620" s="6">
        <f>IF(Table3[[#This Row],[ShankDiameter]]&gt;0.5,0,2)</f>
        <v>2</v>
      </c>
      <c r="AV620" s="6">
        <v>0</v>
      </c>
      <c r="AW620" s="6">
        <v>0</v>
      </c>
      <c r="AX620" s="6">
        <v>2</v>
      </c>
      <c r="AY620" s="6">
        <f>IF(Table3[[#This Row],[ShankDiameter]]=0.225,2,IF(Table3[[#This Row],[ShankDiameter]]=0.25,2,IF(Table3[[#This Row],[ShankDiameter]]=0.2875,2,0)))</f>
        <v>0</v>
      </c>
      <c r="AZ620" s="6"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f>IF(Table3[[#This Row],[Type]]="EM",IF((Table3[[#This Row],[Diameter]]/2)-Table3[[#This Row],[CornerRadius]]-0.012&gt;0,(Table3[[#This Row],[Diameter]]/2)-Table3[[#This Row],[CornerRadius]]-0.012,0),)</f>
        <v>0</v>
      </c>
      <c r="BK620" s="6" t="str">
        <f>IF(Table3[[#This Row],[ShoulderLength]]="","",IF(Table3[[#This Row],[ShoulderLength]]&lt;Table3[[#This Row],[LOC]],"FIX",""))</f>
        <v/>
      </c>
    </row>
    <row r="621" spans="1:63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680</v>
      </c>
      <c r="I621" s="11" t="s">
        <v>1277</v>
      </c>
      <c r="J621" s="12" t="s">
        <v>1278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1276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>IF(Z621 &lt; 1, "", (M621/2)/TAN(RADIANS(Z621/2)))</f>
        <v>0.11596609947231915</v>
      </c>
      <c r="AE621" s="6" t="s">
        <v>49</v>
      </c>
      <c r="AF621" s="6" t="s">
        <v>545</v>
      </c>
      <c r="AH621" s="6" t="s">
        <v>683</v>
      </c>
      <c r="AI621" s="6">
        <v>1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1</v>
      </c>
      <c r="AQ621" s="6">
        <v>0</v>
      </c>
      <c r="AR621" s="6">
        <v>0</v>
      </c>
      <c r="AS621" s="6">
        <v>0</v>
      </c>
      <c r="AT621" s="6">
        <v>0</v>
      </c>
      <c r="AU621" s="6">
        <f>IF(Table3[[#This Row],[ShankDiameter]]&gt;0.5,0,2)</f>
        <v>2</v>
      </c>
      <c r="AV621" s="6">
        <v>0</v>
      </c>
      <c r="AW621" s="6">
        <v>0</v>
      </c>
      <c r="AX621" s="6">
        <v>2</v>
      </c>
      <c r="AY621" s="6">
        <f>IF(Table3[[#This Row],[ShankDiameter]]=0.225,2,IF(Table3[[#This Row],[ShankDiameter]]=0.25,2,IF(Table3[[#This Row],[ShankDiameter]]=0.2875,2,0)))</f>
        <v>0</v>
      </c>
      <c r="AZ621" s="6"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f>IF(Table3[[#This Row],[Type]]="EM",IF((Table3[[#This Row],[Diameter]]/2)-Table3[[#This Row],[CornerRadius]]-0.012&gt;0,(Table3[[#This Row],[Diameter]]/2)-Table3[[#This Row],[CornerRadius]]-0.012,0),)</f>
        <v>0</v>
      </c>
      <c r="BK621" s="6" t="str">
        <f>IF(Table3[[#This Row],[ShoulderLength]]="","",IF(Table3[[#This Row],[ShoulderLength]]&lt;Table3[[#This Row],[LOC]],"FIX",""))</f>
        <v/>
      </c>
    </row>
    <row r="622" spans="1:63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680</v>
      </c>
      <c r="I622" s="11" t="s">
        <v>1279</v>
      </c>
      <c r="J622" s="12" t="s">
        <v>1280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1281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>IF(Z622 &lt; 1, "", (M622/2)/TAN(RADIANS(Z622/2)))</f>
        <v>0.11734807889608252</v>
      </c>
      <c r="AE622" s="6" t="s">
        <v>49</v>
      </c>
      <c r="AF622" s="6" t="s">
        <v>545</v>
      </c>
      <c r="AH622" s="6" t="s">
        <v>683</v>
      </c>
      <c r="AI622" s="6">
        <v>1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1</v>
      </c>
      <c r="AQ622" s="6">
        <v>0</v>
      </c>
      <c r="AR622" s="6">
        <v>0</v>
      </c>
      <c r="AS622" s="6">
        <v>0</v>
      </c>
      <c r="AT622" s="6">
        <v>0</v>
      </c>
      <c r="AU622" s="6">
        <f>IF(Table3[[#This Row],[ShankDiameter]]&gt;0.5,0,2)</f>
        <v>2</v>
      </c>
      <c r="AV622" s="6">
        <v>0</v>
      </c>
      <c r="AW622" s="6">
        <v>0</v>
      </c>
      <c r="AX622" s="6">
        <v>2</v>
      </c>
      <c r="AY622" s="6">
        <f>IF(Table3[[#This Row],[ShankDiameter]]=0.225,2,IF(Table3[[#This Row],[ShankDiameter]]=0.25,2,IF(Table3[[#This Row],[ShankDiameter]]=0.2875,2,0)))</f>
        <v>0</v>
      </c>
      <c r="AZ622" s="6"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f>IF(Table3[[#This Row],[Type]]="EM",IF((Table3[[#This Row],[Diameter]]/2)-Table3[[#This Row],[CornerRadius]]-0.012&gt;0,(Table3[[#This Row],[Diameter]]/2)-Table3[[#This Row],[CornerRadius]]-0.012,0),)</f>
        <v>0</v>
      </c>
      <c r="BK622" s="6" t="str">
        <f>IF(Table3[[#This Row],[ShoulderLength]]="","",IF(Table3[[#This Row],[ShoulderLength]]&lt;Table3[[#This Row],[LOC]],"FIX",""))</f>
        <v/>
      </c>
    </row>
    <row r="623" spans="1:63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802</v>
      </c>
      <c r="I623" s="11" t="s">
        <v>1282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1281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>IF(Z623 &lt; 1, "", (M623/2)/TAN(RADIANS(Z623/2)))</f>
        <v>0.11734807889608252</v>
      </c>
      <c r="AE623" s="6" t="s">
        <v>49</v>
      </c>
      <c r="AF623" s="6" t="s">
        <v>545</v>
      </c>
      <c r="AH623" s="6" t="s">
        <v>636</v>
      </c>
      <c r="AI623" s="6">
        <v>1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1</v>
      </c>
      <c r="AQ623" s="6">
        <v>0</v>
      </c>
      <c r="AR623" s="6">
        <v>0</v>
      </c>
      <c r="AS623" s="6">
        <v>0</v>
      </c>
      <c r="AT623" s="6">
        <v>0</v>
      </c>
      <c r="AU623" s="6">
        <f>IF(Table3[[#This Row],[ShankDiameter]]&gt;0.5,0,2)</f>
        <v>2</v>
      </c>
      <c r="AV623" s="6">
        <v>0</v>
      </c>
      <c r="AW623" s="6">
        <v>0</v>
      </c>
      <c r="AX623" s="6">
        <v>2</v>
      </c>
      <c r="AY623" s="6">
        <f>IF(Table3[[#This Row],[ShankDiameter]]=0.225,2,IF(Table3[[#This Row],[ShankDiameter]]=0.25,2,IF(Table3[[#This Row],[ShankDiameter]]=0.2875,2,0)))</f>
        <v>0</v>
      </c>
      <c r="AZ623" s="6"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f>IF(Table3[[#This Row],[Type]]="EM",IF((Table3[[#This Row],[Diameter]]/2)-Table3[[#This Row],[CornerRadius]]-0.012&gt;0,(Table3[[#This Row],[Diameter]]/2)-Table3[[#This Row],[CornerRadius]]-0.012,0),)</f>
        <v>0</v>
      </c>
      <c r="BK623" s="6" t="str">
        <f>IF(Table3[[#This Row],[ShoulderLength]]="","",IF(Table3[[#This Row],[ShoulderLength]]&lt;Table3[[#This Row],[LOC]],"FIX",""))</f>
        <v/>
      </c>
    </row>
    <row r="624" spans="1:63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802</v>
      </c>
      <c r="I624" s="11" t="s">
        <v>1283</v>
      </c>
      <c r="J624" s="12" t="s">
        <v>1284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>IF(Z624 &lt; 1, "", (M624/2)/TAN(RADIANS(Z624/2)))</f>
        <v>0.11927083287697073</v>
      </c>
      <c r="AE624" s="6" t="s">
        <v>49</v>
      </c>
      <c r="AF624" s="6" t="s">
        <v>545</v>
      </c>
      <c r="AH624" s="6" t="s">
        <v>636</v>
      </c>
      <c r="AI624" s="6">
        <v>1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1</v>
      </c>
      <c r="AQ624" s="6">
        <v>0</v>
      </c>
      <c r="AR624" s="6">
        <v>0</v>
      </c>
      <c r="AS624" s="6">
        <v>0</v>
      </c>
      <c r="AT624" s="6">
        <v>0</v>
      </c>
      <c r="AU624" s="6">
        <f>IF(Table3[[#This Row],[ShankDiameter]]&gt;0.5,0,2)</f>
        <v>2</v>
      </c>
      <c r="AV624" s="6">
        <v>0</v>
      </c>
      <c r="AW624" s="6">
        <v>0</v>
      </c>
      <c r="AX624" s="6">
        <v>2</v>
      </c>
      <c r="AY624" s="6">
        <f>IF(Table3[[#This Row],[ShankDiameter]]=0.225,2,IF(Table3[[#This Row],[ShankDiameter]]=0.25,2,IF(Table3[[#This Row],[ShankDiameter]]=0.2875,2,0)))</f>
        <v>0</v>
      </c>
      <c r="AZ624" s="6"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f>IF(Table3[[#This Row],[Type]]="EM",IF((Table3[[#This Row],[Diameter]]/2)-Table3[[#This Row],[CornerRadius]]-0.012&gt;0,(Table3[[#This Row],[Diameter]]/2)-Table3[[#This Row],[CornerRadius]]-0.012,0),)</f>
        <v>0</v>
      </c>
      <c r="BK624" s="6" t="str">
        <f>IF(Table3[[#This Row],[ShoulderLength]]="","",IF(Table3[[#This Row],[ShoulderLength]]&lt;Table3[[#This Row],[LOC]],"FIX",""))</f>
        <v/>
      </c>
    </row>
    <row r="625" spans="1:63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680</v>
      </c>
      <c r="I625" s="11" t="s">
        <v>1285</v>
      </c>
      <c r="J625" s="12" t="s">
        <v>1286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>IF(Z625 &lt; 1, "", (M625/2)/TAN(RADIANS(Z625/2)))</f>
        <v>0.11927083287697073</v>
      </c>
      <c r="AE625" s="6" t="s">
        <v>49</v>
      </c>
      <c r="AF625" s="6" t="s">
        <v>545</v>
      </c>
      <c r="AH625" s="6" t="s">
        <v>683</v>
      </c>
      <c r="AI625" s="6">
        <v>1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1</v>
      </c>
      <c r="AQ625" s="6">
        <v>0</v>
      </c>
      <c r="AR625" s="6">
        <v>0</v>
      </c>
      <c r="AS625" s="6">
        <v>0</v>
      </c>
      <c r="AT625" s="6">
        <v>0</v>
      </c>
      <c r="AU625" s="6">
        <f>IF(Table3[[#This Row],[ShankDiameter]]&gt;0.5,0,2)</f>
        <v>2</v>
      </c>
      <c r="AV625" s="6">
        <v>0</v>
      </c>
      <c r="AW625" s="6">
        <v>0</v>
      </c>
      <c r="AX625" s="6">
        <v>2</v>
      </c>
      <c r="AY625" s="6">
        <f>IF(Table3[[#This Row],[ShankDiameter]]=0.225,2,IF(Table3[[#This Row],[ShankDiameter]]=0.25,2,IF(Table3[[#This Row],[ShankDiameter]]=0.2875,2,0)))</f>
        <v>0</v>
      </c>
      <c r="AZ625" s="6"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f>IF(Table3[[#This Row],[Type]]="EM",IF((Table3[[#This Row],[Diameter]]/2)-Table3[[#This Row],[CornerRadius]]-0.012&gt;0,(Table3[[#This Row],[Diameter]]/2)-Table3[[#This Row],[CornerRadius]]-0.012,0),)</f>
        <v>0</v>
      </c>
      <c r="BK625" s="6" t="str">
        <f>IF(Table3[[#This Row],[ShoulderLength]]="","",IF(Table3[[#This Row],[ShoulderLength]]&lt;Table3[[#This Row],[LOC]],"FIX",""))</f>
        <v/>
      </c>
    </row>
    <row r="626" spans="1:63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802</v>
      </c>
      <c r="I626" s="11" t="s">
        <v>1287</v>
      </c>
      <c r="J626" s="12" t="s">
        <v>1288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1289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>IF(Z626 &lt; 1, "", (M626/2)/TAN(RADIANS(Z626/2)))</f>
        <v>0.12137384504356719</v>
      </c>
      <c r="AE626" s="6" t="s">
        <v>49</v>
      </c>
      <c r="AF626" s="6" t="s">
        <v>545</v>
      </c>
      <c r="AH626" s="6" t="s">
        <v>636</v>
      </c>
      <c r="AI626" s="6">
        <v>1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1</v>
      </c>
      <c r="AQ626" s="6">
        <v>0</v>
      </c>
      <c r="AR626" s="6">
        <v>0</v>
      </c>
      <c r="AS626" s="6">
        <v>0</v>
      </c>
      <c r="AT626" s="6">
        <v>0</v>
      </c>
      <c r="AU626" s="6">
        <f>IF(Table3[[#This Row],[ShankDiameter]]&gt;0.5,0,2)</f>
        <v>2</v>
      </c>
      <c r="AV626" s="6">
        <v>0</v>
      </c>
      <c r="AW626" s="6">
        <v>0</v>
      </c>
      <c r="AX626" s="6">
        <v>2</v>
      </c>
      <c r="AY626" s="6">
        <f>IF(Table3[[#This Row],[ShankDiameter]]=0.225,2,IF(Table3[[#This Row],[ShankDiameter]]=0.25,2,IF(Table3[[#This Row],[ShankDiameter]]=0.2875,2,0)))</f>
        <v>0</v>
      </c>
      <c r="AZ626" s="6"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f>IF(Table3[[#This Row],[Type]]="EM",IF((Table3[[#This Row],[Diameter]]/2)-Table3[[#This Row],[CornerRadius]]-0.012&gt;0,(Table3[[#This Row],[Diameter]]/2)-Table3[[#This Row],[CornerRadius]]-0.012,0),)</f>
        <v>0</v>
      </c>
      <c r="BK626" s="6" t="str">
        <f>IF(Table3[[#This Row],[ShoulderLength]]="","",IF(Table3[[#This Row],[ShoulderLength]]&lt;Table3[[#This Row],[LOC]],"FIX",""))</f>
        <v/>
      </c>
    </row>
    <row r="627" spans="1:63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680</v>
      </c>
      <c r="I627" s="11" t="s">
        <v>1290</v>
      </c>
      <c r="J627" s="12" t="s">
        <v>1291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1289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>IF(Z627 &lt; 1, "", (M627/2)/TAN(RADIANS(Z627/2)))</f>
        <v>0.12137384504356719</v>
      </c>
      <c r="AE627" s="6" t="s">
        <v>49</v>
      </c>
      <c r="AF627" s="6" t="s">
        <v>545</v>
      </c>
      <c r="AH627" s="6" t="s">
        <v>683</v>
      </c>
      <c r="AI627" s="6">
        <v>1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1</v>
      </c>
      <c r="AQ627" s="6">
        <v>0</v>
      </c>
      <c r="AR627" s="6">
        <v>0</v>
      </c>
      <c r="AS627" s="6">
        <v>0</v>
      </c>
      <c r="AT627" s="6">
        <v>0</v>
      </c>
      <c r="AU627" s="6">
        <f>IF(Table3[[#This Row],[ShankDiameter]]&gt;0.5,0,2)</f>
        <v>2</v>
      </c>
      <c r="AV627" s="6">
        <v>0</v>
      </c>
      <c r="AW627" s="6">
        <v>0</v>
      </c>
      <c r="AX627" s="6">
        <v>2</v>
      </c>
      <c r="AY627" s="6">
        <f>IF(Table3[[#This Row],[ShankDiameter]]=0.225,2,IF(Table3[[#This Row],[ShankDiameter]]=0.25,2,IF(Table3[[#This Row],[ShankDiameter]]=0.2875,2,0)))</f>
        <v>0</v>
      </c>
      <c r="AZ627" s="6"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f>IF(Table3[[#This Row],[Type]]="EM",IF((Table3[[#This Row],[Diameter]]/2)-Table3[[#This Row],[CornerRadius]]-0.012&gt;0,(Table3[[#This Row],[Diameter]]/2)-Table3[[#This Row],[CornerRadius]]-0.012,0),)</f>
        <v>0</v>
      </c>
      <c r="BK627" s="6" t="str">
        <f>IF(Table3[[#This Row],[ShoulderLength]]="","",IF(Table3[[#This Row],[ShoulderLength]]&lt;Table3[[#This Row],[LOC]],"FIX",""))</f>
        <v/>
      </c>
    </row>
    <row r="628" spans="1:63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680</v>
      </c>
      <c r="I628" s="11" t="s">
        <v>1292</v>
      </c>
      <c r="J628" s="12" t="s">
        <v>1293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1294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>IF(Z628 &lt; 1, "", (M628/2)/TAN(RADIANS(Z628/2)))</f>
        <v>0.12206483475544887</v>
      </c>
      <c r="AE628" s="6" t="s">
        <v>49</v>
      </c>
      <c r="AF628" s="6" t="s">
        <v>545</v>
      </c>
      <c r="AH628" s="6" t="s">
        <v>683</v>
      </c>
      <c r="AI628" s="6">
        <v>1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1</v>
      </c>
      <c r="AQ628" s="6">
        <v>0</v>
      </c>
      <c r="AR628" s="6">
        <v>0</v>
      </c>
      <c r="AS628" s="6">
        <v>0</v>
      </c>
      <c r="AT628" s="6">
        <v>0</v>
      </c>
      <c r="AU628" s="6">
        <f>IF(Table3[[#This Row],[ShankDiameter]]&gt;0.5,0,2)</f>
        <v>2</v>
      </c>
      <c r="AV628" s="6">
        <v>0</v>
      </c>
      <c r="AW628" s="6">
        <v>0</v>
      </c>
      <c r="AX628" s="6">
        <v>2</v>
      </c>
      <c r="AY628" s="6">
        <f>IF(Table3[[#This Row],[ShankDiameter]]=0.225,2,IF(Table3[[#This Row],[ShankDiameter]]=0.25,2,IF(Table3[[#This Row],[ShankDiameter]]=0.2875,2,0)))</f>
        <v>0</v>
      </c>
      <c r="AZ628" s="6"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f>IF(Table3[[#This Row],[Type]]="EM",IF((Table3[[#This Row],[Diameter]]/2)-Table3[[#This Row],[CornerRadius]]-0.012&gt;0,(Table3[[#This Row],[Diameter]]/2)-Table3[[#This Row],[CornerRadius]]-0.012,0),)</f>
        <v>0</v>
      </c>
      <c r="BK628" s="6" t="str">
        <f>IF(Table3[[#This Row],[ShoulderLength]]="","",IF(Table3[[#This Row],[ShoulderLength]]&lt;Table3[[#This Row],[LOC]],"FIX",""))</f>
        <v/>
      </c>
    </row>
    <row r="629" spans="1:63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802</v>
      </c>
      <c r="I629" s="11" t="s">
        <v>1295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1294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>IF(Z629 &lt; 1, "", (M629/2)/TAN(RADIANS(Z629/2)))</f>
        <v>0.12206483475544887</v>
      </c>
      <c r="AE629" s="6" t="s">
        <v>49</v>
      </c>
      <c r="AF629" s="6" t="s">
        <v>545</v>
      </c>
      <c r="AH629" s="6" t="s">
        <v>636</v>
      </c>
      <c r="AI629" s="6">
        <v>1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1</v>
      </c>
      <c r="AQ629" s="6">
        <v>0</v>
      </c>
      <c r="AR629" s="6">
        <v>0</v>
      </c>
      <c r="AS629" s="6">
        <v>0</v>
      </c>
      <c r="AT629" s="6">
        <v>0</v>
      </c>
      <c r="AU629" s="6">
        <f>IF(Table3[[#This Row],[ShankDiameter]]&gt;0.5,0,2)</f>
        <v>2</v>
      </c>
      <c r="AV629" s="6">
        <v>0</v>
      </c>
      <c r="AW629" s="6">
        <v>0</v>
      </c>
      <c r="AX629" s="6">
        <v>2</v>
      </c>
      <c r="AY629" s="6">
        <f>IF(Table3[[#This Row],[ShankDiameter]]=0.225,2,IF(Table3[[#This Row],[ShankDiameter]]=0.25,2,IF(Table3[[#This Row],[ShankDiameter]]=0.2875,2,0)))</f>
        <v>0</v>
      </c>
      <c r="AZ629" s="6"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f>IF(Table3[[#This Row],[Type]]="EM",IF((Table3[[#This Row],[Diameter]]/2)-Table3[[#This Row],[CornerRadius]]-0.012&gt;0,(Table3[[#This Row],[Diameter]]/2)-Table3[[#This Row],[CornerRadius]]-0.012,0),)</f>
        <v>0</v>
      </c>
      <c r="BK629" s="6" t="str">
        <f>IF(Table3[[#This Row],[ShoulderLength]]="","",IF(Table3[[#This Row],[ShoulderLength]]&lt;Table3[[#This Row],[LOC]],"FIX",""))</f>
        <v/>
      </c>
    </row>
    <row r="630" spans="1:63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802</v>
      </c>
      <c r="I630" s="11" t="s">
        <v>1296</v>
      </c>
      <c r="J630" s="12" t="s">
        <v>1297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1298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>IF(Z630 &lt; 1, "", (M630/2)/TAN(RADIANS(Z630/2)))</f>
        <v>0.12407771782919119</v>
      </c>
      <c r="AE630" s="6" t="s">
        <v>49</v>
      </c>
      <c r="AF630" s="6" t="s">
        <v>545</v>
      </c>
      <c r="AH630" s="6" t="s">
        <v>636</v>
      </c>
      <c r="AI630" s="6">
        <v>1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1</v>
      </c>
      <c r="AQ630" s="6">
        <v>0</v>
      </c>
      <c r="AR630" s="6">
        <v>0</v>
      </c>
      <c r="AS630" s="6">
        <v>0</v>
      </c>
      <c r="AT630" s="6">
        <v>0</v>
      </c>
      <c r="AU630" s="6">
        <f>IF(Table3[[#This Row],[ShankDiameter]]&gt;0.5,0,2)</f>
        <v>2</v>
      </c>
      <c r="AV630" s="6">
        <v>0</v>
      </c>
      <c r="AW630" s="6">
        <v>0</v>
      </c>
      <c r="AX630" s="6">
        <v>2</v>
      </c>
      <c r="AY630" s="6">
        <f>IF(Table3[[#This Row],[ShankDiameter]]=0.225,2,IF(Table3[[#This Row],[ShankDiameter]]=0.25,2,IF(Table3[[#This Row],[ShankDiameter]]=0.2875,2,0)))</f>
        <v>0</v>
      </c>
      <c r="AZ630" s="6"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f>IF(Table3[[#This Row],[Type]]="EM",IF((Table3[[#This Row],[Diameter]]/2)-Table3[[#This Row],[CornerRadius]]-0.012&gt;0,(Table3[[#This Row],[Diameter]]/2)-Table3[[#This Row],[CornerRadius]]-0.012,0),)</f>
        <v>0</v>
      </c>
      <c r="BK630" s="6" t="str">
        <f>IF(Table3[[#This Row],[ShoulderLength]]="","",IF(Table3[[#This Row],[ShoulderLength]]&lt;Table3[[#This Row],[LOC]],"FIX",""))</f>
        <v/>
      </c>
    </row>
    <row r="631" spans="1:63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680</v>
      </c>
      <c r="I631" s="11" t="s">
        <v>1299</v>
      </c>
      <c r="J631" s="12" t="s">
        <v>1300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1298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>IF(Z631 &lt; 1, "", (M631/2)/TAN(RADIANS(Z631/2)))</f>
        <v>0.12407771782919119</v>
      </c>
      <c r="AE631" s="6" t="s">
        <v>49</v>
      </c>
      <c r="AF631" s="6" t="s">
        <v>545</v>
      </c>
      <c r="AH631" s="6" t="s">
        <v>683</v>
      </c>
      <c r="AI631" s="6">
        <v>1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1</v>
      </c>
      <c r="AQ631" s="6">
        <v>0</v>
      </c>
      <c r="AR631" s="6">
        <v>0</v>
      </c>
      <c r="AS631" s="6">
        <v>0</v>
      </c>
      <c r="AT631" s="6">
        <v>0</v>
      </c>
      <c r="AU631" s="6">
        <f>IF(Table3[[#This Row],[ShankDiameter]]&gt;0.5,0,2)</f>
        <v>2</v>
      </c>
      <c r="AV631" s="6">
        <v>0</v>
      </c>
      <c r="AW631" s="6">
        <v>0</v>
      </c>
      <c r="AX631" s="6">
        <v>2</v>
      </c>
      <c r="AY631" s="6">
        <f>IF(Table3[[#This Row],[ShankDiameter]]=0.225,2,IF(Table3[[#This Row],[ShankDiameter]]=0.25,2,IF(Table3[[#This Row],[ShankDiameter]]=0.2875,2,0)))</f>
        <v>0</v>
      </c>
      <c r="AZ631" s="6"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f>IF(Table3[[#This Row],[Type]]="EM",IF((Table3[[#This Row],[Diameter]]/2)-Table3[[#This Row],[CornerRadius]]-0.012&gt;0,(Table3[[#This Row],[Diameter]]/2)-Table3[[#This Row],[CornerRadius]]-0.012,0),)</f>
        <v>0</v>
      </c>
      <c r="BK631" s="6" t="str">
        <f>IF(Table3[[#This Row],[ShoulderLength]]="","",IF(Table3[[#This Row],[ShoulderLength]]&lt;Table3[[#This Row],[LOC]],"FIX",""))</f>
        <v/>
      </c>
    </row>
    <row r="632" spans="1:63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680</v>
      </c>
      <c r="I632" s="11" t="s">
        <v>1301</v>
      </c>
      <c r="J632" s="12" t="s">
        <v>1302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1303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>IF(Z632 &lt; 1, "", (M632/2)/TAN(RADIANS(Z632/2)))</f>
        <v>0.12675154758386384</v>
      </c>
      <c r="AE632" s="6" t="s">
        <v>49</v>
      </c>
      <c r="AF632" s="6" t="s">
        <v>545</v>
      </c>
      <c r="AH632" s="6" t="s">
        <v>683</v>
      </c>
      <c r="AI632" s="6">
        <v>1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1</v>
      </c>
      <c r="AQ632" s="6">
        <v>0</v>
      </c>
      <c r="AR632" s="6">
        <v>0</v>
      </c>
      <c r="AS632" s="6">
        <v>0</v>
      </c>
      <c r="AT632" s="6">
        <v>0</v>
      </c>
      <c r="AU632" s="6">
        <f>IF(Table3[[#This Row],[ShankDiameter]]&gt;0.5,0,2)</f>
        <v>2</v>
      </c>
      <c r="AV632" s="6">
        <v>0</v>
      </c>
      <c r="AW632" s="6">
        <v>0</v>
      </c>
      <c r="AX632" s="6">
        <v>2</v>
      </c>
      <c r="AY632" s="6">
        <f>IF(Table3[[#This Row],[ShankDiameter]]=0.225,2,IF(Table3[[#This Row],[ShankDiameter]]=0.25,2,IF(Table3[[#This Row],[ShankDiameter]]=0.2875,2,0)))</f>
        <v>0</v>
      </c>
      <c r="AZ632" s="6"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f>IF(Table3[[#This Row],[Type]]="EM",IF((Table3[[#This Row],[Diameter]]/2)-Table3[[#This Row],[CornerRadius]]-0.012&gt;0,(Table3[[#This Row],[Diameter]]/2)-Table3[[#This Row],[CornerRadius]]-0.012,0),)</f>
        <v>0</v>
      </c>
      <c r="BK632" s="6" t="str">
        <f>IF(Table3[[#This Row],[ShoulderLength]]="","",IF(Table3[[#This Row],[ShoulderLength]]&lt;Table3[[#This Row],[LOC]],"FIX",""))</f>
        <v/>
      </c>
    </row>
    <row r="633" spans="1:63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802</v>
      </c>
      <c r="I633" s="11" t="s">
        <v>1304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1303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>IF(Z633 &lt; 1, "", (M633/2)/TAN(RADIANS(Z633/2)))</f>
        <v>0.12675154758386384</v>
      </c>
      <c r="AE633" s="6" t="s">
        <v>49</v>
      </c>
      <c r="AF633" s="6" t="s">
        <v>545</v>
      </c>
      <c r="AH633" s="6" t="s">
        <v>636</v>
      </c>
      <c r="AI633" s="6">
        <v>1</v>
      </c>
      <c r="AJ633" s="6">
        <v>0</v>
      </c>
      <c r="AK633" s="6">
        <v>0</v>
      </c>
      <c r="AL633" s="6">
        <v>0</v>
      </c>
      <c r="AM633" s="6">
        <v>0</v>
      </c>
      <c r="AN633" s="6">
        <v>0</v>
      </c>
      <c r="AO633" s="6">
        <v>1</v>
      </c>
      <c r="AQ633" s="6">
        <v>0</v>
      </c>
      <c r="AR633" s="6">
        <v>0</v>
      </c>
      <c r="AS633" s="6">
        <v>0</v>
      </c>
      <c r="AT633" s="6">
        <v>0</v>
      </c>
      <c r="AU633" s="6">
        <f>IF(Table3[[#This Row],[ShankDiameter]]&gt;0.5,0,2)</f>
        <v>2</v>
      </c>
      <c r="AV633" s="6">
        <v>0</v>
      </c>
      <c r="AW633" s="6">
        <v>0</v>
      </c>
      <c r="AX633" s="6">
        <v>2</v>
      </c>
      <c r="AY633" s="6">
        <f>IF(Table3[[#This Row],[ShankDiameter]]=0.225,2,IF(Table3[[#This Row],[ShankDiameter]]=0.25,2,IF(Table3[[#This Row],[ShankDiameter]]=0.2875,2,0)))</f>
        <v>0</v>
      </c>
      <c r="AZ633" s="6"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f>IF(Table3[[#This Row],[Type]]="EM",IF((Table3[[#This Row],[Diameter]]/2)-Table3[[#This Row],[CornerRadius]]-0.012&gt;0,(Table3[[#This Row],[Diameter]]/2)-Table3[[#This Row],[CornerRadius]]-0.012,0),)</f>
        <v>0</v>
      </c>
      <c r="BK633" s="6" t="str">
        <f>IF(Table3[[#This Row],[ShoulderLength]]="","",IF(Table3[[#This Row],[ShoulderLength]]&lt;Table3[[#This Row],[LOC]],"FIX",""))</f>
        <v/>
      </c>
    </row>
    <row r="634" spans="1:63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680</v>
      </c>
      <c r="I634" s="11" t="s">
        <v>1305</v>
      </c>
      <c r="J634" s="12" t="s">
        <v>1306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2419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>IF(Z634 &lt; 1, "", (M634/2)/TAN(RADIANS(Z634/2)))</f>
        <v>0.13143826041227882</v>
      </c>
      <c r="AE634" s="6" t="s">
        <v>49</v>
      </c>
      <c r="AF634" s="6" t="s">
        <v>545</v>
      </c>
      <c r="AH634" s="6" t="s">
        <v>683</v>
      </c>
      <c r="AI634" s="6">
        <v>1</v>
      </c>
      <c r="AJ634" s="6">
        <v>0</v>
      </c>
      <c r="AK634" s="6">
        <v>0</v>
      </c>
      <c r="AL634" s="6">
        <v>0</v>
      </c>
      <c r="AM634" s="6">
        <v>0</v>
      </c>
      <c r="AN634" s="6">
        <v>0</v>
      </c>
      <c r="AO634" s="6">
        <v>1</v>
      </c>
      <c r="AQ634" s="6">
        <v>0</v>
      </c>
      <c r="AR634" s="6">
        <v>0</v>
      </c>
      <c r="AS634" s="6">
        <v>0</v>
      </c>
      <c r="AT634" s="6">
        <v>0</v>
      </c>
      <c r="AU634" s="6">
        <f>IF(Table3[[#This Row],[ShankDiameter]]&gt;0.5,0,2)</f>
        <v>2</v>
      </c>
      <c r="AV634" s="6">
        <v>0</v>
      </c>
      <c r="AW634" s="6">
        <v>0</v>
      </c>
      <c r="AX634" s="6">
        <v>2</v>
      </c>
      <c r="AY634" s="6">
        <f>IF(Table3[[#This Row],[ShankDiameter]]=0.225,2,IF(Table3[[#This Row],[ShankDiameter]]=0.25,2,IF(Table3[[#This Row],[ShankDiameter]]=0.2875,2,0)))</f>
        <v>0</v>
      </c>
      <c r="AZ634" s="6"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f>IF(Table3[[#This Row],[Type]]="EM",IF((Table3[[#This Row],[Diameter]]/2)-Table3[[#This Row],[CornerRadius]]-0.012&gt;0,(Table3[[#This Row],[Diameter]]/2)-Table3[[#This Row],[CornerRadius]]-0.012,0),)</f>
        <v>0</v>
      </c>
      <c r="BK634" s="6" t="str">
        <f>IF(Table3[[#This Row],[ShoulderLength]]="","",IF(Table3[[#This Row],[ShoulderLength]]&lt;Table3[[#This Row],[LOC]],"FIX",""))</f>
        <v/>
      </c>
    </row>
    <row r="635" spans="1:63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802</v>
      </c>
      <c r="I635" s="11" t="s">
        <v>1307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2419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>IF(Z635 &lt; 1, "", (M635/2)/TAN(RADIANS(Z635/2)))</f>
        <v>0.13143826041227882</v>
      </c>
      <c r="AE635" s="6" t="s">
        <v>49</v>
      </c>
      <c r="AF635" s="6" t="s">
        <v>545</v>
      </c>
      <c r="AH635" s="6" t="s">
        <v>636</v>
      </c>
      <c r="AI635" s="6">
        <v>1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1</v>
      </c>
      <c r="AQ635" s="6">
        <v>0</v>
      </c>
      <c r="AR635" s="6">
        <v>0</v>
      </c>
      <c r="AS635" s="6">
        <v>0</v>
      </c>
      <c r="AT635" s="6">
        <v>0</v>
      </c>
      <c r="AU635" s="6">
        <f>IF(Table3[[#This Row],[ShankDiameter]]&gt;0.5,0,2)</f>
        <v>2</v>
      </c>
      <c r="AV635" s="6">
        <v>0</v>
      </c>
      <c r="AW635" s="6">
        <v>0</v>
      </c>
      <c r="AX635" s="6">
        <v>2</v>
      </c>
      <c r="AY635" s="6">
        <f>IF(Table3[[#This Row],[ShankDiameter]]=0.225,2,IF(Table3[[#This Row],[ShankDiameter]]=0.25,2,IF(Table3[[#This Row],[ShankDiameter]]=0.2875,2,0)))</f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f>IF(Table3[[#This Row],[Type]]="EM",IF((Table3[[#This Row],[Diameter]]/2)-Table3[[#This Row],[CornerRadius]]-0.012&gt;0,(Table3[[#This Row],[Diameter]]/2)-Table3[[#This Row],[CornerRadius]]-0.012,0),)</f>
        <v>0</v>
      </c>
      <c r="BK635" s="6" t="str">
        <f>IF(Table3[[#This Row],[ShoulderLength]]="","",IF(Table3[[#This Row],[ShoulderLength]]&lt;Table3[[#This Row],[LOC]],"FIX",""))</f>
        <v/>
      </c>
    </row>
    <row r="636" spans="1:63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680</v>
      </c>
      <c r="I636" s="11" t="s">
        <v>1308</v>
      </c>
      <c r="J636" s="12" t="s">
        <v>1309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1310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>IF(Z636 &lt; 1, "", (M636/2)/TAN(RADIANS(Z636/2)))</f>
        <v>0.13612497324069378</v>
      </c>
      <c r="AE636" s="6" t="s">
        <v>49</v>
      </c>
      <c r="AF636" s="6" t="s">
        <v>545</v>
      </c>
      <c r="AH636" s="6" t="s">
        <v>683</v>
      </c>
      <c r="AI636" s="6">
        <v>1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1</v>
      </c>
      <c r="AQ636" s="6">
        <v>0</v>
      </c>
      <c r="AR636" s="6">
        <v>0</v>
      </c>
      <c r="AS636" s="6">
        <v>0</v>
      </c>
      <c r="AT636" s="6">
        <v>0</v>
      </c>
      <c r="AU636" s="6">
        <f>IF(Table3[[#This Row],[ShankDiameter]]&gt;0.5,0,2)</f>
        <v>2</v>
      </c>
      <c r="AV636" s="6">
        <v>0</v>
      </c>
      <c r="AW636" s="6">
        <v>0</v>
      </c>
      <c r="AX636" s="6">
        <v>2</v>
      </c>
      <c r="AY636" s="6">
        <f>IF(Table3[[#This Row],[ShankDiameter]]=0.225,2,IF(Table3[[#This Row],[ShankDiameter]]=0.25,2,IF(Table3[[#This Row],[ShankDiameter]]=0.2875,2,0)))</f>
        <v>0</v>
      </c>
      <c r="AZ636" s="6"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f>IF(Table3[[#This Row],[Type]]="EM",IF((Table3[[#This Row],[Diameter]]/2)-Table3[[#This Row],[CornerRadius]]-0.012&gt;0,(Table3[[#This Row],[Diameter]]/2)-Table3[[#This Row],[CornerRadius]]-0.012,0),)</f>
        <v>0</v>
      </c>
      <c r="BK636" s="6" t="str">
        <f>IF(Table3[[#This Row],[ShoulderLength]]="","",IF(Table3[[#This Row],[ShoulderLength]]&lt;Table3[[#This Row],[LOC]],"FIX",""))</f>
        <v/>
      </c>
    </row>
    <row r="637" spans="1:63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802</v>
      </c>
      <c r="I637" s="11" t="s">
        <v>1311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1310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>IF(Z637 &lt; 1, "", (M637/2)/TAN(RADIANS(Z637/2)))</f>
        <v>0.13612497324069378</v>
      </c>
      <c r="AE637" s="6" t="s">
        <v>49</v>
      </c>
      <c r="AF637" s="6" t="s">
        <v>545</v>
      </c>
      <c r="AH637" s="6" t="s">
        <v>636</v>
      </c>
      <c r="AI637" s="6">
        <v>1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1</v>
      </c>
      <c r="AQ637" s="6">
        <v>0</v>
      </c>
      <c r="AR637" s="6">
        <v>0</v>
      </c>
      <c r="AS637" s="6">
        <v>0</v>
      </c>
      <c r="AT637" s="6">
        <v>0</v>
      </c>
      <c r="AU637" s="6">
        <f>IF(Table3[[#This Row],[ShankDiameter]]&gt;0.5,0,2)</f>
        <v>2</v>
      </c>
      <c r="AV637" s="6">
        <v>0</v>
      </c>
      <c r="AW637" s="6">
        <v>0</v>
      </c>
      <c r="AX637" s="6">
        <v>2</v>
      </c>
      <c r="AY637" s="6">
        <f>IF(Table3[[#This Row],[ShankDiameter]]=0.225,2,IF(Table3[[#This Row],[ShankDiameter]]=0.25,2,IF(Table3[[#This Row],[ShankDiameter]]=0.2875,2,0)))</f>
        <v>0</v>
      </c>
      <c r="AZ637" s="6"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f>IF(Table3[[#This Row],[Type]]="EM",IF((Table3[[#This Row],[Diameter]]/2)-Table3[[#This Row],[CornerRadius]]-0.012&gt;0,(Table3[[#This Row],[Diameter]]/2)-Table3[[#This Row],[CornerRadius]]-0.012,0),)</f>
        <v>0</v>
      </c>
      <c r="BK637" s="6" t="str">
        <f>IF(Table3[[#This Row],[ShoulderLength]]="","",IF(Table3[[#This Row],[ShoulderLength]]&lt;Table3[[#This Row],[LOC]],"FIX",""))</f>
        <v/>
      </c>
    </row>
    <row r="638" spans="1:63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680</v>
      </c>
      <c r="I638" s="11" t="s">
        <v>1312</v>
      </c>
      <c r="J638" s="12" t="s">
        <v>1313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1314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>IF(Z638 &lt; 1, "", (M638/2)/TAN(RADIANS(Z638/2)))</f>
        <v>0.14084172910006013</v>
      </c>
      <c r="AE638" s="6" t="s">
        <v>49</v>
      </c>
      <c r="AF638" s="6" t="s">
        <v>545</v>
      </c>
      <c r="AH638" s="6" t="s">
        <v>683</v>
      </c>
      <c r="AI638" s="6">
        <v>1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1</v>
      </c>
      <c r="AQ638" s="6">
        <v>0</v>
      </c>
      <c r="AR638" s="6">
        <v>0</v>
      </c>
      <c r="AS638" s="6">
        <v>0</v>
      </c>
      <c r="AT638" s="6">
        <v>0</v>
      </c>
      <c r="AU638" s="6">
        <f>IF(Table3[[#This Row],[ShankDiameter]]&gt;0.5,0,2)</f>
        <v>2</v>
      </c>
      <c r="AV638" s="6">
        <v>0</v>
      </c>
      <c r="AW638" s="6">
        <v>0</v>
      </c>
      <c r="AX638" s="6">
        <v>2</v>
      </c>
      <c r="AY638" s="6">
        <f>IF(Table3[[#This Row],[ShankDiameter]]=0.225,2,IF(Table3[[#This Row],[ShankDiameter]]=0.25,2,IF(Table3[[#This Row],[ShankDiameter]]=0.2875,2,0)))</f>
        <v>0</v>
      </c>
      <c r="AZ638" s="6"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f>IF(Table3[[#This Row],[Type]]="EM",IF((Table3[[#This Row],[Diameter]]/2)-Table3[[#This Row],[CornerRadius]]-0.012&gt;0,(Table3[[#This Row],[Diameter]]/2)-Table3[[#This Row],[CornerRadius]]-0.012,0),)</f>
        <v>0</v>
      </c>
      <c r="BK638" s="6" t="str">
        <f>IF(Table3[[#This Row],[ShoulderLength]]="","",IF(Table3[[#This Row],[ShoulderLength]]&lt;Table3[[#This Row],[LOC]],"FIX",""))</f>
        <v/>
      </c>
    </row>
    <row r="639" spans="1:63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802</v>
      </c>
      <c r="I639" s="11" t="s">
        <v>1315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1314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>IF(Z639 &lt; 1, "", (M639/2)/TAN(RADIANS(Z639/2)))</f>
        <v>0.14084172910006013</v>
      </c>
      <c r="AE639" s="6" t="s">
        <v>49</v>
      </c>
      <c r="AF639" s="6" t="s">
        <v>545</v>
      </c>
      <c r="AH639" s="6" t="s">
        <v>636</v>
      </c>
      <c r="AI639" s="6">
        <v>1</v>
      </c>
      <c r="AJ639" s="6">
        <v>0</v>
      </c>
      <c r="AK639" s="6">
        <v>0</v>
      </c>
      <c r="AL639" s="6">
        <v>0</v>
      </c>
      <c r="AM639" s="6">
        <v>0</v>
      </c>
      <c r="AN639" s="6">
        <v>0</v>
      </c>
      <c r="AO639" s="6">
        <v>1</v>
      </c>
      <c r="AQ639" s="6">
        <v>0</v>
      </c>
      <c r="AR639" s="6">
        <v>0</v>
      </c>
      <c r="AS639" s="6">
        <v>0</v>
      </c>
      <c r="AT639" s="6">
        <v>0</v>
      </c>
      <c r="AU639" s="6">
        <f>IF(Table3[[#This Row],[ShankDiameter]]&gt;0.5,0,2)</f>
        <v>2</v>
      </c>
      <c r="AV639" s="6">
        <v>0</v>
      </c>
      <c r="AW639" s="6">
        <v>0</v>
      </c>
      <c r="AX639" s="6">
        <v>2</v>
      </c>
      <c r="AY639" s="6">
        <f>IF(Table3[[#This Row],[ShankDiameter]]=0.225,2,IF(Table3[[#This Row],[ShankDiameter]]=0.25,2,IF(Table3[[#This Row],[ShankDiameter]]=0.2875,2,0)))</f>
        <v>0</v>
      </c>
      <c r="AZ639" s="6"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f>IF(Table3[[#This Row],[Type]]="EM",IF((Table3[[#This Row],[Diameter]]/2)-Table3[[#This Row],[CornerRadius]]-0.012&gt;0,(Table3[[#This Row],[Diameter]]/2)-Table3[[#This Row],[CornerRadius]]-0.012,0),)</f>
        <v>0</v>
      </c>
      <c r="BK639" s="6" t="str">
        <f>IF(Table3[[#This Row],[ShoulderLength]]="","",IF(Table3[[#This Row],[ShoulderLength]]&lt;Table3[[#This Row],[LOC]],"FIX",""))</f>
        <v/>
      </c>
    </row>
    <row r="640" spans="1:63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680</v>
      </c>
      <c r="I640" s="11" t="s">
        <v>1316</v>
      </c>
      <c r="J640" s="12" t="s">
        <v>1317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1318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>IF(Z640 &lt; 1, "", (M640/2)/TAN(RADIANS(Z640/2)))</f>
        <v>0.14552844192847511</v>
      </c>
      <c r="AE640" s="6" t="s">
        <v>49</v>
      </c>
      <c r="AF640" s="6" t="s">
        <v>545</v>
      </c>
      <c r="AH640" s="6" t="s">
        <v>683</v>
      </c>
      <c r="AI640" s="6">
        <v>1</v>
      </c>
      <c r="AJ640" s="6">
        <v>0</v>
      </c>
      <c r="AK640" s="6">
        <v>0</v>
      </c>
      <c r="AL640" s="6">
        <v>0</v>
      </c>
      <c r="AM640" s="6">
        <v>0</v>
      </c>
      <c r="AN640" s="6">
        <v>0</v>
      </c>
      <c r="AO640" s="6">
        <v>1</v>
      </c>
      <c r="AQ640" s="6">
        <v>0</v>
      </c>
      <c r="AR640" s="6">
        <v>0</v>
      </c>
      <c r="AS640" s="6">
        <v>0</v>
      </c>
      <c r="AT640" s="6">
        <v>0</v>
      </c>
      <c r="AU640" s="6">
        <f>IF(Table3[[#This Row],[ShankDiameter]]&gt;0.5,0,2)</f>
        <v>2</v>
      </c>
      <c r="AV640" s="6">
        <v>0</v>
      </c>
      <c r="AW640" s="6">
        <v>0</v>
      </c>
      <c r="AX640" s="6">
        <v>2</v>
      </c>
      <c r="AY640" s="6">
        <f>IF(Table3[[#This Row],[ShankDiameter]]=0.225,2,IF(Table3[[#This Row],[ShankDiameter]]=0.25,2,IF(Table3[[#This Row],[ShankDiameter]]=0.2875,2,0)))</f>
        <v>0</v>
      </c>
      <c r="AZ640" s="6"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f>IF(Table3[[#This Row],[Type]]="EM",IF((Table3[[#This Row],[Diameter]]/2)-Table3[[#This Row],[CornerRadius]]-0.012&gt;0,(Table3[[#This Row],[Diameter]]/2)-Table3[[#This Row],[CornerRadius]]-0.012,0),)</f>
        <v>0</v>
      </c>
      <c r="BK640" s="6" t="str">
        <f>IF(Table3[[#This Row],[ShoulderLength]]="","",IF(Table3[[#This Row],[ShoulderLength]]&lt;Table3[[#This Row],[LOC]],"FIX",""))</f>
        <v/>
      </c>
    </row>
    <row r="641" spans="1:63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802</v>
      </c>
      <c r="I641" s="11" t="s">
        <v>1319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1318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>IF(Z641 &lt; 1, "", (M641/2)/TAN(RADIANS(Z641/2)))</f>
        <v>0.14552844192847511</v>
      </c>
      <c r="AE641" s="6" t="s">
        <v>49</v>
      </c>
      <c r="AF641" s="6" t="s">
        <v>545</v>
      </c>
      <c r="AH641" s="6" t="s">
        <v>636</v>
      </c>
      <c r="AI641" s="6">
        <v>1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1</v>
      </c>
      <c r="AQ641" s="6">
        <v>0</v>
      </c>
      <c r="AR641" s="6">
        <v>0</v>
      </c>
      <c r="AS641" s="6">
        <v>0</v>
      </c>
      <c r="AT641" s="6">
        <v>0</v>
      </c>
      <c r="AU641" s="6">
        <f>IF(Table3[[#This Row],[ShankDiameter]]&gt;0.5,0,2)</f>
        <v>2</v>
      </c>
      <c r="AV641" s="6">
        <v>0</v>
      </c>
      <c r="AW641" s="6">
        <v>0</v>
      </c>
      <c r="AX641" s="6">
        <v>2</v>
      </c>
      <c r="AY641" s="6">
        <f>IF(Table3[[#This Row],[ShankDiameter]]=0.225,2,IF(Table3[[#This Row],[ShankDiameter]]=0.25,2,IF(Table3[[#This Row],[ShankDiameter]]=0.2875,2,0)))</f>
        <v>0</v>
      </c>
      <c r="AZ641" s="6"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f>IF(Table3[[#This Row],[Type]]="EM",IF((Table3[[#This Row],[Diameter]]/2)-Table3[[#This Row],[CornerRadius]]-0.012&gt;0,(Table3[[#This Row],[Diameter]]/2)-Table3[[#This Row],[CornerRadius]]-0.012,0),)</f>
        <v>0</v>
      </c>
      <c r="BK641" s="6" t="str">
        <f>IF(Table3[[#This Row],[ShoulderLength]]="","",IF(Table3[[#This Row],[ShoulderLength]]&lt;Table3[[#This Row],[LOC]],"FIX",""))</f>
        <v/>
      </c>
    </row>
    <row r="642" spans="1:63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680</v>
      </c>
      <c r="I642" s="11" t="s">
        <v>1320</v>
      </c>
      <c r="J642" s="12" t="s">
        <v>1321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1322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>IF(Z642 &lt; 1, "", (M642/2)/TAN(RADIANS(Z642/2)))</f>
        <v>0.15021515475689007</v>
      </c>
      <c r="AE642" s="6" t="s">
        <v>49</v>
      </c>
      <c r="AF642" s="6" t="s">
        <v>545</v>
      </c>
      <c r="AH642" s="6" t="s">
        <v>683</v>
      </c>
      <c r="AI642" s="6">
        <v>1</v>
      </c>
      <c r="AJ642" s="6">
        <v>0</v>
      </c>
      <c r="AK642" s="6">
        <v>0</v>
      </c>
      <c r="AL642" s="6">
        <v>0</v>
      </c>
      <c r="AM642" s="6">
        <v>0</v>
      </c>
      <c r="AN642" s="6">
        <v>0</v>
      </c>
      <c r="AO642" s="6">
        <v>1</v>
      </c>
      <c r="AQ642" s="6">
        <v>0</v>
      </c>
      <c r="AR642" s="6">
        <v>0</v>
      </c>
      <c r="AS642" s="6">
        <v>0</v>
      </c>
      <c r="AT642" s="6">
        <v>0</v>
      </c>
      <c r="AU642" s="6">
        <f>IF(Table3[[#This Row],[ShankDiameter]]&gt;0.5,0,2)</f>
        <v>2</v>
      </c>
      <c r="AV642" s="6">
        <v>0</v>
      </c>
      <c r="AW642" s="6">
        <v>0</v>
      </c>
      <c r="AX642" s="6">
        <v>2</v>
      </c>
      <c r="AY642" s="6">
        <f>IF(Table3[[#This Row],[ShankDiameter]]=0.225,2,IF(Table3[[#This Row],[ShankDiameter]]=0.25,2,IF(Table3[[#This Row],[ShankDiameter]]=0.2875,2,0)))</f>
        <v>0</v>
      </c>
      <c r="AZ642" s="6"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f>IF(Table3[[#This Row],[Type]]="EM",IF((Table3[[#This Row],[Diameter]]/2)-Table3[[#This Row],[CornerRadius]]-0.012&gt;0,(Table3[[#This Row],[Diameter]]/2)-Table3[[#This Row],[CornerRadius]]-0.012,0),)</f>
        <v>0</v>
      </c>
      <c r="BK642" s="6" t="str">
        <f>IF(Table3[[#This Row],[ShoulderLength]]="","",IF(Table3[[#This Row],[ShoulderLength]]&lt;Table3[[#This Row],[LOC]],"FIX",""))</f>
        <v/>
      </c>
    </row>
    <row r="643" spans="1:63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802</v>
      </c>
      <c r="I643" s="11" t="s">
        <v>1323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1322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>IF(Z643 &lt; 1, "", (M643/2)/TAN(RADIANS(Z643/2)))</f>
        <v>0.15021515475689007</v>
      </c>
      <c r="AE643" s="6" t="s">
        <v>49</v>
      </c>
      <c r="AF643" s="6" t="s">
        <v>545</v>
      </c>
      <c r="AH643" s="6" t="s">
        <v>636</v>
      </c>
      <c r="AI643" s="6">
        <v>1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1</v>
      </c>
      <c r="AQ643" s="6">
        <v>0</v>
      </c>
      <c r="AR643" s="6">
        <v>0</v>
      </c>
      <c r="AS643" s="6">
        <v>0</v>
      </c>
      <c r="AT643" s="6">
        <v>0</v>
      </c>
      <c r="AU643" s="6">
        <f>IF(Table3[[#This Row],[ShankDiameter]]&gt;0.5,0,2)</f>
        <v>2</v>
      </c>
      <c r="AV643" s="6">
        <v>0</v>
      </c>
      <c r="AW643" s="6">
        <v>0</v>
      </c>
      <c r="AX643" s="6">
        <v>2</v>
      </c>
      <c r="AY643" s="6">
        <f>IF(Table3[[#This Row],[ShankDiameter]]=0.225,2,IF(Table3[[#This Row],[ShankDiameter]]=0.25,2,IF(Table3[[#This Row],[ShankDiameter]]=0.2875,2,0)))</f>
        <v>0</v>
      </c>
      <c r="AZ643" s="6"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f>IF(Table3[[#This Row],[Type]]="EM",IF((Table3[[#This Row],[Diameter]]/2)-Table3[[#This Row],[CornerRadius]]-0.012&gt;0,(Table3[[#This Row],[Diameter]]/2)-Table3[[#This Row],[CornerRadius]]-0.012,0),)</f>
        <v>0</v>
      </c>
      <c r="BK643" s="6" t="str">
        <f>IF(Table3[[#This Row],[ShoulderLength]]="","",IF(Table3[[#This Row],[ShoulderLength]]&lt;Table3[[#This Row],[LOC]],"FIX",""))</f>
        <v/>
      </c>
    </row>
    <row r="644" spans="1:63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802</v>
      </c>
      <c r="I644" s="11" t="s">
        <v>1324</v>
      </c>
      <c r="J644" s="12" t="s">
        <v>1325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734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>IF(Z644 &lt; 1, "", (M644/2)/TAN(RADIANS(Z644/2)))</f>
        <v>8.491378028648449E-3</v>
      </c>
      <c r="AE644" s="6" t="s">
        <v>471</v>
      </c>
      <c r="AF644" s="6" t="s">
        <v>62</v>
      </c>
      <c r="AH644" s="6" t="s">
        <v>636</v>
      </c>
      <c r="AI644" s="6">
        <v>0</v>
      </c>
      <c r="AJ644" s="6">
        <v>1</v>
      </c>
      <c r="AK644" s="6">
        <v>0</v>
      </c>
      <c r="AL644" s="6">
        <v>0</v>
      </c>
      <c r="AM644" s="6">
        <v>0</v>
      </c>
      <c r="AN644" s="6">
        <v>0</v>
      </c>
      <c r="AO644" s="6">
        <v>1</v>
      </c>
      <c r="AQ644" s="6">
        <v>0</v>
      </c>
      <c r="AR644" s="6">
        <v>0</v>
      </c>
      <c r="AS644" s="6">
        <v>0</v>
      </c>
      <c r="AT644" s="6">
        <v>0</v>
      </c>
      <c r="AU644" s="6">
        <f>IF(Table3[[#This Row],[ShankDiameter]]&gt;0.5,0,2)</f>
        <v>2</v>
      </c>
      <c r="AV644" s="6">
        <v>0</v>
      </c>
      <c r="AW644" s="6">
        <v>0</v>
      </c>
      <c r="AX644" s="6">
        <v>2</v>
      </c>
      <c r="AY644" s="6">
        <f>IF(Table3[[#This Row],[ShankDiameter]]=0.225,2,IF(Table3[[#This Row],[ShankDiameter]]=0.25,2,IF(Table3[[#This Row],[ShankDiameter]]=0.2875,2,0)))</f>
        <v>0</v>
      </c>
      <c r="AZ644" s="6"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f>IF(Table3[[#This Row],[Type]]="EM",IF((Table3[[#This Row],[Diameter]]/2)-Table3[[#This Row],[CornerRadius]]-0.012&gt;0,(Table3[[#This Row],[Diameter]]/2)-Table3[[#This Row],[CornerRadius]]-0.012,0),)</f>
        <v>0</v>
      </c>
      <c r="BK644" s="6" t="str">
        <f>IF(Table3[[#This Row],[ShoulderLength]]="","",IF(Table3[[#This Row],[ShoulderLength]]&lt;Table3[[#This Row],[LOC]],"FIX",""))</f>
        <v/>
      </c>
    </row>
    <row r="645" spans="1:63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680</v>
      </c>
      <c r="I645" s="11" t="s">
        <v>1326</v>
      </c>
      <c r="J645" s="12" t="s">
        <v>1327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734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>IF(Z645 &lt; 1, "", (M645/2)/TAN(RADIANS(Z645/2)))</f>
        <v>8.491378028648449E-3</v>
      </c>
      <c r="AE645" s="6" t="s">
        <v>471</v>
      </c>
      <c r="AF645" s="6" t="s">
        <v>62</v>
      </c>
      <c r="AH645" s="6" t="s">
        <v>683</v>
      </c>
      <c r="AI645" s="6">
        <v>0</v>
      </c>
      <c r="AJ645" s="6">
        <v>1</v>
      </c>
      <c r="AK645" s="6">
        <v>0</v>
      </c>
      <c r="AL645" s="6">
        <v>0</v>
      </c>
      <c r="AM645" s="6">
        <v>0</v>
      </c>
      <c r="AN645" s="6">
        <v>0</v>
      </c>
      <c r="AO645" s="6">
        <v>1</v>
      </c>
      <c r="AQ645" s="6">
        <v>0</v>
      </c>
      <c r="AR645" s="6">
        <v>0</v>
      </c>
      <c r="AS645" s="6">
        <v>0</v>
      </c>
      <c r="AT645" s="6">
        <v>0</v>
      </c>
      <c r="AU645" s="6">
        <f>IF(Table3[[#This Row],[ShankDiameter]]&gt;0.5,0,2)</f>
        <v>2</v>
      </c>
      <c r="AV645" s="6">
        <v>0</v>
      </c>
      <c r="AW645" s="6">
        <v>0</v>
      </c>
      <c r="AX645" s="6">
        <v>2</v>
      </c>
      <c r="AY645" s="6">
        <f>IF(Table3[[#This Row],[ShankDiameter]]=0.225,2,IF(Table3[[#This Row],[ShankDiameter]]=0.25,2,IF(Table3[[#This Row],[ShankDiameter]]=0.2875,2,0)))</f>
        <v>0</v>
      </c>
      <c r="AZ645" s="6"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f>IF(Table3[[#This Row],[Type]]="EM",IF((Table3[[#This Row],[Diameter]]/2)-Table3[[#This Row],[CornerRadius]]-0.012&gt;0,(Table3[[#This Row],[Diameter]]/2)-Table3[[#This Row],[CornerRadius]]-0.012,0),)</f>
        <v>0</v>
      </c>
      <c r="BK645" s="6" t="str">
        <f>IF(Table3[[#This Row],[ShoulderLength]]="","",IF(Table3[[#This Row],[ShoulderLength]]&lt;Table3[[#This Row],[LOC]],"FIX",""))</f>
        <v/>
      </c>
    </row>
    <row r="646" spans="1:63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680</v>
      </c>
      <c r="I646" s="11" t="s">
        <v>1328</v>
      </c>
      <c r="J646" s="12" t="s">
        <v>1329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738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>IF(Z646 &lt; 1, "", (M646/2)/TAN(RADIANS(Z646/2)))</f>
        <v>8.9055915910215434E-3</v>
      </c>
      <c r="AE646" s="6" t="s">
        <v>471</v>
      </c>
      <c r="AF646" s="6" t="s">
        <v>62</v>
      </c>
      <c r="AH646" s="6" t="s">
        <v>683</v>
      </c>
      <c r="AI646" s="6">
        <v>0</v>
      </c>
      <c r="AJ646" s="6">
        <v>1</v>
      </c>
      <c r="AK646" s="6">
        <v>0</v>
      </c>
      <c r="AL646" s="6">
        <v>0</v>
      </c>
      <c r="AM646" s="6">
        <v>0</v>
      </c>
      <c r="AN646" s="6">
        <v>0</v>
      </c>
      <c r="AO646" s="6">
        <v>1</v>
      </c>
      <c r="AQ646" s="6">
        <v>0</v>
      </c>
      <c r="AR646" s="6">
        <v>0</v>
      </c>
      <c r="AS646" s="6">
        <v>0</v>
      </c>
      <c r="AT646" s="6">
        <v>0</v>
      </c>
      <c r="AU646" s="6">
        <f>IF(Table3[[#This Row],[ShankDiameter]]&gt;0.5,0,2)</f>
        <v>2</v>
      </c>
      <c r="AV646" s="6">
        <v>0</v>
      </c>
      <c r="AW646" s="6">
        <v>0</v>
      </c>
      <c r="AX646" s="6">
        <v>2</v>
      </c>
      <c r="AY646" s="6">
        <f>IF(Table3[[#This Row],[ShankDiameter]]=0.225,2,IF(Table3[[#This Row],[ShankDiameter]]=0.25,2,IF(Table3[[#This Row],[ShankDiameter]]=0.2875,2,0)))</f>
        <v>0</v>
      </c>
      <c r="AZ646" s="6"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f>IF(Table3[[#This Row],[Type]]="EM",IF((Table3[[#This Row],[Diameter]]/2)-Table3[[#This Row],[CornerRadius]]-0.012&gt;0,(Table3[[#This Row],[Diameter]]/2)-Table3[[#This Row],[CornerRadius]]-0.012,0),)</f>
        <v>0</v>
      </c>
      <c r="BK646" s="6" t="str">
        <f>IF(Table3[[#This Row],[ShoulderLength]]="","",IF(Table3[[#This Row],[ShoulderLength]]&lt;Table3[[#This Row],[LOC]],"FIX",""))</f>
        <v/>
      </c>
    </row>
    <row r="647" spans="1:63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802</v>
      </c>
      <c r="I647" s="11" t="s">
        <v>1330</v>
      </c>
      <c r="J647" s="12" t="s">
        <v>1331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740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>IF(Z647 &lt; 1, "", (M647/2)/TAN(RADIANS(Z647/2)))</f>
        <v>9.6304653251744598E-3</v>
      </c>
      <c r="AE647" s="6" t="s">
        <v>471</v>
      </c>
      <c r="AF647" s="6" t="s">
        <v>62</v>
      </c>
      <c r="AH647" s="6" t="s">
        <v>636</v>
      </c>
      <c r="AI647" s="6">
        <v>0</v>
      </c>
      <c r="AJ647" s="6">
        <v>1</v>
      </c>
      <c r="AK647" s="6">
        <v>0</v>
      </c>
      <c r="AL647" s="6">
        <v>0</v>
      </c>
      <c r="AM647" s="6">
        <v>0</v>
      </c>
      <c r="AN647" s="6">
        <v>0</v>
      </c>
      <c r="AO647" s="6">
        <v>1</v>
      </c>
      <c r="AQ647" s="6">
        <v>0</v>
      </c>
      <c r="AR647" s="6">
        <v>0</v>
      </c>
      <c r="AS647" s="6">
        <v>0</v>
      </c>
      <c r="AT647" s="6">
        <v>0</v>
      </c>
      <c r="AU647" s="6">
        <f>IF(Table3[[#This Row],[ShankDiameter]]&gt;0.5,0,2)</f>
        <v>2</v>
      </c>
      <c r="AV647" s="6">
        <v>0</v>
      </c>
      <c r="AW647" s="6">
        <v>0</v>
      </c>
      <c r="AX647" s="6">
        <v>2</v>
      </c>
      <c r="AY647" s="6">
        <f>IF(Table3[[#This Row],[ShankDiameter]]=0.225,2,IF(Table3[[#This Row],[ShankDiameter]]=0.25,2,IF(Table3[[#This Row],[ShankDiameter]]=0.2875,2,0)))</f>
        <v>0</v>
      </c>
      <c r="AZ647" s="6"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f>IF(Table3[[#This Row],[Type]]="EM",IF((Table3[[#This Row],[Diameter]]/2)-Table3[[#This Row],[CornerRadius]]-0.012&gt;0,(Table3[[#This Row],[Diameter]]/2)-Table3[[#This Row],[CornerRadius]]-0.012,0),)</f>
        <v>0</v>
      </c>
      <c r="BK647" s="6" t="str">
        <f>IF(Table3[[#This Row],[ShoulderLength]]="","",IF(Table3[[#This Row],[ShoulderLength]]&lt;Table3[[#This Row],[LOC]],"FIX",""))</f>
        <v/>
      </c>
    </row>
    <row r="648" spans="1:63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680</v>
      </c>
      <c r="I648" s="11" t="s">
        <v>1332</v>
      </c>
      <c r="J648" s="12" t="s">
        <v>1333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740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>IF(Z648 &lt; 1, "", (M648/2)/TAN(RADIANS(Z648/2)))</f>
        <v>9.6304653251744598E-3</v>
      </c>
      <c r="AE648" s="6" t="s">
        <v>471</v>
      </c>
      <c r="AF648" s="6" t="s">
        <v>62</v>
      </c>
      <c r="AH648" s="6" t="s">
        <v>683</v>
      </c>
      <c r="AI648" s="6">
        <v>0</v>
      </c>
      <c r="AJ648" s="6">
        <v>1</v>
      </c>
      <c r="AK648" s="6">
        <v>0</v>
      </c>
      <c r="AL648" s="6">
        <v>0</v>
      </c>
      <c r="AM648" s="6">
        <v>0</v>
      </c>
      <c r="AN648" s="6">
        <v>0</v>
      </c>
      <c r="AO648" s="6">
        <v>1</v>
      </c>
      <c r="AQ648" s="6">
        <v>0</v>
      </c>
      <c r="AR648" s="6">
        <v>0</v>
      </c>
      <c r="AS648" s="6">
        <v>0</v>
      </c>
      <c r="AT648" s="6">
        <v>0</v>
      </c>
      <c r="AU648" s="6">
        <f>IF(Table3[[#This Row],[ShankDiameter]]&gt;0.5,0,2)</f>
        <v>2</v>
      </c>
      <c r="AV648" s="6">
        <v>0</v>
      </c>
      <c r="AW648" s="6">
        <v>0</v>
      </c>
      <c r="AX648" s="6">
        <v>2</v>
      </c>
      <c r="AY648" s="6">
        <f>IF(Table3[[#This Row],[ShankDiameter]]=0.225,2,IF(Table3[[#This Row],[ShankDiameter]]=0.25,2,IF(Table3[[#This Row],[ShankDiameter]]=0.2875,2,0)))</f>
        <v>0</v>
      </c>
      <c r="AZ648" s="6"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f>IF(Table3[[#This Row],[Type]]="EM",IF((Table3[[#This Row],[Diameter]]/2)-Table3[[#This Row],[CornerRadius]]-0.012&gt;0,(Table3[[#This Row],[Diameter]]/2)-Table3[[#This Row],[CornerRadius]]-0.012,0),)</f>
        <v>0</v>
      </c>
      <c r="BK648" s="6" t="str">
        <f>IF(Table3[[#This Row],[ShoulderLength]]="","",IF(Table3[[#This Row],[ShoulderLength]]&lt;Table3[[#This Row],[LOC]],"FIX",""))</f>
        <v/>
      </c>
    </row>
    <row r="649" spans="1:63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680</v>
      </c>
      <c r="I649" s="11" t="s">
        <v>1334</v>
      </c>
      <c r="J649" s="12" t="s">
        <v>1335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750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>IF(Z649 &lt; 1, "", (M649/2)/TAN(RADIANS(Z649/2)))</f>
        <v>1.1390872965260115E-2</v>
      </c>
      <c r="AE649" s="6" t="s">
        <v>471</v>
      </c>
      <c r="AF649" s="6" t="s">
        <v>62</v>
      </c>
      <c r="AH649" s="6" t="s">
        <v>683</v>
      </c>
      <c r="AI649" s="6">
        <v>0</v>
      </c>
      <c r="AJ649" s="6">
        <v>1</v>
      </c>
      <c r="AK649" s="6">
        <v>0</v>
      </c>
      <c r="AL649" s="6">
        <v>0</v>
      </c>
      <c r="AM649" s="6">
        <v>0</v>
      </c>
      <c r="AN649" s="6">
        <v>0</v>
      </c>
      <c r="AO649" s="6">
        <v>1</v>
      </c>
      <c r="AQ649" s="6">
        <v>0</v>
      </c>
      <c r="AR649" s="6">
        <v>0</v>
      </c>
      <c r="AS649" s="6">
        <v>0</v>
      </c>
      <c r="AT649" s="6">
        <v>0</v>
      </c>
      <c r="AU649" s="6">
        <f>IF(Table3[[#This Row],[ShankDiameter]]&gt;0.5,0,2)</f>
        <v>2</v>
      </c>
      <c r="AV649" s="6">
        <v>0</v>
      </c>
      <c r="AW649" s="6">
        <v>0</v>
      </c>
      <c r="AX649" s="6">
        <v>2</v>
      </c>
      <c r="AY649" s="6">
        <f>IF(Table3[[#This Row],[ShankDiameter]]=0.225,2,IF(Table3[[#This Row],[ShankDiameter]]=0.25,2,IF(Table3[[#This Row],[ShankDiameter]]=0.2875,2,0)))</f>
        <v>0</v>
      </c>
      <c r="AZ649" s="6"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f>IF(Table3[[#This Row],[Type]]="EM",IF((Table3[[#This Row],[Diameter]]/2)-Table3[[#This Row],[CornerRadius]]-0.012&gt;0,(Table3[[#This Row],[Diameter]]/2)-Table3[[#This Row],[CornerRadius]]-0.012,0),)</f>
        <v>0</v>
      </c>
      <c r="BK649" s="6" t="str">
        <f>IF(Table3[[#This Row],[ShoulderLength]]="","",IF(Table3[[#This Row],[ShoulderLength]]&lt;Table3[[#This Row],[LOC]],"FIX",""))</f>
        <v/>
      </c>
    </row>
    <row r="650" spans="1:63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802</v>
      </c>
      <c r="I650" s="11" t="s">
        <v>1336</v>
      </c>
      <c r="J650" s="12" t="s">
        <v>1337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752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>IF(Z650 &lt; 1, "", (M650/2)/TAN(RADIANS(Z650/2)))</f>
        <v>1.1825797205751864E-2</v>
      </c>
      <c r="AE650" s="6" t="s">
        <v>471</v>
      </c>
      <c r="AF650" s="6" t="s">
        <v>62</v>
      </c>
      <c r="AH650" s="6" t="s">
        <v>636</v>
      </c>
      <c r="AI650" s="6">
        <v>0</v>
      </c>
      <c r="AJ650" s="6">
        <v>1</v>
      </c>
      <c r="AK650" s="6">
        <v>0</v>
      </c>
      <c r="AL650" s="6">
        <v>0</v>
      </c>
      <c r="AM650" s="6">
        <v>0</v>
      </c>
      <c r="AN650" s="6">
        <v>0</v>
      </c>
      <c r="AO650" s="6">
        <v>1</v>
      </c>
      <c r="AQ650" s="6">
        <v>0</v>
      </c>
      <c r="AR650" s="6">
        <v>0</v>
      </c>
      <c r="AS650" s="6">
        <v>0</v>
      </c>
      <c r="AT650" s="6">
        <v>0</v>
      </c>
      <c r="AU650" s="6">
        <f>IF(Table3[[#This Row],[ShankDiameter]]&gt;0.5,0,2)</f>
        <v>2</v>
      </c>
      <c r="AV650" s="6">
        <v>0</v>
      </c>
      <c r="AW650" s="6">
        <v>0</v>
      </c>
      <c r="AX650" s="6">
        <v>2</v>
      </c>
      <c r="AY650" s="6">
        <f>IF(Table3[[#This Row],[ShankDiameter]]=0.225,2,IF(Table3[[#This Row],[ShankDiameter]]=0.25,2,IF(Table3[[#This Row],[ShankDiameter]]=0.2875,2,0)))</f>
        <v>0</v>
      </c>
      <c r="AZ650" s="6"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f>IF(Table3[[#This Row],[Type]]="EM",IF((Table3[[#This Row],[Diameter]]/2)-Table3[[#This Row],[CornerRadius]]-0.012&gt;0,(Table3[[#This Row],[Diameter]]/2)-Table3[[#This Row],[CornerRadius]]-0.012,0),)</f>
        <v>0</v>
      </c>
      <c r="BK650" s="6" t="str">
        <f>IF(Table3[[#This Row],[ShoulderLength]]="","",IF(Table3[[#This Row],[ShoulderLength]]&lt;Table3[[#This Row],[LOC]],"FIX",""))</f>
        <v/>
      </c>
    </row>
    <row r="651" spans="1:63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680</v>
      </c>
      <c r="I651" s="11" t="s">
        <v>1338</v>
      </c>
      <c r="J651" s="12" t="s">
        <v>1339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754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>IF(Z651 &lt; 1, "", (M651/2)/TAN(RADIANS(Z651/2)))</f>
        <v>1.2322853480599577E-2</v>
      </c>
      <c r="AE651" s="6" t="s">
        <v>471</v>
      </c>
      <c r="AF651" s="6" t="s">
        <v>62</v>
      </c>
      <c r="AH651" s="6" t="s">
        <v>683</v>
      </c>
      <c r="AI651" s="6">
        <v>0</v>
      </c>
      <c r="AJ651" s="6">
        <v>1</v>
      </c>
      <c r="AK651" s="6">
        <v>0</v>
      </c>
      <c r="AL651" s="6">
        <v>0</v>
      </c>
      <c r="AM651" s="6">
        <v>0</v>
      </c>
      <c r="AN651" s="6">
        <v>0</v>
      </c>
      <c r="AO651" s="6">
        <v>1</v>
      </c>
      <c r="AQ651" s="6">
        <v>0</v>
      </c>
      <c r="AR651" s="6">
        <v>0</v>
      </c>
      <c r="AS651" s="6">
        <v>0</v>
      </c>
      <c r="AT651" s="6">
        <v>0</v>
      </c>
      <c r="AU651" s="6">
        <f>IF(Table3[[#This Row],[ShankDiameter]]&gt;0.5,0,2)</f>
        <v>2</v>
      </c>
      <c r="AV651" s="6">
        <v>0</v>
      </c>
      <c r="AW651" s="6">
        <v>0</v>
      </c>
      <c r="AX651" s="6">
        <v>2</v>
      </c>
      <c r="AY651" s="6">
        <f>IF(Table3[[#This Row],[ShankDiameter]]=0.225,2,IF(Table3[[#This Row],[ShankDiameter]]=0.25,2,IF(Table3[[#This Row],[ShankDiameter]]=0.2875,2,0)))</f>
        <v>0</v>
      </c>
      <c r="AZ651" s="6"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f>IF(Table3[[#This Row],[Type]]="EM",IF((Table3[[#This Row],[Diameter]]/2)-Table3[[#This Row],[CornerRadius]]-0.012&gt;0,(Table3[[#This Row],[Diameter]]/2)-Table3[[#This Row],[CornerRadius]]-0.012,0),)</f>
        <v>0</v>
      </c>
      <c r="BK651" s="6" t="str">
        <f>IF(Table3[[#This Row],[ShoulderLength]]="","",IF(Table3[[#This Row],[ShoulderLength]]&lt;Table3[[#This Row],[LOC]],"FIX",""))</f>
        <v/>
      </c>
    </row>
    <row r="652" spans="1:63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680</v>
      </c>
      <c r="I652" s="11" t="s">
        <v>1340</v>
      </c>
      <c r="J652" s="12" t="s">
        <v>1341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759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>IF(Z652 &lt; 1, "", (M652/2)/TAN(RADIANS(Z652/2)))</f>
        <v>1.3151280605345768E-2</v>
      </c>
      <c r="AE652" s="6" t="s">
        <v>471</v>
      </c>
      <c r="AF652" s="6" t="s">
        <v>62</v>
      </c>
      <c r="AH652" s="6" t="s">
        <v>683</v>
      </c>
      <c r="AI652" s="6">
        <v>0</v>
      </c>
      <c r="AJ652" s="6">
        <v>1</v>
      </c>
      <c r="AK652" s="6">
        <v>0</v>
      </c>
      <c r="AL652" s="6">
        <v>0</v>
      </c>
      <c r="AM652" s="6">
        <v>0</v>
      </c>
      <c r="AN652" s="6">
        <v>0</v>
      </c>
      <c r="AO652" s="6">
        <v>1</v>
      </c>
      <c r="AQ652" s="6">
        <v>0</v>
      </c>
      <c r="AR652" s="6">
        <v>0</v>
      </c>
      <c r="AS652" s="6">
        <v>0</v>
      </c>
      <c r="AT652" s="6">
        <v>0</v>
      </c>
      <c r="AU652" s="6">
        <f>IF(Table3[[#This Row],[ShankDiameter]]&gt;0.5,0,2)</f>
        <v>2</v>
      </c>
      <c r="AV652" s="6">
        <v>0</v>
      </c>
      <c r="AW652" s="6">
        <v>0</v>
      </c>
      <c r="AX652" s="6">
        <v>2</v>
      </c>
      <c r="AY652" s="6">
        <f>IF(Table3[[#This Row],[ShankDiameter]]=0.225,2,IF(Table3[[#This Row],[ShankDiameter]]=0.25,2,IF(Table3[[#This Row],[ShankDiameter]]=0.2875,2,0)))</f>
        <v>0</v>
      </c>
      <c r="AZ652" s="6"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f>IF(Table3[[#This Row],[Type]]="EM",IF((Table3[[#This Row],[Diameter]]/2)-Table3[[#This Row],[CornerRadius]]-0.012&gt;0,(Table3[[#This Row],[Diameter]]/2)-Table3[[#This Row],[CornerRadius]]-0.012,0),)</f>
        <v>0</v>
      </c>
      <c r="BK652" s="6" t="str">
        <f>IF(Table3[[#This Row],[ShoulderLength]]="","",IF(Table3[[#This Row],[ShoulderLength]]&lt;Table3[[#This Row],[LOC]],"FIX",""))</f>
        <v/>
      </c>
    </row>
    <row r="653" spans="1:63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802</v>
      </c>
      <c r="I653" s="11" t="s">
        <v>1342</v>
      </c>
      <c r="J653" s="12" t="s">
        <v>1343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766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>IF(Z653 &lt; 1, "", (M653/2)/TAN(RADIANS(Z653/2)))</f>
        <v>1.4497474683058328E-2</v>
      </c>
      <c r="AE653" s="6" t="s">
        <v>471</v>
      </c>
      <c r="AF653" s="6" t="s">
        <v>62</v>
      </c>
      <c r="AH653" s="6" t="s">
        <v>636</v>
      </c>
      <c r="AI653" s="6">
        <v>0</v>
      </c>
      <c r="AJ653" s="6">
        <v>1</v>
      </c>
      <c r="AK653" s="6">
        <v>0</v>
      </c>
      <c r="AL653" s="6">
        <v>0</v>
      </c>
      <c r="AM653" s="6">
        <v>0</v>
      </c>
      <c r="AN653" s="6">
        <v>0</v>
      </c>
      <c r="AO653" s="6">
        <v>1</v>
      </c>
      <c r="AQ653" s="6">
        <v>0</v>
      </c>
      <c r="AR653" s="6">
        <v>0</v>
      </c>
      <c r="AS653" s="6">
        <v>0</v>
      </c>
      <c r="AT653" s="6">
        <v>0</v>
      </c>
      <c r="AU653" s="6">
        <f>IF(Table3[[#This Row],[ShankDiameter]]&gt;0.5,0,2)</f>
        <v>2</v>
      </c>
      <c r="AV653" s="6">
        <v>0</v>
      </c>
      <c r="AW653" s="6">
        <v>0</v>
      </c>
      <c r="AX653" s="6">
        <v>2</v>
      </c>
      <c r="AY653" s="6">
        <f>IF(Table3[[#This Row],[ShankDiameter]]=0.225,2,IF(Table3[[#This Row],[ShankDiameter]]=0.25,2,IF(Table3[[#This Row],[ShankDiameter]]=0.2875,2,0)))</f>
        <v>0</v>
      </c>
      <c r="AZ653" s="6"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f>IF(Table3[[#This Row],[Type]]="EM",IF((Table3[[#This Row],[Diameter]]/2)-Table3[[#This Row],[CornerRadius]]-0.012&gt;0,(Table3[[#This Row],[Diameter]]/2)-Table3[[#This Row],[CornerRadius]]-0.012,0),)</f>
        <v>0</v>
      </c>
      <c r="BK653" s="6" t="str">
        <f>IF(Table3[[#This Row],[ShoulderLength]]="","",IF(Table3[[#This Row],[ShoulderLength]]&lt;Table3[[#This Row],[LOC]],"FIX",""))</f>
        <v/>
      </c>
    </row>
    <row r="654" spans="1:63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680</v>
      </c>
      <c r="I654" s="11" t="s">
        <v>1344</v>
      </c>
      <c r="J654" s="12" t="s">
        <v>1345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766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>IF(Z654 &lt; 1, "", (M654/2)/TAN(RADIANS(Z654/2)))</f>
        <v>1.4497474683058328E-2</v>
      </c>
      <c r="AE654" s="6" t="s">
        <v>471</v>
      </c>
      <c r="AF654" s="6" t="s">
        <v>62</v>
      </c>
      <c r="AH654" s="6" t="s">
        <v>683</v>
      </c>
      <c r="AI654" s="6">
        <v>0</v>
      </c>
      <c r="AJ654" s="6">
        <v>1</v>
      </c>
      <c r="AK654" s="6">
        <v>0</v>
      </c>
      <c r="AL654" s="6">
        <v>0</v>
      </c>
      <c r="AM654" s="6">
        <v>0</v>
      </c>
      <c r="AN654" s="6">
        <v>0</v>
      </c>
      <c r="AO654" s="6">
        <v>1</v>
      </c>
      <c r="AQ654" s="6">
        <v>0</v>
      </c>
      <c r="AR654" s="6">
        <v>0</v>
      </c>
      <c r="AS654" s="6">
        <v>0</v>
      </c>
      <c r="AT654" s="6">
        <v>0</v>
      </c>
      <c r="AU654" s="6">
        <f>IF(Table3[[#This Row],[ShankDiameter]]&gt;0.5,0,2)</f>
        <v>2</v>
      </c>
      <c r="AV654" s="6">
        <v>0</v>
      </c>
      <c r="AW654" s="6">
        <v>0</v>
      </c>
      <c r="AX654" s="6">
        <v>2</v>
      </c>
      <c r="AY654" s="6">
        <f>IF(Table3[[#This Row],[ShankDiameter]]=0.225,2,IF(Table3[[#This Row],[ShankDiameter]]=0.25,2,IF(Table3[[#This Row],[ShankDiameter]]=0.2875,2,0)))</f>
        <v>0</v>
      </c>
      <c r="AZ654" s="6"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f>IF(Table3[[#This Row],[Type]]="EM",IF((Table3[[#This Row],[Diameter]]/2)-Table3[[#This Row],[CornerRadius]]-0.012&gt;0,(Table3[[#This Row],[Diameter]]/2)-Table3[[#This Row],[CornerRadius]]-0.012,0),)</f>
        <v>0</v>
      </c>
      <c r="BK654" s="6" t="str">
        <f>IF(Table3[[#This Row],[ShoulderLength]]="","",IF(Table3[[#This Row],[ShoulderLength]]&lt;Table3[[#This Row],[LOC]],"FIX",""))</f>
        <v/>
      </c>
    </row>
    <row r="655" spans="1:63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802</v>
      </c>
      <c r="I655" s="11" t="s">
        <v>1346</v>
      </c>
      <c r="J655" s="12" t="s">
        <v>1347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768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>IF(Z655 &lt; 1, "", (M655/2)/TAN(RADIANS(Z655/2)))</f>
        <v>1.5118795026617969E-2</v>
      </c>
      <c r="AE655" s="6" t="s">
        <v>471</v>
      </c>
      <c r="AF655" s="6" t="s">
        <v>62</v>
      </c>
      <c r="AH655" s="6" t="s">
        <v>636</v>
      </c>
      <c r="AI655" s="6">
        <v>0</v>
      </c>
      <c r="AJ655" s="6">
        <v>1</v>
      </c>
      <c r="AK655" s="6">
        <v>0</v>
      </c>
      <c r="AL655" s="6">
        <v>0</v>
      </c>
      <c r="AM655" s="6">
        <v>0</v>
      </c>
      <c r="AN655" s="6">
        <v>0</v>
      </c>
      <c r="AO655" s="6">
        <v>1</v>
      </c>
      <c r="AQ655" s="6">
        <v>0</v>
      </c>
      <c r="AR655" s="6">
        <v>0</v>
      </c>
      <c r="AS655" s="6">
        <v>0</v>
      </c>
      <c r="AT655" s="6">
        <v>0</v>
      </c>
      <c r="AU655" s="6">
        <f>IF(Table3[[#This Row],[ShankDiameter]]&gt;0.5,0,2)</f>
        <v>2</v>
      </c>
      <c r="AV655" s="6">
        <v>0</v>
      </c>
      <c r="AW655" s="6">
        <v>0</v>
      </c>
      <c r="AX655" s="6">
        <v>2</v>
      </c>
      <c r="AY655" s="6">
        <f>IF(Table3[[#This Row],[ShankDiameter]]=0.225,2,IF(Table3[[#This Row],[ShankDiameter]]=0.25,2,IF(Table3[[#This Row],[ShankDiameter]]=0.2875,2,0)))</f>
        <v>0</v>
      </c>
      <c r="AZ655" s="6"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f>IF(Table3[[#This Row],[Type]]="EM",IF((Table3[[#This Row],[Diameter]]/2)-Table3[[#This Row],[CornerRadius]]-0.012&gt;0,(Table3[[#This Row],[Diameter]]/2)-Table3[[#This Row],[CornerRadius]]-0.012,0),)</f>
        <v>0</v>
      </c>
      <c r="BK655" s="6" t="str">
        <f>IF(Table3[[#This Row],[ShoulderLength]]="","",IF(Table3[[#This Row],[ShoulderLength]]&lt;Table3[[#This Row],[LOC]],"FIX",""))</f>
        <v/>
      </c>
    </row>
    <row r="656" spans="1:63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680</v>
      </c>
      <c r="I656" s="11" t="s">
        <v>1348</v>
      </c>
      <c r="J656" s="12" t="s">
        <v>1349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768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>IF(Z656 &lt; 1, "", (M656/2)/TAN(RADIANS(Z656/2)))</f>
        <v>1.5118795026617969E-2</v>
      </c>
      <c r="AE656" s="6" t="s">
        <v>471</v>
      </c>
      <c r="AF656" s="6" t="s">
        <v>62</v>
      </c>
      <c r="AH656" s="6" t="s">
        <v>683</v>
      </c>
      <c r="AI656" s="6">
        <v>0</v>
      </c>
      <c r="AJ656" s="6">
        <v>1</v>
      </c>
      <c r="AK656" s="6">
        <v>0</v>
      </c>
      <c r="AL656" s="6">
        <v>0</v>
      </c>
      <c r="AM656" s="6">
        <v>0</v>
      </c>
      <c r="AN656" s="6">
        <v>0</v>
      </c>
      <c r="AO656" s="6">
        <v>1</v>
      </c>
      <c r="AQ656" s="6">
        <v>0</v>
      </c>
      <c r="AR656" s="6">
        <v>0</v>
      </c>
      <c r="AS656" s="6">
        <v>0</v>
      </c>
      <c r="AT656" s="6">
        <v>0</v>
      </c>
      <c r="AU656" s="6">
        <f>IF(Table3[[#This Row],[ShankDiameter]]&gt;0.5,0,2)</f>
        <v>2</v>
      </c>
      <c r="AV656" s="6">
        <v>0</v>
      </c>
      <c r="AW656" s="6">
        <v>0</v>
      </c>
      <c r="AX656" s="6">
        <v>2</v>
      </c>
      <c r="AY656" s="6">
        <f>IF(Table3[[#This Row],[ShankDiameter]]=0.225,2,IF(Table3[[#This Row],[ShankDiameter]]=0.25,2,IF(Table3[[#This Row],[ShankDiameter]]=0.2875,2,0)))</f>
        <v>0</v>
      </c>
      <c r="AZ656" s="6"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f>IF(Table3[[#This Row],[Type]]="EM",IF((Table3[[#This Row],[Diameter]]/2)-Table3[[#This Row],[CornerRadius]]-0.012&gt;0,(Table3[[#This Row],[Diameter]]/2)-Table3[[#This Row],[CornerRadius]]-0.012,0),)</f>
        <v>0</v>
      </c>
      <c r="BK656" s="6" t="str">
        <f>IF(Table3[[#This Row],[ShoulderLength]]="","",IF(Table3[[#This Row],[ShoulderLength]]&lt;Table3[[#This Row],[LOC]],"FIX",""))</f>
        <v/>
      </c>
    </row>
    <row r="657" spans="1:63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680</v>
      </c>
      <c r="I657" s="11" t="s">
        <v>1350</v>
      </c>
      <c r="J657" s="12" t="s">
        <v>1351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770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>IF(Z657 &lt; 1, "", (M657/2)/TAN(RADIANS(Z657/2)))</f>
        <v>1.5740115370177613E-2</v>
      </c>
      <c r="AE657" s="6" t="s">
        <v>471</v>
      </c>
      <c r="AF657" s="6" t="s">
        <v>62</v>
      </c>
      <c r="AH657" s="6" t="s">
        <v>683</v>
      </c>
      <c r="AI657" s="6">
        <v>0</v>
      </c>
      <c r="AJ657" s="6">
        <v>1</v>
      </c>
      <c r="AK657" s="6">
        <v>0</v>
      </c>
      <c r="AL657" s="6">
        <v>0</v>
      </c>
      <c r="AM657" s="6">
        <v>0</v>
      </c>
      <c r="AN657" s="6">
        <v>0</v>
      </c>
      <c r="AO657" s="6">
        <v>1</v>
      </c>
      <c r="AQ657" s="6">
        <v>0</v>
      </c>
      <c r="AR657" s="6">
        <v>0</v>
      </c>
      <c r="AS657" s="6">
        <v>0</v>
      </c>
      <c r="AT657" s="6">
        <v>0</v>
      </c>
      <c r="AU657" s="6">
        <f>IF(Table3[[#This Row],[ShankDiameter]]&gt;0.5,0,2)</f>
        <v>2</v>
      </c>
      <c r="AV657" s="6">
        <v>0</v>
      </c>
      <c r="AW657" s="6">
        <v>0</v>
      </c>
      <c r="AX657" s="6">
        <v>2</v>
      </c>
      <c r="AY657" s="6">
        <f>IF(Table3[[#This Row],[ShankDiameter]]=0.225,2,IF(Table3[[#This Row],[ShankDiameter]]=0.25,2,IF(Table3[[#This Row],[ShankDiameter]]=0.2875,2,0)))</f>
        <v>0</v>
      </c>
      <c r="AZ657" s="6"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f>IF(Table3[[#This Row],[Type]]="EM",IF((Table3[[#This Row],[Diameter]]/2)-Table3[[#This Row],[CornerRadius]]-0.012&gt;0,(Table3[[#This Row],[Diameter]]/2)-Table3[[#This Row],[CornerRadius]]-0.012,0),)</f>
        <v>0</v>
      </c>
      <c r="BK657" s="6" t="str">
        <f>IF(Table3[[#This Row],[ShoulderLength]]="","",IF(Table3[[#This Row],[ShoulderLength]]&lt;Table3[[#This Row],[LOC]],"FIX",""))</f>
        <v/>
      </c>
    </row>
    <row r="658" spans="1:63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802</v>
      </c>
      <c r="I658" s="11" t="s">
        <v>1352</v>
      </c>
      <c r="J658" s="12" t="s">
        <v>1353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2430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>IF(Z658 &lt; 1, "", (M658/2)/TAN(RADIANS(Z658/2)))</f>
        <v>1.6175039610669364E-2</v>
      </c>
      <c r="AE658" s="6" t="s">
        <v>471</v>
      </c>
      <c r="AF658" s="6" t="s">
        <v>62</v>
      </c>
      <c r="AH658" s="6" t="s">
        <v>636</v>
      </c>
      <c r="AI658" s="6">
        <v>0</v>
      </c>
      <c r="AJ658" s="6">
        <v>1</v>
      </c>
      <c r="AK658" s="6">
        <v>0</v>
      </c>
      <c r="AL658" s="6">
        <v>0</v>
      </c>
      <c r="AM658" s="6">
        <v>0</v>
      </c>
      <c r="AN658" s="6">
        <v>0</v>
      </c>
      <c r="AO658" s="6">
        <v>1</v>
      </c>
      <c r="AQ658" s="6">
        <v>0</v>
      </c>
      <c r="AR658" s="6">
        <v>0</v>
      </c>
      <c r="AS658" s="6">
        <v>0</v>
      </c>
      <c r="AT658" s="6">
        <v>0</v>
      </c>
      <c r="AU658" s="6">
        <f>IF(Table3[[#This Row],[ShankDiameter]]&gt;0.5,0,2)</f>
        <v>2</v>
      </c>
      <c r="AV658" s="6">
        <v>0</v>
      </c>
      <c r="AW658" s="6">
        <v>0</v>
      </c>
      <c r="AX658" s="6">
        <v>2</v>
      </c>
      <c r="AY658" s="6">
        <f>IF(Table3[[#This Row],[ShankDiameter]]=0.225,2,IF(Table3[[#This Row],[ShankDiameter]]=0.25,2,IF(Table3[[#This Row],[ShankDiameter]]=0.2875,2,0)))</f>
        <v>0</v>
      </c>
      <c r="AZ658" s="6"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f>IF(Table3[[#This Row],[Type]]="EM",IF((Table3[[#This Row],[Diameter]]/2)-Table3[[#This Row],[CornerRadius]]-0.012&gt;0,(Table3[[#This Row],[Diameter]]/2)-Table3[[#This Row],[CornerRadius]]-0.012,0),)</f>
        <v>0</v>
      </c>
      <c r="BK658" s="6" t="str">
        <f>IF(Table3[[#This Row],[ShoulderLength]]="","",IF(Table3[[#This Row],[ShoulderLength]]&lt;Table3[[#This Row],[LOC]],"FIX",""))</f>
        <v/>
      </c>
    </row>
    <row r="659" spans="1:63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680</v>
      </c>
      <c r="I659" s="11" t="s">
        <v>1354</v>
      </c>
      <c r="J659" s="12" t="s">
        <v>1355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2430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>IF(Z659 &lt; 1, "", (M659/2)/TAN(RADIANS(Z659/2)))</f>
        <v>1.6175039610669364E-2</v>
      </c>
      <c r="AE659" s="6" t="s">
        <v>471</v>
      </c>
      <c r="AF659" s="6" t="s">
        <v>62</v>
      </c>
      <c r="AH659" s="6" t="s">
        <v>683</v>
      </c>
      <c r="AI659" s="6">
        <v>0</v>
      </c>
      <c r="AJ659" s="6">
        <v>1</v>
      </c>
      <c r="AK659" s="6">
        <v>0</v>
      </c>
      <c r="AL659" s="6">
        <v>0</v>
      </c>
      <c r="AM659" s="6">
        <v>0</v>
      </c>
      <c r="AN659" s="6">
        <v>0</v>
      </c>
      <c r="AO659" s="6">
        <v>1</v>
      </c>
      <c r="AQ659" s="6">
        <v>0</v>
      </c>
      <c r="AR659" s="6">
        <v>0</v>
      </c>
      <c r="AS659" s="6">
        <v>0</v>
      </c>
      <c r="AT659" s="6">
        <v>0</v>
      </c>
      <c r="AU659" s="6">
        <f>IF(Table3[[#This Row],[ShankDiameter]]&gt;0.5,0,2)</f>
        <v>2</v>
      </c>
      <c r="AV659" s="6">
        <v>0</v>
      </c>
      <c r="AW659" s="6">
        <v>0</v>
      </c>
      <c r="AX659" s="6">
        <v>2</v>
      </c>
      <c r="AY659" s="6">
        <f>IF(Table3[[#This Row],[ShankDiameter]]=0.225,2,IF(Table3[[#This Row],[ShankDiameter]]=0.25,2,IF(Table3[[#This Row],[ShankDiameter]]=0.2875,2,0)))</f>
        <v>0</v>
      </c>
      <c r="AZ659" s="6"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f>IF(Table3[[#This Row],[Type]]="EM",IF((Table3[[#This Row],[Diameter]]/2)-Table3[[#This Row],[CornerRadius]]-0.012&gt;0,(Table3[[#This Row],[Diameter]]/2)-Table3[[#This Row],[CornerRadius]]-0.012,0),)</f>
        <v>0</v>
      </c>
      <c r="BK659" s="6" t="str">
        <f>IF(Table3[[#This Row],[ShoulderLength]]="","",IF(Table3[[#This Row],[ShoulderLength]]&lt;Table3[[#This Row],[LOC]],"FIX",""))</f>
        <v/>
      </c>
    </row>
    <row r="660" spans="1:63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680</v>
      </c>
      <c r="I660" s="11" t="s">
        <v>1356</v>
      </c>
      <c r="J660" s="12" t="s">
        <v>1357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772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>IF(Z660 &lt; 1, "", (M660/2)/TAN(RADIANS(Z660/2)))</f>
        <v>1.6257882323143982E-2</v>
      </c>
      <c r="AE660" s="6" t="s">
        <v>471</v>
      </c>
      <c r="AF660" s="6" t="s">
        <v>62</v>
      </c>
      <c r="AH660" s="6" t="s">
        <v>683</v>
      </c>
      <c r="AI660" s="6">
        <v>0</v>
      </c>
      <c r="AJ660" s="6">
        <v>1</v>
      </c>
      <c r="AK660" s="6">
        <v>0</v>
      </c>
      <c r="AL660" s="6">
        <v>0</v>
      </c>
      <c r="AM660" s="6">
        <v>0</v>
      </c>
      <c r="AN660" s="6">
        <v>0</v>
      </c>
      <c r="AO660" s="6">
        <v>1</v>
      </c>
      <c r="AQ660" s="6">
        <v>0</v>
      </c>
      <c r="AR660" s="6">
        <v>0</v>
      </c>
      <c r="AS660" s="6">
        <v>0</v>
      </c>
      <c r="AT660" s="6">
        <v>0</v>
      </c>
      <c r="AU660" s="6">
        <f>IF(Table3[[#This Row],[ShankDiameter]]&gt;0.5,0,2)</f>
        <v>2</v>
      </c>
      <c r="AV660" s="6">
        <v>0</v>
      </c>
      <c r="AW660" s="6">
        <v>0</v>
      </c>
      <c r="AX660" s="6">
        <v>2</v>
      </c>
      <c r="AY660" s="6">
        <f>IF(Table3[[#This Row],[ShankDiameter]]=0.225,2,IF(Table3[[#This Row],[ShankDiameter]]=0.25,2,IF(Table3[[#This Row],[ShankDiameter]]=0.2875,2,0)))</f>
        <v>0</v>
      </c>
      <c r="AZ660" s="6"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f>IF(Table3[[#This Row],[Type]]="EM",IF((Table3[[#This Row],[Diameter]]/2)-Table3[[#This Row],[CornerRadius]]-0.012&gt;0,(Table3[[#This Row],[Diameter]]/2)-Table3[[#This Row],[CornerRadius]]-0.012,0),)</f>
        <v>0</v>
      </c>
      <c r="BK660" s="6" t="str">
        <f>IF(Table3[[#This Row],[ShoulderLength]]="","",IF(Table3[[#This Row],[ShoulderLength]]&lt;Table3[[#This Row],[LOC]],"FIX",""))</f>
        <v/>
      </c>
    </row>
    <row r="661" spans="1:63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680</v>
      </c>
      <c r="I661" s="11" t="s">
        <v>2429</v>
      </c>
      <c r="J661" s="12" t="s">
        <v>1358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774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>IF(Z661 &lt; 1, "", (M661/2)/TAN(RADIANS(Z661/2)))</f>
        <v>1.677564927611035E-2</v>
      </c>
      <c r="AE661" s="6" t="s">
        <v>471</v>
      </c>
      <c r="AF661" s="6" t="s">
        <v>62</v>
      </c>
      <c r="AH661" s="6" t="s">
        <v>683</v>
      </c>
      <c r="AI661" s="6">
        <v>0</v>
      </c>
      <c r="AJ661" s="6">
        <v>1</v>
      </c>
      <c r="AK661" s="6">
        <v>0</v>
      </c>
      <c r="AL661" s="6">
        <v>0</v>
      </c>
      <c r="AM661" s="6">
        <v>0</v>
      </c>
      <c r="AN661" s="6">
        <v>0</v>
      </c>
      <c r="AO661" s="6">
        <v>1</v>
      </c>
      <c r="AQ661" s="6">
        <v>0</v>
      </c>
      <c r="AR661" s="6">
        <v>0</v>
      </c>
      <c r="AS661" s="6">
        <v>0</v>
      </c>
      <c r="AT661" s="6">
        <v>0</v>
      </c>
      <c r="AU661" s="6">
        <f>IF(Table3[[#This Row],[ShankDiameter]]&gt;0.5,0,2)</f>
        <v>2</v>
      </c>
      <c r="AV661" s="6">
        <v>0</v>
      </c>
      <c r="AW661" s="6">
        <v>0</v>
      </c>
      <c r="AX661" s="6">
        <v>2</v>
      </c>
      <c r="AY661" s="6">
        <f>IF(Table3[[#This Row],[ShankDiameter]]=0.225,2,IF(Table3[[#This Row],[ShankDiameter]]=0.25,2,IF(Table3[[#This Row],[ShankDiameter]]=0.2875,2,0)))</f>
        <v>0</v>
      </c>
      <c r="AZ661" s="6"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f>IF(Table3[[#This Row],[Type]]="EM",IF((Table3[[#This Row],[Diameter]]/2)-Table3[[#This Row],[CornerRadius]]-0.012&gt;0,(Table3[[#This Row],[Diameter]]/2)-Table3[[#This Row],[CornerRadius]]-0.012,0),)</f>
        <v>0</v>
      </c>
      <c r="BK661" s="6" t="str">
        <f>IF(Table3[[#This Row],[ShoulderLength]]="","",IF(Table3[[#This Row],[ShoulderLength]]&lt;Table3[[#This Row],[LOC]],"FIX",""))</f>
        <v/>
      </c>
    </row>
    <row r="662" spans="1:63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802</v>
      </c>
      <c r="I662" s="11" t="s">
        <v>1359</v>
      </c>
      <c r="J662" s="12" t="s">
        <v>1360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776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>IF(Z662 &lt; 1, "", (M662/2)/TAN(RADIANS(Z662/2)))</f>
        <v>1.6982756057296898E-2</v>
      </c>
      <c r="AE662" s="6" t="s">
        <v>471</v>
      </c>
      <c r="AF662" s="6" t="s">
        <v>62</v>
      </c>
      <c r="AH662" s="6" t="s">
        <v>636</v>
      </c>
      <c r="AI662" s="6">
        <v>0</v>
      </c>
      <c r="AJ662" s="6">
        <v>1</v>
      </c>
      <c r="AK662" s="6">
        <v>0</v>
      </c>
      <c r="AL662" s="6">
        <v>0</v>
      </c>
      <c r="AM662" s="6">
        <v>0</v>
      </c>
      <c r="AN662" s="6">
        <v>0</v>
      </c>
      <c r="AO662" s="6">
        <v>1</v>
      </c>
      <c r="AQ662" s="6">
        <v>0</v>
      </c>
      <c r="AR662" s="6">
        <v>0</v>
      </c>
      <c r="AS662" s="6">
        <v>0</v>
      </c>
      <c r="AT662" s="6">
        <v>0</v>
      </c>
      <c r="AU662" s="6">
        <f>IF(Table3[[#This Row],[ShankDiameter]]&gt;0.5,0,2)</f>
        <v>2</v>
      </c>
      <c r="AV662" s="6">
        <v>0</v>
      </c>
      <c r="AW662" s="6">
        <v>0</v>
      </c>
      <c r="AX662" s="6">
        <v>2</v>
      </c>
      <c r="AY662" s="6">
        <f>IF(Table3[[#This Row],[ShankDiameter]]=0.225,2,IF(Table3[[#This Row],[ShankDiameter]]=0.25,2,IF(Table3[[#This Row],[ShankDiameter]]=0.2875,2,0)))</f>
        <v>0</v>
      </c>
      <c r="AZ662" s="6"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f>IF(Table3[[#This Row],[Type]]="EM",IF((Table3[[#This Row],[Diameter]]/2)-Table3[[#This Row],[CornerRadius]]-0.012&gt;0,(Table3[[#This Row],[Diameter]]/2)-Table3[[#This Row],[CornerRadius]]-0.012,0),)</f>
        <v>0</v>
      </c>
      <c r="BK662" s="6" t="str">
        <f>IF(Table3[[#This Row],[ShoulderLength]]="","",IF(Table3[[#This Row],[ShoulderLength]]&lt;Table3[[#This Row],[LOC]],"FIX",""))</f>
        <v/>
      </c>
    </row>
    <row r="663" spans="1:63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680</v>
      </c>
      <c r="I663" s="11" t="s">
        <v>1361</v>
      </c>
      <c r="J663" s="12" t="s">
        <v>1362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776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>IF(Z663 &lt; 1, "", (M663/2)/TAN(RADIANS(Z663/2)))</f>
        <v>1.6982756057296898E-2</v>
      </c>
      <c r="AE663" s="6" t="s">
        <v>471</v>
      </c>
      <c r="AF663" s="6" t="s">
        <v>62</v>
      </c>
      <c r="AH663" s="6" t="s">
        <v>683</v>
      </c>
      <c r="AI663" s="6">
        <v>0</v>
      </c>
      <c r="AJ663" s="6">
        <v>1</v>
      </c>
      <c r="AK663" s="6">
        <v>0</v>
      </c>
      <c r="AL663" s="6">
        <v>0</v>
      </c>
      <c r="AM663" s="6">
        <v>0</v>
      </c>
      <c r="AN663" s="6">
        <v>0</v>
      </c>
      <c r="AO663" s="6">
        <v>1</v>
      </c>
      <c r="AQ663" s="6">
        <v>0</v>
      </c>
      <c r="AR663" s="6">
        <v>0</v>
      </c>
      <c r="AS663" s="6">
        <v>0</v>
      </c>
      <c r="AT663" s="6">
        <v>0</v>
      </c>
      <c r="AU663" s="6">
        <f>IF(Table3[[#This Row],[ShankDiameter]]&gt;0.5,0,2)</f>
        <v>2</v>
      </c>
      <c r="AV663" s="6">
        <v>0</v>
      </c>
      <c r="AW663" s="6">
        <v>0</v>
      </c>
      <c r="AX663" s="6">
        <v>2</v>
      </c>
      <c r="AY663" s="6">
        <f>IF(Table3[[#This Row],[ShankDiameter]]=0.225,2,IF(Table3[[#This Row],[ShankDiameter]]=0.25,2,IF(Table3[[#This Row],[ShankDiameter]]=0.2875,2,0)))</f>
        <v>0</v>
      </c>
      <c r="AZ663" s="6"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f>IF(Table3[[#This Row],[Type]]="EM",IF((Table3[[#This Row],[Diameter]]/2)-Table3[[#This Row],[CornerRadius]]-0.012&gt;0,(Table3[[#This Row],[Diameter]]/2)-Table3[[#This Row],[CornerRadius]]-0.012,0),)</f>
        <v>0</v>
      </c>
      <c r="BK663" s="6" t="str">
        <f>IF(Table3[[#This Row],[ShoulderLength]]="","",IF(Table3[[#This Row],[ShoulderLength]]&lt;Table3[[#This Row],[LOC]],"FIX",""))</f>
        <v/>
      </c>
    </row>
    <row r="664" spans="1:63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874</v>
      </c>
      <c r="I664" s="11" t="s">
        <v>1363</v>
      </c>
      <c r="J664" s="12" t="s">
        <v>1364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778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>IF(Z664 &lt; 1, "", (M664/2)/TAN(RADIANS(Z664/2)))</f>
        <v>1.7811183182043087E-2</v>
      </c>
      <c r="AE664" s="6" t="s">
        <v>471</v>
      </c>
      <c r="AF664" s="6" t="s">
        <v>62</v>
      </c>
      <c r="AH664" s="6" t="s">
        <v>621</v>
      </c>
      <c r="AI664" s="6">
        <v>0</v>
      </c>
      <c r="AJ664" s="6">
        <v>1</v>
      </c>
      <c r="AK664" s="6">
        <v>0</v>
      </c>
      <c r="AL664" s="6">
        <v>0</v>
      </c>
      <c r="AM664" s="6">
        <v>0</v>
      </c>
      <c r="AN664" s="6">
        <v>0</v>
      </c>
      <c r="AO664" s="6">
        <v>1</v>
      </c>
      <c r="AQ664" s="6">
        <v>0</v>
      </c>
      <c r="AR664" s="6">
        <v>0</v>
      </c>
      <c r="AS664" s="6">
        <v>0</v>
      </c>
      <c r="AT664" s="6">
        <v>0</v>
      </c>
      <c r="AU664" s="6">
        <f>IF(Table3[[#This Row],[ShankDiameter]]&gt;0.5,0,2)</f>
        <v>2</v>
      </c>
      <c r="AV664" s="6">
        <v>0</v>
      </c>
      <c r="AW664" s="6">
        <v>0</v>
      </c>
      <c r="AX664" s="6">
        <v>2</v>
      </c>
      <c r="AY664" s="6">
        <f>IF(Table3[[#This Row],[ShankDiameter]]=0.225,2,IF(Table3[[#This Row],[ShankDiameter]]=0.25,2,IF(Table3[[#This Row],[ShankDiameter]]=0.2875,2,0)))</f>
        <v>0</v>
      </c>
      <c r="AZ664" s="6"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f>IF(Table3[[#This Row],[Type]]="EM",IF((Table3[[#This Row],[Diameter]]/2)-Table3[[#This Row],[CornerRadius]]-0.012&gt;0,(Table3[[#This Row],[Diameter]]/2)-Table3[[#This Row],[CornerRadius]]-0.012,0),)</f>
        <v>0</v>
      </c>
      <c r="BK664" s="6" t="str">
        <f>IF(Table3[[#This Row],[ShoulderLength]]="","",IF(Table3[[#This Row],[ShoulderLength]]&lt;Table3[[#This Row],[LOC]],"FIX",""))</f>
        <v/>
      </c>
    </row>
    <row r="665" spans="1:63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680</v>
      </c>
      <c r="I665" s="11" t="s">
        <v>1365</v>
      </c>
      <c r="J665" s="12" t="s">
        <v>1366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778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>IF(Z665 &lt; 1, "", (M665/2)/TAN(RADIANS(Z665/2)))</f>
        <v>1.7811183182043087E-2</v>
      </c>
      <c r="AE665" s="6" t="s">
        <v>471</v>
      </c>
      <c r="AF665" s="6" t="s">
        <v>62</v>
      </c>
      <c r="AH665" s="6" t="s">
        <v>683</v>
      </c>
      <c r="AI665" s="6">
        <v>0</v>
      </c>
      <c r="AJ665" s="6">
        <v>1</v>
      </c>
      <c r="AK665" s="6">
        <v>0</v>
      </c>
      <c r="AL665" s="6">
        <v>0</v>
      </c>
      <c r="AM665" s="6">
        <v>0</v>
      </c>
      <c r="AN665" s="6">
        <v>0</v>
      </c>
      <c r="AO665" s="6">
        <v>1</v>
      </c>
      <c r="AQ665" s="6">
        <v>0</v>
      </c>
      <c r="AR665" s="6">
        <v>0</v>
      </c>
      <c r="AS665" s="6">
        <v>0</v>
      </c>
      <c r="AT665" s="6">
        <v>0</v>
      </c>
      <c r="AU665" s="6">
        <f>IF(Table3[[#This Row],[ShankDiameter]]&gt;0.5,0,2)</f>
        <v>2</v>
      </c>
      <c r="AV665" s="6">
        <v>0</v>
      </c>
      <c r="AW665" s="6">
        <v>0</v>
      </c>
      <c r="AX665" s="6">
        <v>2</v>
      </c>
      <c r="AY665" s="6">
        <f>IF(Table3[[#This Row],[ShankDiameter]]=0.225,2,IF(Table3[[#This Row],[ShankDiameter]]=0.25,2,IF(Table3[[#This Row],[ShankDiameter]]=0.2875,2,0)))</f>
        <v>0</v>
      </c>
      <c r="AZ665" s="6"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f>IF(Table3[[#This Row],[Type]]="EM",IF((Table3[[#This Row],[Diameter]]/2)-Table3[[#This Row],[CornerRadius]]-0.012&gt;0,(Table3[[#This Row],[Diameter]]/2)-Table3[[#This Row],[CornerRadius]]-0.012,0),)</f>
        <v>0</v>
      </c>
      <c r="BK665" s="6" t="str">
        <f>IF(Table3[[#This Row],[ShoulderLength]]="","",IF(Table3[[#This Row],[ShoulderLength]]&lt;Table3[[#This Row],[LOC]],"FIX",""))</f>
        <v/>
      </c>
    </row>
    <row r="666" spans="1:63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874</v>
      </c>
      <c r="I666" s="11" t="s">
        <v>1367</v>
      </c>
      <c r="J666" s="12" t="s">
        <v>1368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780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>IF(Z666 &lt; 1, "", (M666/2)/TAN(RADIANS(Z666/2)))</f>
        <v>1.8432503525602731E-2</v>
      </c>
      <c r="AE666" s="6" t="s">
        <v>471</v>
      </c>
      <c r="AF666" s="6" t="s">
        <v>62</v>
      </c>
      <c r="AH666" s="6" t="s">
        <v>621</v>
      </c>
      <c r="AI666" s="6">
        <v>0</v>
      </c>
      <c r="AJ666" s="6">
        <v>1</v>
      </c>
      <c r="AK666" s="6">
        <v>0</v>
      </c>
      <c r="AL666" s="6">
        <v>0</v>
      </c>
      <c r="AM666" s="6">
        <v>0</v>
      </c>
      <c r="AN666" s="6">
        <v>0</v>
      </c>
      <c r="AO666" s="6">
        <v>1</v>
      </c>
      <c r="AQ666" s="6">
        <v>0</v>
      </c>
      <c r="AR666" s="6">
        <v>0</v>
      </c>
      <c r="AS666" s="6">
        <v>0</v>
      </c>
      <c r="AT666" s="6">
        <v>0</v>
      </c>
      <c r="AU666" s="6">
        <f>IF(Table3[[#This Row],[ShankDiameter]]&gt;0.5,0,2)</f>
        <v>2</v>
      </c>
      <c r="AV666" s="6">
        <v>0</v>
      </c>
      <c r="AW666" s="6">
        <v>0</v>
      </c>
      <c r="AX666" s="6">
        <v>2</v>
      </c>
      <c r="AY666" s="6">
        <f>IF(Table3[[#This Row],[ShankDiameter]]=0.225,2,IF(Table3[[#This Row],[ShankDiameter]]=0.25,2,IF(Table3[[#This Row],[ShankDiameter]]=0.2875,2,0)))</f>
        <v>0</v>
      </c>
      <c r="AZ666" s="6"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f>IF(Table3[[#This Row],[Type]]="EM",IF((Table3[[#This Row],[Diameter]]/2)-Table3[[#This Row],[CornerRadius]]-0.012&gt;0,(Table3[[#This Row],[Diameter]]/2)-Table3[[#This Row],[CornerRadius]]-0.012,0),)</f>
        <v>0</v>
      </c>
      <c r="BK666" s="6" t="str">
        <f>IF(Table3[[#This Row],[ShoulderLength]]="","",IF(Table3[[#This Row],[ShoulderLength]]&lt;Table3[[#This Row],[LOC]],"FIX",""))</f>
        <v/>
      </c>
    </row>
    <row r="667" spans="1:63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802</v>
      </c>
      <c r="I667" s="11" t="s">
        <v>1369</v>
      </c>
      <c r="J667" s="12" t="s">
        <v>1370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780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>IF(Z667 &lt; 1, "", (M667/2)/TAN(RADIANS(Z667/2)))</f>
        <v>1.8432503525602731E-2</v>
      </c>
      <c r="AE667" s="6" t="s">
        <v>471</v>
      </c>
      <c r="AF667" s="6" t="s">
        <v>62</v>
      </c>
      <c r="AH667" s="6" t="s">
        <v>636</v>
      </c>
      <c r="AI667" s="6">
        <v>0</v>
      </c>
      <c r="AJ667" s="6">
        <v>1</v>
      </c>
      <c r="AK667" s="6">
        <v>0</v>
      </c>
      <c r="AL667" s="6">
        <v>0</v>
      </c>
      <c r="AM667" s="6">
        <v>0</v>
      </c>
      <c r="AN667" s="6">
        <v>0</v>
      </c>
      <c r="AO667" s="6">
        <v>1</v>
      </c>
      <c r="AQ667" s="6">
        <v>0</v>
      </c>
      <c r="AR667" s="6">
        <v>0</v>
      </c>
      <c r="AS667" s="6">
        <v>0</v>
      </c>
      <c r="AT667" s="6">
        <v>0</v>
      </c>
      <c r="AU667" s="6">
        <f>IF(Table3[[#This Row],[ShankDiameter]]&gt;0.5,0,2)</f>
        <v>2</v>
      </c>
      <c r="AV667" s="6">
        <v>0</v>
      </c>
      <c r="AW667" s="6">
        <v>0</v>
      </c>
      <c r="AX667" s="6">
        <v>2</v>
      </c>
      <c r="AY667" s="6">
        <f>IF(Table3[[#This Row],[ShankDiameter]]=0.225,2,IF(Table3[[#This Row],[ShankDiameter]]=0.25,2,IF(Table3[[#This Row],[ShankDiameter]]=0.2875,2,0)))</f>
        <v>0</v>
      </c>
      <c r="AZ667" s="6"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f>IF(Table3[[#This Row],[Type]]="EM",IF((Table3[[#This Row],[Diameter]]/2)-Table3[[#This Row],[CornerRadius]]-0.012&gt;0,(Table3[[#This Row],[Diameter]]/2)-Table3[[#This Row],[CornerRadius]]-0.012,0),)</f>
        <v>0</v>
      </c>
      <c r="BK667" s="6" t="str">
        <f>IF(Table3[[#This Row],[ShoulderLength]]="","",IF(Table3[[#This Row],[ShoulderLength]]&lt;Table3[[#This Row],[LOC]],"FIX",""))</f>
        <v/>
      </c>
    </row>
    <row r="668" spans="1:63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680</v>
      </c>
      <c r="I668" s="11" t="s">
        <v>1371</v>
      </c>
      <c r="J668" s="12" t="s">
        <v>1372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780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>IF(Z668 &lt; 1, "", (M668/2)/TAN(RADIANS(Z668/2)))</f>
        <v>1.8432503525602731E-2</v>
      </c>
      <c r="AE668" s="6" t="s">
        <v>471</v>
      </c>
      <c r="AF668" s="6" t="s">
        <v>62</v>
      </c>
      <c r="AH668" s="6" t="s">
        <v>683</v>
      </c>
      <c r="AI668" s="6">
        <v>0</v>
      </c>
      <c r="AJ668" s="6">
        <v>1</v>
      </c>
      <c r="AK668" s="6">
        <v>0</v>
      </c>
      <c r="AL668" s="6">
        <v>0</v>
      </c>
      <c r="AM668" s="6">
        <v>0</v>
      </c>
      <c r="AN668" s="6">
        <v>0</v>
      </c>
      <c r="AO668" s="6">
        <v>1</v>
      </c>
      <c r="AQ668" s="6">
        <v>0</v>
      </c>
      <c r="AR668" s="6">
        <v>0</v>
      </c>
      <c r="AS668" s="6">
        <v>0</v>
      </c>
      <c r="AT668" s="6">
        <v>0</v>
      </c>
      <c r="AU668" s="6">
        <f>IF(Table3[[#This Row],[ShankDiameter]]&gt;0.5,0,2)</f>
        <v>2</v>
      </c>
      <c r="AV668" s="6">
        <v>0</v>
      </c>
      <c r="AW668" s="6">
        <v>0</v>
      </c>
      <c r="AX668" s="6">
        <v>2</v>
      </c>
      <c r="AY668" s="6">
        <f>IF(Table3[[#This Row],[ShankDiameter]]=0.225,2,IF(Table3[[#This Row],[ShankDiameter]]=0.25,2,IF(Table3[[#This Row],[ShankDiameter]]=0.2875,2,0)))</f>
        <v>0</v>
      </c>
      <c r="AZ668" s="6"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f>IF(Table3[[#This Row],[Type]]="EM",IF((Table3[[#This Row],[Diameter]]/2)-Table3[[#This Row],[CornerRadius]]-0.012&gt;0,(Table3[[#This Row],[Diameter]]/2)-Table3[[#This Row],[CornerRadius]]-0.012,0),)</f>
        <v>0</v>
      </c>
      <c r="BK668" s="6" t="str">
        <f>IF(Table3[[#This Row],[ShoulderLength]]="","",IF(Table3[[#This Row],[ShoulderLength]]&lt;Table3[[#This Row],[LOC]],"FIX",""))</f>
        <v/>
      </c>
    </row>
    <row r="669" spans="1:63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874</v>
      </c>
      <c r="I669" s="11" t="s">
        <v>1373</v>
      </c>
      <c r="J669" s="12" t="s">
        <v>1374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1375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>IF(Z669 &lt; 1, "", (M669/2)/TAN(RADIANS(Z669/2)))</f>
        <v>1.8743163697382551E-2</v>
      </c>
      <c r="AE669" s="6" t="s">
        <v>471</v>
      </c>
      <c r="AF669" s="6" t="s">
        <v>62</v>
      </c>
      <c r="AH669" s="6" t="s">
        <v>621</v>
      </c>
      <c r="AI669" s="6">
        <v>0</v>
      </c>
      <c r="AJ669" s="6">
        <v>1</v>
      </c>
      <c r="AK669" s="6">
        <v>0</v>
      </c>
      <c r="AL669" s="6">
        <v>0</v>
      </c>
      <c r="AM669" s="6">
        <v>0</v>
      </c>
      <c r="AN669" s="6">
        <v>0</v>
      </c>
      <c r="AO669" s="6">
        <v>1</v>
      </c>
      <c r="AQ669" s="6">
        <v>0</v>
      </c>
      <c r="AR669" s="6">
        <v>0</v>
      </c>
      <c r="AS669" s="6">
        <v>0</v>
      </c>
      <c r="AT669" s="6">
        <v>0</v>
      </c>
      <c r="AU669" s="6">
        <f>IF(Table3[[#This Row],[ShankDiameter]]&gt;0.5,0,2)</f>
        <v>2</v>
      </c>
      <c r="AV669" s="6">
        <v>0</v>
      </c>
      <c r="AW669" s="6">
        <v>0</v>
      </c>
      <c r="AX669" s="6">
        <v>2</v>
      </c>
      <c r="AY669" s="6">
        <f>IF(Table3[[#This Row],[ShankDiameter]]=0.225,2,IF(Table3[[#This Row],[ShankDiameter]]=0.25,2,IF(Table3[[#This Row],[ShankDiameter]]=0.2875,2,0)))</f>
        <v>0</v>
      </c>
      <c r="AZ669" s="6"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f>IF(Table3[[#This Row],[Type]]="EM",IF((Table3[[#This Row],[Diameter]]/2)-Table3[[#This Row],[CornerRadius]]-0.012&gt;0,(Table3[[#This Row],[Diameter]]/2)-Table3[[#This Row],[CornerRadius]]-0.012,0),)</f>
        <v>0</v>
      </c>
      <c r="BK669" s="6" t="str">
        <f>IF(Table3[[#This Row],[ShoulderLength]]="","",IF(Table3[[#This Row],[ShoulderLength]]&lt;Table3[[#This Row],[LOC]],"FIX",""))</f>
        <v>FIX</v>
      </c>
    </row>
    <row r="670" spans="1:63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874</v>
      </c>
      <c r="I670" s="11" t="s">
        <v>1376</v>
      </c>
      <c r="J670" s="12" t="s">
        <v>1377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2428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>IF(Z670 &lt; 1, "", (M670/2)/TAN(RADIANS(Z670/2)))</f>
        <v>1.9426616075298157E-2</v>
      </c>
      <c r="AE670" s="6" t="s">
        <v>471</v>
      </c>
      <c r="AF670" s="6" t="s">
        <v>62</v>
      </c>
      <c r="AH670" s="6" t="s">
        <v>621</v>
      </c>
      <c r="AI670" s="6">
        <v>0</v>
      </c>
      <c r="AJ670" s="6">
        <v>1</v>
      </c>
      <c r="AK670" s="6">
        <v>0</v>
      </c>
      <c r="AL670" s="6">
        <v>0</v>
      </c>
      <c r="AM670" s="6">
        <v>0</v>
      </c>
      <c r="AN670" s="6">
        <v>0</v>
      </c>
      <c r="AO670" s="6">
        <v>1</v>
      </c>
      <c r="AQ670" s="6">
        <v>0</v>
      </c>
      <c r="AR670" s="6">
        <v>0</v>
      </c>
      <c r="AS670" s="6">
        <v>0</v>
      </c>
      <c r="AT670" s="6">
        <v>0</v>
      </c>
      <c r="AU670" s="6">
        <f>IF(Table3[[#This Row],[ShankDiameter]]&gt;0.5,0,2)</f>
        <v>2</v>
      </c>
      <c r="AV670" s="6">
        <v>0</v>
      </c>
      <c r="AW670" s="6">
        <v>0</v>
      </c>
      <c r="AX670" s="6">
        <v>2</v>
      </c>
      <c r="AY670" s="6">
        <f>IF(Table3[[#This Row],[ShankDiameter]]=0.225,2,IF(Table3[[#This Row],[ShankDiameter]]=0.25,2,IF(Table3[[#This Row],[ShankDiameter]]=0.2875,2,0)))</f>
        <v>0</v>
      </c>
      <c r="AZ670" s="6"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f>IF(Table3[[#This Row],[Type]]="EM",IF((Table3[[#This Row],[Diameter]]/2)-Table3[[#This Row],[CornerRadius]]-0.012&gt;0,(Table3[[#This Row],[Diameter]]/2)-Table3[[#This Row],[CornerRadius]]-0.012,0),)</f>
        <v>0</v>
      </c>
      <c r="BK670" s="6" t="str">
        <f>IF(Table3[[#This Row],[ShoulderLength]]="","",IF(Table3[[#This Row],[ShoulderLength]]&lt;Table3[[#This Row],[LOC]],"FIX",""))</f>
        <v/>
      </c>
    </row>
    <row r="671" spans="1:63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680</v>
      </c>
      <c r="I671" s="11" t="s">
        <v>1378</v>
      </c>
      <c r="J671" s="12" t="s">
        <v>1379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2428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>IF(Z671 &lt; 1, "", (M671/2)/TAN(RADIANS(Z671/2)))</f>
        <v>1.9426616075298157E-2</v>
      </c>
      <c r="AE671" s="6" t="s">
        <v>471</v>
      </c>
      <c r="AF671" s="6" t="s">
        <v>62</v>
      </c>
      <c r="AH671" s="6" t="s">
        <v>683</v>
      </c>
      <c r="AI671" s="6">
        <v>0</v>
      </c>
      <c r="AJ671" s="6">
        <v>1</v>
      </c>
      <c r="AK671" s="6">
        <v>0</v>
      </c>
      <c r="AL671" s="6">
        <v>0</v>
      </c>
      <c r="AM671" s="6">
        <v>0</v>
      </c>
      <c r="AN671" s="6">
        <v>0</v>
      </c>
      <c r="AO671" s="6">
        <v>1</v>
      </c>
      <c r="AQ671" s="6">
        <v>0</v>
      </c>
      <c r="AR671" s="6">
        <v>0</v>
      </c>
      <c r="AS671" s="6">
        <v>0</v>
      </c>
      <c r="AT671" s="6">
        <v>0</v>
      </c>
      <c r="AU671" s="6">
        <f>IF(Table3[[#This Row],[ShankDiameter]]&gt;0.5,0,2)</f>
        <v>2</v>
      </c>
      <c r="AV671" s="6">
        <v>0</v>
      </c>
      <c r="AW671" s="6">
        <v>0</v>
      </c>
      <c r="AX671" s="6">
        <v>2</v>
      </c>
      <c r="AY671" s="6">
        <f>IF(Table3[[#This Row],[ShankDiameter]]=0.225,2,IF(Table3[[#This Row],[ShankDiameter]]=0.25,2,IF(Table3[[#This Row],[ShankDiameter]]=0.2875,2,0)))</f>
        <v>0</v>
      </c>
      <c r="AZ671" s="6"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f>IF(Table3[[#This Row],[Type]]="EM",IF((Table3[[#This Row],[Diameter]]/2)-Table3[[#This Row],[CornerRadius]]-0.012&gt;0,(Table3[[#This Row],[Diameter]]/2)-Table3[[#This Row],[CornerRadius]]-0.012,0),)</f>
        <v>0</v>
      </c>
      <c r="BK671" s="6" t="str">
        <f>IF(Table3[[#This Row],[ShoulderLength]]="","",IF(Table3[[#This Row],[ShoulderLength]]&lt;Table3[[#This Row],[LOC]],"FIX",""))</f>
        <v/>
      </c>
    </row>
    <row r="672" spans="1:63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802</v>
      </c>
      <c r="I672" s="11" t="s">
        <v>1380</v>
      </c>
      <c r="J672" s="12" t="s">
        <v>1381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784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>IF(Z672 &lt; 1, "", (M672/2)/TAN(RADIANS(Z672/2)))</f>
        <v>1.9882250993908564E-2</v>
      </c>
      <c r="AE672" s="6" t="s">
        <v>471</v>
      </c>
      <c r="AF672" s="6" t="s">
        <v>62</v>
      </c>
      <c r="AH672" s="6" t="s">
        <v>636</v>
      </c>
      <c r="AI672" s="6">
        <v>0</v>
      </c>
      <c r="AJ672" s="6">
        <v>1</v>
      </c>
      <c r="AK672" s="6">
        <v>0</v>
      </c>
      <c r="AL672" s="6">
        <v>0</v>
      </c>
      <c r="AM672" s="6">
        <v>0</v>
      </c>
      <c r="AN672" s="6">
        <v>0</v>
      </c>
      <c r="AO672" s="6">
        <v>1</v>
      </c>
      <c r="AQ672" s="6">
        <v>0</v>
      </c>
      <c r="AR672" s="6">
        <v>0</v>
      </c>
      <c r="AS672" s="6">
        <v>0</v>
      </c>
      <c r="AT672" s="6">
        <v>0</v>
      </c>
      <c r="AU672" s="6">
        <f>IF(Table3[[#This Row],[ShankDiameter]]&gt;0.5,0,2)</f>
        <v>2</v>
      </c>
      <c r="AV672" s="6">
        <v>0</v>
      </c>
      <c r="AW672" s="6">
        <v>0</v>
      </c>
      <c r="AX672" s="6">
        <v>2</v>
      </c>
      <c r="AY672" s="6">
        <f>IF(Table3[[#This Row],[ShankDiameter]]=0.225,2,IF(Table3[[#This Row],[ShankDiameter]]=0.25,2,IF(Table3[[#This Row],[ShankDiameter]]=0.2875,2,0)))</f>
        <v>0</v>
      </c>
      <c r="AZ672" s="6"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f>IF(Table3[[#This Row],[Type]]="EM",IF((Table3[[#This Row],[Diameter]]/2)-Table3[[#This Row],[CornerRadius]]-0.012&gt;0,(Table3[[#This Row],[Diameter]]/2)-Table3[[#This Row],[CornerRadius]]-0.012,0),)</f>
        <v>0</v>
      </c>
      <c r="BK672" s="6" t="str">
        <f>IF(Table3[[#This Row],[ShoulderLength]]="","",IF(Table3[[#This Row],[ShoulderLength]]&lt;Table3[[#This Row],[LOC]],"FIX",""))</f>
        <v/>
      </c>
    </row>
    <row r="673" spans="1:63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680</v>
      </c>
      <c r="I673" s="11" t="s">
        <v>1382</v>
      </c>
      <c r="J673" s="12" t="s">
        <v>1383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784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>IF(Z673 &lt; 1, "", (M673/2)/TAN(RADIANS(Z673/2)))</f>
        <v>1.9882250993908564E-2</v>
      </c>
      <c r="AE673" s="6" t="s">
        <v>471</v>
      </c>
      <c r="AF673" s="6" t="s">
        <v>62</v>
      </c>
      <c r="AH673" s="6" t="s">
        <v>683</v>
      </c>
      <c r="AI673" s="6">
        <v>0</v>
      </c>
      <c r="AJ673" s="6">
        <v>1</v>
      </c>
      <c r="AK673" s="6">
        <v>0</v>
      </c>
      <c r="AL673" s="6">
        <v>0</v>
      </c>
      <c r="AM673" s="6">
        <v>0</v>
      </c>
      <c r="AN673" s="6">
        <v>0</v>
      </c>
      <c r="AO673" s="6">
        <v>1</v>
      </c>
      <c r="AQ673" s="6">
        <v>0</v>
      </c>
      <c r="AR673" s="6">
        <v>0</v>
      </c>
      <c r="AS673" s="6">
        <v>0</v>
      </c>
      <c r="AT673" s="6">
        <v>0</v>
      </c>
      <c r="AU673" s="6">
        <f>IF(Table3[[#This Row],[ShankDiameter]]&gt;0.5,0,2)</f>
        <v>2</v>
      </c>
      <c r="AV673" s="6">
        <v>0</v>
      </c>
      <c r="AW673" s="6">
        <v>0</v>
      </c>
      <c r="AX673" s="6">
        <v>2</v>
      </c>
      <c r="AY673" s="6">
        <f>IF(Table3[[#This Row],[ShankDiameter]]=0.225,2,IF(Table3[[#This Row],[ShankDiameter]]=0.25,2,IF(Table3[[#This Row],[ShankDiameter]]=0.2875,2,0)))</f>
        <v>0</v>
      </c>
      <c r="AZ673" s="6"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f>IF(Table3[[#This Row],[Type]]="EM",IF((Table3[[#This Row],[Diameter]]/2)-Table3[[#This Row],[CornerRadius]]-0.012&gt;0,(Table3[[#This Row],[Diameter]]/2)-Table3[[#This Row],[CornerRadius]]-0.012,0),)</f>
        <v>0</v>
      </c>
      <c r="BK673" s="6" t="str">
        <f>IF(Table3[[#This Row],[ShoulderLength]]="","",IF(Table3[[#This Row],[ShoulderLength]]&lt;Table3[[#This Row],[LOC]],"FIX",""))</f>
        <v/>
      </c>
    </row>
    <row r="674" spans="1:63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874</v>
      </c>
      <c r="I674" s="11" t="s">
        <v>1384</v>
      </c>
      <c r="J674" s="12" t="s">
        <v>1385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788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>IF(Z674 &lt; 1, "", (M674/2)/TAN(RADIANS(Z674/2)))</f>
        <v>2.060712472806148E-2</v>
      </c>
      <c r="AE674" s="6" t="s">
        <v>471</v>
      </c>
      <c r="AF674" s="6" t="s">
        <v>62</v>
      </c>
      <c r="AH674" s="6" t="s">
        <v>621</v>
      </c>
      <c r="AI674" s="6">
        <v>0</v>
      </c>
      <c r="AJ674" s="6">
        <v>1</v>
      </c>
      <c r="AK674" s="6">
        <v>0</v>
      </c>
      <c r="AL674" s="6">
        <v>0</v>
      </c>
      <c r="AM674" s="6">
        <v>0</v>
      </c>
      <c r="AN674" s="6">
        <v>0</v>
      </c>
      <c r="AO674" s="6">
        <v>1</v>
      </c>
      <c r="AQ674" s="6">
        <v>0</v>
      </c>
      <c r="AR674" s="6">
        <v>0</v>
      </c>
      <c r="AS674" s="6">
        <v>0</v>
      </c>
      <c r="AT674" s="6">
        <v>0</v>
      </c>
      <c r="AU674" s="6">
        <f>IF(Table3[[#This Row],[ShankDiameter]]&gt;0.5,0,2)</f>
        <v>2</v>
      </c>
      <c r="AV674" s="6">
        <v>0</v>
      </c>
      <c r="AW674" s="6">
        <v>0</v>
      </c>
      <c r="AX674" s="6">
        <v>2</v>
      </c>
      <c r="AY674" s="6">
        <f>IF(Table3[[#This Row],[ShankDiameter]]=0.225,2,IF(Table3[[#This Row],[ShankDiameter]]=0.25,2,IF(Table3[[#This Row],[ShankDiameter]]=0.2875,2,0)))</f>
        <v>0</v>
      </c>
      <c r="AZ674" s="6"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f>IF(Table3[[#This Row],[Type]]="EM",IF((Table3[[#This Row],[Diameter]]/2)-Table3[[#This Row],[CornerRadius]]-0.012&gt;0,(Table3[[#This Row],[Diameter]]/2)-Table3[[#This Row],[CornerRadius]]-0.012,0),)</f>
        <v>0</v>
      </c>
      <c r="BK674" s="6" t="str">
        <f>IF(Table3[[#This Row],[ShoulderLength]]="","",IF(Table3[[#This Row],[ShoulderLength]]&lt;Table3[[#This Row],[LOC]],"FIX",""))</f>
        <v/>
      </c>
    </row>
    <row r="675" spans="1:63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802</v>
      </c>
      <c r="I675" s="11" t="s">
        <v>1386</v>
      </c>
      <c r="J675" s="12" t="s">
        <v>1387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788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>IF(Z675 &lt; 1, "", (M675/2)/TAN(RADIANS(Z675/2)))</f>
        <v>2.060712472806148E-2</v>
      </c>
      <c r="AE675" s="6" t="s">
        <v>471</v>
      </c>
      <c r="AF675" s="6" t="s">
        <v>62</v>
      </c>
      <c r="AH675" s="6" t="s">
        <v>636</v>
      </c>
      <c r="AI675" s="6">
        <v>0</v>
      </c>
      <c r="AJ675" s="6">
        <v>1</v>
      </c>
      <c r="AK675" s="6">
        <v>0</v>
      </c>
      <c r="AL675" s="6">
        <v>0</v>
      </c>
      <c r="AM675" s="6">
        <v>0</v>
      </c>
      <c r="AN675" s="6">
        <v>0</v>
      </c>
      <c r="AO675" s="6">
        <v>1</v>
      </c>
      <c r="AQ675" s="6">
        <v>0</v>
      </c>
      <c r="AR675" s="6">
        <v>0</v>
      </c>
      <c r="AS675" s="6">
        <v>0</v>
      </c>
      <c r="AT675" s="6">
        <v>0</v>
      </c>
      <c r="AU675" s="6">
        <f>IF(Table3[[#This Row],[ShankDiameter]]&gt;0.5,0,2)</f>
        <v>2</v>
      </c>
      <c r="AV675" s="6">
        <v>0</v>
      </c>
      <c r="AW675" s="6">
        <v>0</v>
      </c>
      <c r="AX675" s="6">
        <v>2</v>
      </c>
      <c r="AY675" s="6">
        <f>IF(Table3[[#This Row],[ShankDiameter]]=0.225,2,IF(Table3[[#This Row],[ShankDiameter]]=0.25,2,IF(Table3[[#This Row],[ShankDiameter]]=0.2875,2,0)))</f>
        <v>0</v>
      </c>
      <c r="AZ675" s="6"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f>IF(Table3[[#This Row],[Type]]="EM",IF((Table3[[#This Row],[Diameter]]/2)-Table3[[#This Row],[CornerRadius]]-0.012&gt;0,(Table3[[#This Row],[Diameter]]/2)-Table3[[#This Row],[CornerRadius]]-0.012,0),)</f>
        <v>0</v>
      </c>
      <c r="BK675" s="6" t="str">
        <f>IF(Table3[[#This Row],[ShoulderLength]]="","",IF(Table3[[#This Row],[ShoulderLength]]&lt;Table3[[#This Row],[LOC]],"FIX",""))</f>
        <v/>
      </c>
    </row>
    <row r="676" spans="1:63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680</v>
      </c>
      <c r="I676" s="11" t="s">
        <v>1388</v>
      </c>
      <c r="J676" s="12" t="s">
        <v>1389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788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>IF(Z676 &lt; 1, "", (M676/2)/TAN(RADIANS(Z676/2)))</f>
        <v>2.060712472806148E-2</v>
      </c>
      <c r="AE676" s="6" t="s">
        <v>471</v>
      </c>
      <c r="AF676" s="6" t="s">
        <v>62</v>
      </c>
      <c r="AH676" s="6" t="s">
        <v>683</v>
      </c>
      <c r="AI676" s="6">
        <v>0</v>
      </c>
      <c r="AJ676" s="6">
        <v>1</v>
      </c>
      <c r="AK676" s="6">
        <v>0</v>
      </c>
      <c r="AL676" s="6">
        <v>0</v>
      </c>
      <c r="AM676" s="6">
        <v>0</v>
      </c>
      <c r="AN676" s="6">
        <v>0</v>
      </c>
      <c r="AO676" s="6">
        <v>1</v>
      </c>
      <c r="AQ676" s="6">
        <v>0</v>
      </c>
      <c r="AR676" s="6">
        <v>0</v>
      </c>
      <c r="AS676" s="6">
        <v>0</v>
      </c>
      <c r="AT676" s="6">
        <v>0</v>
      </c>
      <c r="AU676" s="6">
        <f>IF(Table3[[#This Row],[ShankDiameter]]&gt;0.5,0,2)</f>
        <v>2</v>
      </c>
      <c r="AV676" s="6">
        <v>0</v>
      </c>
      <c r="AW676" s="6">
        <v>0</v>
      </c>
      <c r="AX676" s="6">
        <v>2</v>
      </c>
      <c r="AY676" s="6">
        <f>IF(Table3[[#This Row],[ShankDiameter]]=0.225,2,IF(Table3[[#This Row],[ShankDiameter]]=0.25,2,IF(Table3[[#This Row],[ShankDiameter]]=0.2875,2,0)))</f>
        <v>0</v>
      </c>
      <c r="AZ676" s="6"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f>IF(Table3[[#This Row],[Type]]="EM",IF((Table3[[#This Row],[Diameter]]/2)-Table3[[#This Row],[CornerRadius]]-0.012&gt;0,(Table3[[#This Row],[Diameter]]/2)-Table3[[#This Row],[CornerRadius]]-0.012,0),)</f>
        <v>0</v>
      </c>
      <c r="BK676" s="6" t="str">
        <f>IF(Table3[[#This Row],[ShoulderLength]]="","",IF(Table3[[#This Row],[ShoulderLength]]&lt;Table3[[#This Row],[LOC]],"FIX",""))</f>
        <v/>
      </c>
    </row>
    <row r="677" spans="1:63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680</v>
      </c>
      <c r="I677" s="11" t="s">
        <v>1390</v>
      </c>
      <c r="J677" s="12" t="s">
        <v>1391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955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>IF(Z677 &lt; 1, "", (M677/2)/TAN(RADIANS(Z677/2)))</f>
        <v>2.1021338290434576E-2</v>
      </c>
      <c r="AE677" s="6" t="s">
        <v>471</v>
      </c>
      <c r="AF677" s="6" t="s">
        <v>62</v>
      </c>
      <c r="AH677" s="6" t="s">
        <v>683</v>
      </c>
      <c r="AI677" s="6">
        <v>0</v>
      </c>
      <c r="AJ677" s="6">
        <v>1</v>
      </c>
      <c r="AK677" s="6">
        <v>0</v>
      </c>
      <c r="AL677" s="6">
        <v>0</v>
      </c>
      <c r="AM677" s="6">
        <v>0</v>
      </c>
      <c r="AN677" s="6">
        <v>0</v>
      </c>
      <c r="AO677" s="6">
        <v>1</v>
      </c>
      <c r="AQ677" s="6">
        <v>0</v>
      </c>
      <c r="AR677" s="6">
        <v>0</v>
      </c>
      <c r="AS677" s="6">
        <v>0</v>
      </c>
      <c r="AT677" s="6">
        <v>0</v>
      </c>
      <c r="AU677" s="6">
        <f>IF(Table3[[#This Row],[ShankDiameter]]&gt;0.5,0,2)</f>
        <v>2</v>
      </c>
      <c r="AV677" s="6">
        <v>0</v>
      </c>
      <c r="AW677" s="6">
        <v>0</v>
      </c>
      <c r="AX677" s="6">
        <v>2</v>
      </c>
      <c r="AY677" s="6">
        <f>IF(Table3[[#This Row],[ShankDiameter]]=0.225,2,IF(Table3[[#This Row],[ShankDiameter]]=0.25,2,IF(Table3[[#This Row],[ShankDiameter]]=0.2875,2,0)))</f>
        <v>0</v>
      </c>
      <c r="AZ677" s="6"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f>IF(Table3[[#This Row],[Type]]="EM",IF((Table3[[#This Row],[Diameter]]/2)-Table3[[#This Row],[CornerRadius]]-0.012&gt;0,(Table3[[#This Row],[Diameter]]/2)-Table3[[#This Row],[CornerRadius]]-0.012,0),)</f>
        <v>0</v>
      </c>
      <c r="BK677" s="6" t="str">
        <f>IF(Table3[[#This Row],[ShoulderLength]]="","",IF(Table3[[#This Row],[ShoulderLength]]&lt;Table3[[#This Row],[LOC]],"FIX",""))</f>
        <v/>
      </c>
    </row>
    <row r="678" spans="1:63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802</v>
      </c>
      <c r="I678" s="11" t="s">
        <v>1392</v>
      </c>
      <c r="J678" s="12" t="s">
        <v>1393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790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>IF(Z678 &lt; 1, "", (M678/2)/TAN(RADIANS(Z678/2)))</f>
        <v>2.1539105243400941E-2</v>
      </c>
      <c r="AE678" s="6" t="s">
        <v>471</v>
      </c>
      <c r="AF678" s="6" t="s">
        <v>62</v>
      </c>
      <c r="AH678" s="6" t="s">
        <v>636</v>
      </c>
      <c r="AI678" s="6">
        <v>0</v>
      </c>
      <c r="AJ678" s="6">
        <v>1</v>
      </c>
      <c r="AK678" s="6">
        <v>0</v>
      </c>
      <c r="AL678" s="6">
        <v>0</v>
      </c>
      <c r="AM678" s="6">
        <v>0</v>
      </c>
      <c r="AN678" s="6">
        <v>0</v>
      </c>
      <c r="AO678" s="6">
        <v>1</v>
      </c>
      <c r="AQ678" s="6">
        <v>0</v>
      </c>
      <c r="AR678" s="6">
        <v>0</v>
      </c>
      <c r="AS678" s="6">
        <v>0</v>
      </c>
      <c r="AT678" s="6">
        <v>0</v>
      </c>
      <c r="AU678" s="6">
        <f>IF(Table3[[#This Row],[ShankDiameter]]&gt;0.5,0,2)</f>
        <v>2</v>
      </c>
      <c r="AV678" s="6">
        <v>0</v>
      </c>
      <c r="AW678" s="6">
        <v>0</v>
      </c>
      <c r="AX678" s="6">
        <v>2</v>
      </c>
      <c r="AY678" s="6">
        <f>IF(Table3[[#This Row],[ShankDiameter]]=0.225,2,IF(Table3[[#This Row],[ShankDiameter]]=0.25,2,IF(Table3[[#This Row],[ShankDiameter]]=0.2875,2,0)))</f>
        <v>0</v>
      </c>
      <c r="AZ678" s="6"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f>IF(Table3[[#This Row],[Type]]="EM",IF((Table3[[#This Row],[Diameter]]/2)-Table3[[#This Row],[CornerRadius]]-0.012&gt;0,(Table3[[#This Row],[Diameter]]/2)-Table3[[#This Row],[CornerRadius]]-0.012,0),)</f>
        <v>0</v>
      </c>
      <c r="BK678" s="6" t="str">
        <f>IF(Table3[[#This Row],[ShoulderLength]]="","",IF(Table3[[#This Row],[ShoulderLength]]&lt;Table3[[#This Row],[LOC]],"FIX",""))</f>
        <v/>
      </c>
    </row>
    <row r="679" spans="1:63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680</v>
      </c>
      <c r="I679" s="11" t="s">
        <v>1394</v>
      </c>
      <c r="J679" s="12" t="s">
        <v>1395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790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>IF(Z679 &lt; 1, "", (M679/2)/TAN(RADIANS(Z679/2)))</f>
        <v>2.1539105243400941E-2</v>
      </c>
      <c r="AE679" s="6" t="s">
        <v>471</v>
      </c>
      <c r="AF679" s="6" t="s">
        <v>62</v>
      </c>
      <c r="AH679" s="6" t="s">
        <v>683</v>
      </c>
      <c r="AI679" s="6">
        <v>0</v>
      </c>
      <c r="AJ679" s="6">
        <v>1</v>
      </c>
      <c r="AK679" s="6">
        <v>0</v>
      </c>
      <c r="AL679" s="6">
        <v>0</v>
      </c>
      <c r="AM679" s="6">
        <v>0</v>
      </c>
      <c r="AN679" s="6">
        <v>0</v>
      </c>
      <c r="AO679" s="6">
        <v>1</v>
      </c>
      <c r="AQ679" s="6">
        <v>0</v>
      </c>
      <c r="AR679" s="6">
        <v>0</v>
      </c>
      <c r="AS679" s="6">
        <v>0</v>
      </c>
      <c r="AT679" s="6">
        <v>0</v>
      </c>
      <c r="AU679" s="6">
        <f>IF(Table3[[#This Row],[ShankDiameter]]&gt;0.5,0,2)</f>
        <v>2</v>
      </c>
      <c r="AV679" s="6">
        <v>0</v>
      </c>
      <c r="AW679" s="6">
        <v>0</v>
      </c>
      <c r="AX679" s="6">
        <v>2</v>
      </c>
      <c r="AY679" s="6">
        <f>IF(Table3[[#This Row],[ShankDiameter]]=0.225,2,IF(Table3[[#This Row],[ShankDiameter]]=0.25,2,IF(Table3[[#This Row],[ShankDiameter]]=0.2875,2,0)))</f>
        <v>0</v>
      </c>
      <c r="AZ679" s="6"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f>IF(Table3[[#This Row],[Type]]="EM",IF((Table3[[#This Row],[Diameter]]/2)-Table3[[#This Row],[CornerRadius]]-0.012&gt;0,(Table3[[#This Row],[Diameter]]/2)-Table3[[#This Row],[CornerRadius]]-0.012,0),)</f>
        <v>0</v>
      </c>
      <c r="BK679" s="6" t="str">
        <f>IF(Table3[[#This Row],[ShoulderLength]]="","",IF(Table3[[#This Row],[ShoulderLength]]&lt;Table3[[#This Row],[LOC]],"FIX",""))</f>
        <v/>
      </c>
    </row>
    <row r="680" spans="1:63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802</v>
      </c>
      <c r="I680" s="11" t="s">
        <v>1396</v>
      </c>
      <c r="J680" s="12" t="s">
        <v>1397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794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>IF(Z680 &lt; 1, "", (M680/2)/TAN(RADIANS(Z680/2)))</f>
        <v>2.2781745930520229E-2</v>
      </c>
      <c r="AE680" s="6" t="s">
        <v>471</v>
      </c>
      <c r="AF680" s="6" t="s">
        <v>62</v>
      </c>
      <c r="AH680" s="6" t="s">
        <v>636</v>
      </c>
      <c r="AI680" s="6">
        <v>0</v>
      </c>
      <c r="AJ680" s="6">
        <v>1</v>
      </c>
      <c r="AK680" s="6">
        <v>0</v>
      </c>
      <c r="AL680" s="6">
        <v>0</v>
      </c>
      <c r="AM680" s="6">
        <v>0</v>
      </c>
      <c r="AN680" s="6">
        <v>0</v>
      </c>
      <c r="AO680" s="6">
        <v>1</v>
      </c>
      <c r="AQ680" s="6">
        <v>0</v>
      </c>
      <c r="AR680" s="6">
        <v>0</v>
      </c>
      <c r="AS680" s="6">
        <v>0</v>
      </c>
      <c r="AT680" s="6">
        <v>0</v>
      </c>
      <c r="AU680" s="6">
        <f>IF(Table3[[#This Row],[ShankDiameter]]&gt;0.5,0,2)</f>
        <v>2</v>
      </c>
      <c r="AV680" s="6">
        <v>0</v>
      </c>
      <c r="AW680" s="6">
        <v>0</v>
      </c>
      <c r="AX680" s="6">
        <v>2</v>
      </c>
      <c r="AY680" s="6">
        <f>IF(Table3[[#This Row],[ShankDiameter]]=0.225,2,IF(Table3[[#This Row],[ShankDiameter]]=0.25,2,IF(Table3[[#This Row],[ShankDiameter]]=0.2875,2,0)))</f>
        <v>0</v>
      </c>
      <c r="AZ680" s="6"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f>IF(Table3[[#This Row],[Type]]="EM",IF((Table3[[#This Row],[Diameter]]/2)-Table3[[#This Row],[CornerRadius]]-0.012&gt;0,(Table3[[#This Row],[Diameter]]/2)-Table3[[#This Row],[CornerRadius]]-0.012,0),)</f>
        <v>0</v>
      </c>
      <c r="BK680" s="6" t="str">
        <f>IF(Table3[[#This Row],[ShoulderLength]]="","",IF(Table3[[#This Row],[ShoulderLength]]&lt;Table3[[#This Row],[LOC]],"FIX",""))</f>
        <v/>
      </c>
    </row>
    <row r="681" spans="1:63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680</v>
      </c>
      <c r="I681" s="11" t="s">
        <v>1398</v>
      </c>
      <c r="J681" s="12" t="s">
        <v>1399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794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>IF(Z681 &lt; 1, "", (M681/2)/TAN(RADIANS(Z681/2)))</f>
        <v>2.2781745930520229E-2</v>
      </c>
      <c r="AE681" s="6" t="s">
        <v>471</v>
      </c>
      <c r="AF681" s="6" t="s">
        <v>62</v>
      </c>
      <c r="AH681" s="6" t="s">
        <v>683</v>
      </c>
      <c r="AI681" s="6">
        <v>0</v>
      </c>
      <c r="AJ681" s="6">
        <v>1</v>
      </c>
      <c r="AK681" s="6">
        <v>0</v>
      </c>
      <c r="AL681" s="6">
        <v>0</v>
      </c>
      <c r="AM681" s="6">
        <v>0</v>
      </c>
      <c r="AN681" s="6">
        <v>0</v>
      </c>
      <c r="AO681" s="6">
        <v>1</v>
      </c>
      <c r="AQ681" s="6">
        <v>0</v>
      </c>
      <c r="AR681" s="6">
        <v>0</v>
      </c>
      <c r="AS681" s="6">
        <v>0</v>
      </c>
      <c r="AT681" s="6">
        <v>0</v>
      </c>
      <c r="AU681" s="6">
        <f>IF(Table3[[#This Row],[ShankDiameter]]&gt;0.5,0,2)</f>
        <v>2</v>
      </c>
      <c r="AV681" s="6">
        <v>0</v>
      </c>
      <c r="AW681" s="6">
        <v>0</v>
      </c>
      <c r="AX681" s="6">
        <v>2</v>
      </c>
      <c r="AY681" s="6">
        <f>IF(Table3[[#This Row],[ShankDiameter]]=0.225,2,IF(Table3[[#This Row],[ShankDiameter]]=0.25,2,IF(Table3[[#This Row],[ShankDiameter]]=0.2875,2,0)))</f>
        <v>0</v>
      </c>
      <c r="AZ681" s="6"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f>IF(Table3[[#This Row],[Type]]="EM",IF((Table3[[#This Row],[Diameter]]/2)-Table3[[#This Row],[CornerRadius]]-0.012&gt;0,(Table3[[#This Row],[Diameter]]/2)-Table3[[#This Row],[CornerRadius]]-0.012,0),)</f>
        <v>0</v>
      </c>
      <c r="BK681" s="6" t="str">
        <f>IF(Table3[[#This Row],[ShoulderLength]]="","",IF(Table3[[#This Row],[ShoulderLength]]&lt;Table3[[#This Row],[LOC]],"FIX",""))</f>
        <v/>
      </c>
    </row>
    <row r="682" spans="1:63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802</v>
      </c>
      <c r="I682" s="11" t="s">
        <v>1400</v>
      </c>
      <c r="J682" s="12" t="s">
        <v>1401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796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>IF(Z682 &lt; 1, "", (M682/2)/TAN(RADIANS(Z682/2)))</f>
        <v>2.3403066274079874E-2</v>
      </c>
      <c r="AE682" s="6" t="s">
        <v>471</v>
      </c>
      <c r="AF682" s="6" t="s">
        <v>62</v>
      </c>
      <c r="AH682" s="6" t="s">
        <v>636</v>
      </c>
      <c r="AI682" s="6">
        <v>0</v>
      </c>
      <c r="AJ682" s="6">
        <v>1</v>
      </c>
      <c r="AK682" s="6">
        <v>0</v>
      </c>
      <c r="AL682" s="6">
        <v>0</v>
      </c>
      <c r="AM682" s="6">
        <v>0</v>
      </c>
      <c r="AN682" s="6">
        <v>0</v>
      </c>
      <c r="AO682" s="6">
        <v>1</v>
      </c>
      <c r="AQ682" s="6">
        <v>0</v>
      </c>
      <c r="AR682" s="6">
        <v>0</v>
      </c>
      <c r="AS682" s="6">
        <v>0</v>
      </c>
      <c r="AT682" s="6">
        <v>0</v>
      </c>
      <c r="AU682" s="6">
        <f>IF(Table3[[#This Row],[ShankDiameter]]&gt;0.5,0,2)</f>
        <v>2</v>
      </c>
      <c r="AV682" s="6">
        <v>0</v>
      </c>
      <c r="AW682" s="6">
        <v>0</v>
      </c>
      <c r="AX682" s="6">
        <v>2</v>
      </c>
      <c r="AY682" s="6">
        <f>IF(Table3[[#This Row],[ShankDiameter]]=0.225,2,IF(Table3[[#This Row],[ShankDiameter]]=0.25,2,IF(Table3[[#This Row],[ShankDiameter]]=0.2875,2,0)))</f>
        <v>0</v>
      </c>
      <c r="AZ682" s="6"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f>IF(Table3[[#This Row],[Type]]="EM",IF((Table3[[#This Row],[Diameter]]/2)-Table3[[#This Row],[CornerRadius]]-0.012&gt;0,(Table3[[#This Row],[Diameter]]/2)-Table3[[#This Row],[CornerRadius]]-0.012,0),)</f>
        <v>0</v>
      </c>
      <c r="BK682" s="6" t="str">
        <f>IF(Table3[[#This Row],[ShoulderLength]]="","",IF(Table3[[#This Row],[ShoulderLength]]&lt;Table3[[#This Row],[LOC]],"FIX",""))</f>
        <v/>
      </c>
    </row>
    <row r="683" spans="1:63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802</v>
      </c>
      <c r="I683" s="11" t="s">
        <v>1402</v>
      </c>
      <c r="J683" s="12" t="s">
        <v>1403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798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>IF(Z683 &lt; 1, "", (M683/2)/TAN(RADIANS(Z683/2)))</f>
        <v>2.4024386617639514E-2</v>
      </c>
      <c r="AE683" s="6" t="s">
        <v>471</v>
      </c>
      <c r="AF683" s="6" t="s">
        <v>62</v>
      </c>
      <c r="AH683" s="6" t="s">
        <v>636</v>
      </c>
      <c r="AI683" s="6">
        <v>0</v>
      </c>
      <c r="AJ683" s="6">
        <v>1</v>
      </c>
      <c r="AK683" s="6">
        <v>0</v>
      </c>
      <c r="AL683" s="6">
        <v>0</v>
      </c>
      <c r="AM683" s="6">
        <v>0</v>
      </c>
      <c r="AN683" s="6">
        <v>0</v>
      </c>
      <c r="AO683" s="6">
        <v>1</v>
      </c>
      <c r="AQ683" s="6">
        <v>0</v>
      </c>
      <c r="AR683" s="6">
        <v>0</v>
      </c>
      <c r="AS683" s="6">
        <v>0</v>
      </c>
      <c r="AT683" s="6">
        <v>0</v>
      </c>
      <c r="AU683" s="6">
        <f>IF(Table3[[#This Row],[ShankDiameter]]&gt;0.5,0,2)</f>
        <v>2</v>
      </c>
      <c r="AV683" s="6">
        <v>0</v>
      </c>
      <c r="AW683" s="6">
        <v>0</v>
      </c>
      <c r="AX683" s="6">
        <v>2</v>
      </c>
      <c r="AY683" s="6">
        <f>IF(Table3[[#This Row],[ShankDiameter]]=0.225,2,IF(Table3[[#This Row],[ShankDiameter]]=0.25,2,IF(Table3[[#This Row],[ShankDiameter]]=0.2875,2,0)))</f>
        <v>0</v>
      </c>
      <c r="AZ683" s="6"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f>IF(Table3[[#This Row],[Type]]="EM",IF((Table3[[#This Row],[Diameter]]/2)-Table3[[#This Row],[CornerRadius]]-0.012&gt;0,(Table3[[#This Row],[Diameter]]/2)-Table3[[#This Row],[CornerRadius]]-0.012,0),)</f>
        <v>0</v>
      </c>
      <c r="BK683" s="6" t="str">
        <f>IF(Table3[[#This Row],[ShoulderLength]]="","",IF(Table3[[#This Row],[ShoulderLength]]&lt;Table3[[#This Row],[LOC]],"FIX",""))</f>
        <v/>
      </c>
    </row>
    <row r="684" spans="1:63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680</v>
      </c>
      <c r="I684" s="11" t="s">
        <v>1404</v>
      </c>
      <c r="J684" s="12" t="s">
        <v>1405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798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>IF(Z684 &lt; 1, "", (M684/2)/TAN(RADIANS(Z684/2)))</f>
        <v>2.4024386617639514E-2</v>
      </c>
      <c r="AE684" s="6" t="s">
        <v>471</v>
      </c>
      <c r="AF684" s="6" t="s">
        <v>62</v>
      </c>
      <c r="AH684" s="6" t="s">
        <v>683</v>
      </c>
      <c r="AI684" s="6">
        <v>0</v>
      </c>
      <c r="AJ684" s="6">
        <v>1</v>
      </c>
      <c r="AK684" s="6">
        <v>0</v>
      </c>
      <c r="AL684" s="6">
        <v>0</v>
      </c>
      <c r="AM684" s="6">
        <v>0</v>
      </c>
      <c r="AN684" s="6">
        <v>0</v>
      </c>
      <c r="AO684" s="6">
        <v>1</v>
      </c>
      <c r="AQ684" s="6">
        <v>0</v>
      </c>
      <c r="AR684" s="6">
        <v>0</v>
      </c>
      <c r="AS684" s="6">
        <v>0</v>
      </c>
      <c r="AT684" s="6">
        <v>0</v>
      </c>
      <c r="AU684" s="6">
        <f>IF(Table3[[#This Row],[ShankDiameter]]&gt;0.5,0,2)</f>
        <v>2</v>
      </c>
      <c r="AV684" s="6">
        <v>0</v>
      </c>
      <c r="AW684" s="6">
        <v>0</v>
      </c>
      <c r="AX684" s="6">
        <v>2</v>
      </c>
      <c r="AY684" s="6">
        <f>IF(Table3[[#This Row],[ShankDiameter]]=0.225,2,IF(Table3[[#This Row],[ShankDiameter]]=0.25,2,IF(Table3[[#This Row],[ShankDiameter]]=0.2875,2,0)))</f>
        <v>0</v>
      </c>
      <c r="AZ684" s="6"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f>IF(Table3[[#This Row],[Type]]="EM",IF((Table3[[#This Row],[Diameter]]/2)-Table3[[#This Row],[CornerRadius]]-0.012&gt;0,(Table3[[#This Row],[Diameter]]/2)-Table3[[#This Row],[CornerRadius]]-0.012,0),)</f>
        <v>0</v>
      </c>
      <c r="BK684" s="6" t="str">
        <f>IF(Table3[[#This Row],[ShoulderLength]]="","",IF(Table3[[#This Row],[ShoulderLength]]&lt;Table3[[#This Row],[LOC]],"FIX",""))</f>
        <v/>
      </c>
    </row>
    <row r="685" spans="1:63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680</v>
      </c>
      <c r="I685" s="11" t="s">
        <v>1406</v>
      </c>
      <c r="J685" s="12" t="s">
        <v>1407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806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>IF(Z685 &lt; 1, "", (M685/2)/TAN(RADIANS(Z685/2)))</f>
        <v>2.4852813742385703E-2</v>
      </c>
      <c r="AE685" s="6" t="s">
        <v>471</v>
      </c>
      <c r="AF685" s="6" t="s">
        <v>545</v>
      </c>
      <c r="AH685" s="6" t="s">
        <v>683</v>
      </c>
      <c r="AI685" s="6">
        <v>0</v>
      </c>
      <c r="AJ685" s="6">
        <v>1</v>
      </c>
      <c r="AK685" s="6">
        <v>0</v>
      </c>
      <c r="AL685" s="6">
        <v>0</v>
      </c>
      <c r="AM685" s="6">
        <v>0</v>
      </c>
      <c r="AN685" s="6">
        <v>0</v>
      </c>
      <c r="AO685" s="6">
        <v>1</v>
      </c>
      <c r="AQ685" s="6">
        <v>0</v>
      </c>
      <c r="AR685" s="6">
        <v>0</v>
      </c>
      <c r="AS685" s="6">
        <v>0</v>
      </c>
      <c r="AT685" s="6">
        <v>0</v>
      </c>
      <c r="AU685" s="6">
        <f>IF(Table3[[#This Row],[ShankDiameter]]&gt;0.5,0,2)</f>
        <v>2</v>
      </c>
      <c r="AV685" s="6">
        <v>0</v>
      </c>
      <c r="AW685" s="6">
        <v>0</v>
      </c>
      <c r="AX685" s="6">
        <v>2</v>
      </c>
      <c r="AY685" s="6">
        <f>IF(Table3[[#This Row],[ShankDiameter]]=0.225,2,IF(Table3[[#This Row],[ShankDiameter]]=0.25,2,IF(Table3[[#This Row],[ShankDiameter]]=0.2875,2,0)))</f>
        <v>0</v>
      </c>
      <c r="AZ685" s="6"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f>IF(Table3[[#This Row],[Type]]="EM",IF((Table3[[#This Row],[Diameter]]/2)-Table3[[#This Row],[CornerRadius]]-0.012&gt;0,(Table3[[#This Row],[Diameter]]/2)-Table3[[#This Row],[CornerRadius]]-0.012,0),)</f>
        <v>0</v>
      </c>
      <c r="BK685" s="6" t="str">
        <f>IF(Table3[[#This Row],[ShoulderLength]]="","",IF(Table3[[#This Row],[ShoulderLength]]&lt;Table3[[#This Row],[LOC]],"FIX",""))</f>
        <v/>
      </c>
    </row>
    <row r="686" spans="1:63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802</v>
      </c>
      <c r="I686" s="11" t="s">
        <v>1408</v>
      </c>
      <c r="J686" s="12" t="s">
        <v>1409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2427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>IF(Z686 &lt; 1, "", (M686/2)/TAN(RADIANS(Z686/2)))</f>
        <v>2.5888347648318443E-2</v>
      </c>
      <c r="AE686" s="6" t="s">
        <v>471</v>
      </c>
      <c r="AF686" s="6" t="s">
        <v>62</v>
      </c>
      <c r="AH686" s="6" t="s">
        <v>636</v>
      </c>
      <c r="AI686" s="6">
        <v>0</v>
      </c>
      <c r="AJ686" s="6">
        <v>1</v>
      </c>
      <c r="AK686" s="6">
        <v>0</v>
      </c>
      <c r="AL686" s="6">
        <v>0</v>
      </c>
      <c r="AM686" s="6">
        <v>0</v>
      </c>
      <c r="AN686" s="6">
        <v>0</v>
      </c>
      <c r="AO686" s="6">
        <v>1</v>
      </c>
      <c r="AQ686" s="6">
        <v>0</v>
      </c>
      <c r="AR686" s="6">
        <v>0</v>
      </c>
      <c r="AS686" s="6">
        <v>0</v>
      </c>
      <c r="AT686" s="6">
        <v>0</v>
      </c>
      <c r="AU686" s="6">
        <f>IF(Table3[[#This Row],[ShankDiameter]]&gt;0.5,0,2)</f>
        <v>2</v>
      </c>
      <c r="AV686" s="6">
        <v>0</v>
      </c>
      <c r="AW686" s="6">
        <v>0</v>
      </c>
      <c r="AX686" s="6">
        <v>2</v>
      </c>
      <c r="AY686" s="6">
        <f>IF(Table3[[#This Row],[ShankDiameter]]=0.225,2,IF(Table3[[#This Row],[ShankDiameter]]=0.25,2,IF(Table3[[#This Row],[ShankDiameter]]=0.2875,2,0)))</f>
        <v>0</v>
      </c>
      <c r="AZ686" s="6"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f>IF(Table3[[#This Row],[Type]]="EM",IF((Table3[[#This Row],[Diameter]]/2)-Table3[[#This Row],[CornerRadius]]-0.012&gt;0,(Table3[[#This Row],[Diameter]]/2)-Table3[[#This Row],[CornerRadius]]-0.012,0),)</f>
        <v>0</v>
      </c>
      <c r="BK686" s="6" t="str">
        <f>IF(Table3[[#This Row],[ShoulderLength]]="","",IF(Table3[[#This Row],[ShoulderLength]]&lt;Table3[[#This Row],[LOC]],"FIX",""))</f>
        <v/>
      </c>
    </row>
    <row r="687" spans="1:63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680</v>
      </c>
      <c r="I687" s="11" t="s">
        <v>1410</v>
      </c>
      <c r="J687" s="12" t="s">
        <v>1411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2427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>IF(Z687 &lt; 1, "", (M687/2)/TAN(RADIANS(Z687/2)))</f>
        <v>2.5888347648318443E-2</v>
      </c>
      <c r="AE687" s="6" t="s">
        <v>471</v>
      </c>
      <c r="AF687" s="6" t="s">
        <v>62</v>
      </c>
      <c r="AH687" s="6" t="s">
        <v>683</v>
      </c>
      <c r="AI687" s="6">
        <v>0</v>
      </c>
      <c r="AJ687" s="6">
        <v>1</v>
      </c>
      <c r="AK687" s="6">
        <v>0</v>
      </c>
      <c r="AL687" s="6">
        <v>0</v>
      </c>
      <c r="AM687" s="6">
        <v>0</v>
      </c>
      <c r="AN687" s="6">
        <v>0</v>
      </c>
      <c r="AO687" s="6">
        <v>1</v>
      </c>
      <c r="AQ687" s="6">
        <v>0</v>
      </c>
      <c r="AR687" s="6">
        <v>0</v>
      </c>
      <c r="AS687" s="6">
        <v>0</v>
      </c>
      <c r="AT687" s="6">
        <v>0</v>
      </c>
      <c r="AU687" s="6">
        <f>IF(Table3[[#This Row],[ShankDiameter]]&gt;0.5,0,2)</f>
        <v>2</v>
      </c>
      <c r="AV687" s="6">
        <v>0</v>
      </c>
      <c r="AW687" s="6">
        <v>0</v>
      </c>
      <c r="AX687" s="6">
        <v>2</v>
      </c>
      <c r="AY687" s="6">
        <f>IF(Table3[[#This Row],[ShankDiameter]]=0.225,2,IF(Table3[[#This Row],[ShankDiameter]]=0.25,2,IF(Table3[[#This Row],[ShankDiameter]]=0.2875,2,0)))</f>
        <v>0</v>
      </c>
      <c r="AZ687" s="6"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f>IF(Table3[[#This Row],[Type]]="EM",IF((Table3[[#This Row],[Diameter]]/2)-Table3[[#This Row],[CornerRadius]]-0.012&gt;0,(Table3[[#This Row],[Diameter]]/2)-Table3[[#This Row],[CornerRadius]]-0.012,0),)</f>
        <v>0</v>
      </c>
      <c r="BK687" s="6" t="str">
        <f>IF(Table3[[#This Row],[ShoulderLength]]="","",IF(Table3[[#This Row],[ShoulderLength]]&lt;Table3[[#This Row],[LOC]],"FIX",""))</f>
        <v/>
      </c>
    </row>
    <row r="688" spans="1:63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874</v>
      </c>
      <c r="I688" s="11" t="s">
        <v>1412</v>
      </c>
      <c r="J688" s="12" t="s">
        <v>1413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813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>IF(Z688 &lt; 1, "", (M688/2)/TAN(RADIANS(Z688/2)))</f>
        <v>2.6095454429504991E-2</v>
      </c>
      <c r="AE688" s="6" t="s">
        <v>471</v>
      </c>
      <c r="AF688" s="6" t="s">
        <v>62</v>
      </c>
      <c r="AH688" s="6" t="s">
        <v>621</v>
      </c>
      <c r="AI688" s="6">
        <v>0</v>
      </c>
      <c r="AJ688" s="6">
        <v>1</v>
      </c>
      <c r="AK688" s="6">
        <v>0</v>
      </c>
      <c r="AL688" s="6">
        <v>0</v>
      </c>
      <c r="AM688" s="6">
        <v>0</v>
      </c>
      <c r="AN688" s="6">
        <v>0</v>
      </c>
      <c r="AO688" s="6">
        <v>1</v>
      </c>
      <c r="AQ688" s="6">
        <v>0</v>
      </c>
      <c r="AR688" s="6">
        <v>0</v>
      </c>
      <c r="AS688" s="6">
        <v>0</v>
      </c>
      <c r="AT688" s="6">
        <v>0</v>
      </c>
      <c r="AU688" s="6">
        <f>IF(Table3[[#This Row],[ShankDiameter]]&gt;0.5,0,2)</f>
        <v>2</v>
      </c>
      <c r="AV688" s="6">
        <v>0</v>
      </c>
      <c r="AW688" s="6">
        <v>0</v>
      </c>
      <c r="AX688" s="6">
        <v>2</v>
      </c>
      <c r="AY688" s="6">
        <f>IF(Table3[[#This Row],[ShankDiameter]]=0.225,2,IF(Table3[[#This Row],[ShankDiameter]]=0.25,2,IF(Table3[[#This Row],[ShankDiameter]]=0.2875,2,0)))</f>
        <v>0</v>
      </c>
      <c r="AZ688" s="6"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f>IF(Table3[[#This Row],[Type]]="EM",IF((Table3[[#This Row],[Diameter]]/2)-Table3[[#This Row],[CornerRadius]]-0.012&gt;0,(Table3[[#This Row],[Diameter]]/2)-Table3[[#This Row],[CornerRadius]]-0.012,0),)</f>
        <v>0</v>
      </c>
      <c r="BK688" s="6" t="str">
        <f>IF(Table3[[#This Row],[ShoulderLength]]="","",IF(Table3[[#This Row],[ShoulderLength]]&lt;Table3[[#This Row],[LOC]],"FIX",""))</f>
        <v/>
      </c>
    </row>
    <row r="689" spans="1:63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680</v>
      </c>
      <c r="I689" s="11" t="s">
        <v>1414</v>
      </c>
      <c r="J689" s="12" t="s">
        <v>1415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815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>IF(Z689 &lt; 1, "", (M689/2)/TAN(RADIANS(Z689/2)))</f>
        <v>2.661322138247136E-2</v>
      </c>
      <c r="AE689" s="6" t="s">
        <v>471</v>
      </c>
      <c r="AF689" s="6" t="s">
        <v>62</v>
      </c>
      <c r="AH689" s="6" t="s">
        <v>683</v>
      </c>
      <c r="AI689" s="6">
        <v>0</v>
      </c>
      <c r="AJ689" s="6">
        <v>1</v>
      </c>
      <c r="AK689" s="6">
        <v>0</v>
      </c>
      <c r="AL689" s="6">
        <v>0</v>
      </c>
      <c r="AM689" s="6">
        <v>0</v>
      </c>
      <c r="AN689" s="6">
        <v>0</v>
      </c>
      <c r="AO689" s="6">
        <v>1</v>
      </c>
      <c r="AQ689" s="6">
        <v>0</v>
      </c>
      <c r="AR689" s="6">
        <v>0</v>
      </c>
      <c r="AS689" s="6">
        <v>0</v>
      </c>
      <c r="AT689" s="6">
        <v>0</v>
      </c>
      <c r="AU689" s="6">
        <f>IF(Table3[[#This Row],[ShankDiameter]]&gt;0.5,0,2)</f>
        <v>2</v>
      </c>
      <c r="AV689" s="6">
        <v>0</v>
      </c>
      <c r="AW689" s="6">
        <v>0</v>
      </c>
      <c r="AX689" s="6">
        <v>2</v>
      </c>
      <c r="AY689" s="6">
        <f>IF(Table3[[#This Row],[ShankDiameter]]=0.225,2,IF(Table3[[#This Row],[ShankDiameter]]=0.25,2,IF(Table3[[#This Row],[ShankDiameter]]=0.2875,2,0)))</f>
        <v>0</v>
      </c>
      <c r="AZ689" s="6"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f>IF(Table3[[#This Row],[Type]]="EM",IF((Table3[[#This Row],[Diameter]]/2)-Table3[[#This Row],[CornerRadius]]-0.012&gt;0,(Table3[[#This Row],[Diameter]]/2)-Table3[[#This Row],[CornerRadius]]-0.012,0),)</f>
        <v>0</v>
      </c>
      <c r="BK689" s="6" t="str">
        <f>IF(Table3[[#This Row],[ShoulderLength]]="","",IF(Table3[[#This Row],[ShoulderLength]]&lt;Table3[[#This Row],[LOC]],"FIX",""))</f>
        <v/>
      </c>
    </row>
    <row r="690" spans="1:63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680</v>
      </c>
      <c r="I690" s="11" t="s">
        <v>1416</v>
      </c>
      <c r="J690" s="12" t="s">
        <v>1417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821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>IF(Z690 &lt; 1, "", (M690/2)/TAN(RADIANS(Z690/2)))</f>
        <v>2.8166522241370468E-2</v>
      </c>
      <c r="AE690" s="6" t="s">
        <v>471</v>
      </c>
      <c r="AF690" s="6" t="s">
        <v>62</v>
      </c>
      <c r="AH690" s="6" t="s">
        <v>683</v>
      </c>
      <c r="AI690" s="6">
        <v>0</v>
      </c>
      <c r="AJ690" s="6">
        <v>1</v>
      </c>
      <c r="AK690" s="6">
        <v>0</v>
      </c>
      <c r="AL690" s="6">
        <v>0</v>
      </c>
      <c r="AM690" s="6">
        <v>0</v>
      </c>
      <c r="AN690" s="6">
        <v>0</v>
      </c>
      <c r="AO690" s="6">
        <v>1</v>
      </c>
      <c r="AQ690" s="6">
        <v>0</v>
      </c>
      <c r="AR690" s="6">
        <v>0</v>
      </c>
      <c r="AS690" s="6">
        <v>0</v>
      </c>
      <c r="AT690" s="6">
        <v>0</v>
      </c>
      <c r="AU690" s="6">
        <f>IF(Table3[[#This Row],[ShankDiameter]]&gt;0.5,0,2)</f>
        <v>2</v>
      </c>
      <c r="AV690" s="6">
        <v>0</v>
      </c>
      <c r="AW690" s="6">
        <v>0</v>
      </c>
      <c r="AX690" s="6">
        <v>2</v>
      </c>
      <c r="AY690" s="6">
        <f>IF(Table3[[#This Row],[ShankDiameter]]=0.225,2,IF(Table3[[#This Row],[ShankDiameter]]=0.25,2,IF(Table3[[#This Row],[ShankDiameter]]=0.2875,2,0)))</f>
        <v>0</v>
      </c>
      <c r="AZ690" s="6"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f>IF(Table3[[#This Row],[Type]]="EM",IF((Table3[[#This Row],[Diameter]]/2)-Table3[[#This Row],[CornerRadius]]-0.012&gt;0,(Table3[[#This Row],[Diameter]]/2)-Table3[[#This Row],[CornerRadius]]-0.012,0),)</f>
        <v>0</v>
      </c>
      <c r="BK690" s="6" t="str">
        <f>IF(Table3[[#This Row],[ShoulderLength]]="","",IF(Table3[[#This Row],[ShoulderLength]]&lt;Table3[[#This Row],[LOC]],"FIX",""))</f>
        <v/>
      </c>
    </row>
    <row r="691" spans="1:63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802</v>
      </c>
      <c r="I691" s="11" t="s">
        <v>1418</v>
      </c>
      <c r="J691" s="12" t="s">
        <v>1419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823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>IF(Z691 &lt; 1, "", (M691/2)/TAN(RADIANS(Z691/2)))</f>
        <v>2.9098502756709933E-2</v>
      </c>
      <c r="AE691" s="6" t="s">
        <v>471</v>
      </c>
      <c r="AF691" s="6" t="s">
        <v>62</v>
      </c>
      <c r="AH691" s="6" t="s">
        <v>636</v>
      </c>
      <c r="AI691" s="6">
        <v>0</v>
      </c>
      <c r="AJ691" s="6">
        <v>1</v>
      </c>
      <c r="AK691" s="6">
        <v>0</v>
      </c>
      <c r="AL691" s="6">
        <v>0</v>
      </c>
      <c r="AM691" s="6">
        <v>0</v>
      </c>
      <c r="AN691" s="6">
        <v>0</v>
      </c>
      <c r="AO691" s="6">
        <v>1</v>
      </c>
      <c r="AQ691" s="6">
        <v>0</v>
      </c>
      <c r="AR691" s="6">
        <v>0</v>
      </c>
      <c r="AS691" s="6">
        <v>0</v>
      </c>
      <c r="AT691" s="6">
        <v>0</v>
      </c>
      <c r="AU691" s="6">
        <f>IF(Table3[[#This Row],[ShankDiameter]]&gt;0.5,0,2)</f>
        <v>2</v>
      </c>
      <c r="AV691" s="6">
        <v>0</v>
      </c>
      <c r="AW691" s="6">
        <v>0</v>
      </c>
      <c r="AX691" s="6">
        <v>2</v>
      </c>
      <c r="AY691" s="6">
        <f>IF(Table3[[#This Row],[ShankDiameter]]=0.225,2,IF(Table3[[#This Row],[ShankDiameter]]=0.25,2,IF(Table3[[#This Row],[ShankDiameter]]=0.2875,2,0)))</f>
        <v>0</v>
      </c>
      <c r="AZ691" s="6"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f>IF(Table3[[#This Row],[Type]]="EM",IF((Table3[[#This Row],[Diameter]]/2)-Table3[[#This Row],[CornerRadius]]-0.012&gt;0,(Table3[[#This Row],[Diameter]]/2)-Table3[[#This Row],[CornerRadius]]-0.012,0),)</f>
        <v>0</v>
      </c>
      <c r="BK691" s="6" t="str">
        <f>IF(Table3[[#This Row],[ShoulderLength]]="","",IF(Table3[[#This Row],[ShoulderLength]]&lt;Table3[[#This Row],[LOC]],"FIX",""))</f>
        <v/>
      </c>
    </row>
    <row r="692" spans="1:63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680</v>
      </c>
      <c r="I692" s="11" t="s">
        <v>1420</v>
      </c>
      <c r="J692" s="12" t="s">
        <v>1421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823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>IF(Z692 &lt; 1, "", (M692/2)/TAN(RADIANS(Z692/2)))</f>
        <v>2.9098502756709933E-2</v>
      </c>
      <c r="AE692" s="6" t="s">
        <v>471</v>
      </c>
      <c r="AF692" s="6" t="s">
        <v>62</v>
      </c>
      <c r="AH692" s="6" t="s">
        <v>683</v>
      </c>
      <c r="AI692" s="6">
        <v>0</v>
      </c>
      <c r="AJ692" s="6">
        <v>1</v>
      </c>
      <c r="AK692" s="6">
        <v>0</v>
      </c>
      <c r="AL692" s="6">
        <v>0</v>
      </c>
      <c r="AM692" s="6">
        <v>0</v>
      </c>
      <c r="AN692" s="6">
        <v>0</v>
      </c>
      <c r="AO692" s="6">
        <v>1</v>
      </c>
      <c r="AQ692" s="6">
        <v>0</v>
      </c>
      <c r="AR692" s="6">
        <v>0</v>
      </c>
      <c r="AS692" s="6">
        <v>0</v>
      </c>
      <c r="AT692" s="6">
        <v>0</v>
      </c>
      <c r="AU692" s="6">
        <f>IF(Table3[[#This Row],[ShankDiameter]]&gt;0.5,0,2)</f>
        <v>2</v>
      </c>
      <c r="AV692" s="6">
        <v>0</v>
      </c>
      <c r="AW692" s="6">
        <v>0</v>
      </c>
      <c r="AX692" s="6">
        <v>2</v>
      </c>
      <c r="AY692" s="6">
        <f>IF(Table3[[#This Row],[ShankDiameter]]=0.225,2,IF(Table3[[#This Row],[ShankDiameter]]=0.25,2,IF(Table3[[#This Row],[ShankDiameter]]=0.2875,2,0)))</f>
        <v>0</v>
      </c>
      <c r="AZ692" s="6"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f>IF(Table3[[#This Row],[Type]]="EM",IF((Table3[[#This Row],[Diameter]]/2)-Table3[[#This Row],[CornerRadius]]-0.012&gt;0,(Table3[[#This Row],[Diameter]]/2)-Table3[[#This Row],[CornerRadius]]-0.012,0),)</f>
        <v>0</v>
      </c>
      <c r="BK692" s="6" t="str">
        <f>IF(Table3[[#This Row],[ShoulderLength]]="","",IF(Table3[[#This Row],[ShoulderLength]]&lt;Table3[[#This Row],[LOC]],"FIX",""))</f>
        <v/>
      </c>
    </row>
    <row r="693" spans="1:63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802</v>
      </c>
      <c r="I693" s="11" t="s">
        <v>1422</v>
      </c>
      <c r="J693" s="12" t="s">
        <v>1423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2426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>IF(Z693 &lt; 1, "", (M693/2)/TAN(RADIANS(Z693/2)))</f>
        <v>2.9119213434828584E-2</v>
      </c>
      <c r="AE693" s="6" t="s">
        <v>471</v>
      </c>
      <c r="AF693" s="6" t="s">
        <v>62</v>
      </c>
      <c r="AH693" s="6" t="s">
        <v>636</v>
      </c>
      <c r="AI693" s="6">
        <v>0</v>
      </c>
      <c r="AJ693" s="6">
        <v>1</v>
      </c>
      <c r="AK693" s="6">
        <v>0</v>
      </c>
      <c r="AL693" s="6">
        <v>0</v>
      </c>
      <c r="AM693" s="6">
        <v>0</v>
      </c>
      <c r="AN693" s="6">
        <v>0</v>
      </c>
      <c r="AO693" s="6">
        <v>1</v>
      </c>
      <c r="AQ693" s="6">
        <v>0</v>
      </c>
      <c r="AR693" s="6">
        <v>0</v>
      </c>
      <c r="AS693" s="6">
        <v>0</v>
      </c>
      <c r="AT693" s="6">
        <v>0</v>
      </c>
      <c r="AU693" s="6">
        <f>IF(Table3[[#This Row],[ShankDiameter]]&gt;0.5,0,2)</f>
        <v>2</v>
      </c>
      <c r="AV693" s="6">
        <v>0</v>
      </c>
      <c r="AW693" s="6">
        <v>0</v>
      </c>
      <c r="AX693" s="6">
        <v>2</v>
      </c>
      <c r="AY693" s="6">
        <f>IF(Table3[[#This Row],[ShankDiameter]]=0.225,2,IF(Table3[[#This Row],[ShankDiameter]]=0.25,2,IF(Table3[[#This Row],[ShankDiameter]]=0.2875,2,0)))</f>
        <v>0</v>
      </c>
      <c r="AZ693" s="6"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f>IF(Table3[[#This Row],[Type]]="EM",IF((Table3[[#This Row],[Diameter]]/2)-Table3[[#This Row],[CornerRadius]]-0.012&gt;0,(Table3[[#This Row],[Diameter]]/2)-Table3[[#This Row],[CornerRadius]]-0.012,0),)</f>
        <v>0</v>
      </c>
      <c r="BK693" s="6" t="str">
        <f>IF(Table3[[#This Row],[ShoulderLength]]="","",IF(Table3[[#This Row],[ShoulderLength]]&lt;Table3[[#This Row],[LOC]],"FIX",""))</f>
        <v/>
      </c>
    </row>
    <row r="694" spans="1:63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680</v>
      </c>
      <c r="I694" s="11" t="s">
        <v>1424</v>
      </c>
      <c r="J694" s="12" t="s">
        <v>1425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2426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>IF(Z694 &lt; 1, "", (M694/2)/TAN(RADIANS(Z694/2)))</f>
        <v>2.9119213434828584E-2</v>
      </c>
      <c r="AE694" s="6" t="s">
        <v>471</v>
      </c>
      <c r="AF694" s="6" t="s">
        <v>62</v>
      </c>
      <c r="AH694" s="6" t="s">
        <v>683</v>
      </c>
      <c r="AI694" s="6">
        <v>0</v>
      </c>
      <c r="AJ694" s="6">
        <v>1</v>
      </c>
      <c r="AK694" s="6">
        <v>0</v>
      </c>
      <c r="AL694" s="6">
        <v>0</v>
      </c>
      <c r="AM694" s="6">
        <v>0</v>
      </c>
      <c r="AN694" s="6">
        <v>0</v>
      </c>
      <c r="AO694" s="6">
        <v>1</v>
      </c>
      <c r="AQ694" s="6">
        <v>0</v>
      </c>
      <c r="AR694" s="6">
        <v>0</v>
      </c>
      <c r="AS694" s="6">
        <v>0</v>
      </c>
      <c r="AT694" s="6">
        <v>0</v>
      </c>
      <c r="AU694" s="6">
        <f>IF(Table3[[#This Row],[ShankDiameter]]&gt;0.5,0,2)</f>
        <v>2</v>
      </c>
      <c r="AV694" s="6">
        <v>0</v>
      </c>
      <c r="AW694" s="6">
        <v>0</v>
      </c>
      <c r="AX694" s="6">
        <v>2</v>
      </c>
      <c r="AY694" s="6">
        <f>IF(Table3[[#This Row],[ShankDiameter]]=0.225,2,IF(Table3[[#This Row],[ShankDiameter]]=0.25,2,IF(Table3[[#This Row],[ShankDiameter]]=0.2875,2,0)))</f>
        <v>0</v>
      </c>
      <c r="AZ694" s="6"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f>IF(Table3[[#This Row],[Type]]="EM",IF((Table3[[#This Row],[Diameter]]/2)-Table3[[#This Row],[CornerRadius]]-0.012&gt;0,(Table3[[#This Row],[Diameter]]/2)-Table3[[#This Row],[CornerRadius]]-0.012,0),)</f>
        <v>0</v>
      </c>
      <c r="BK694" s="6" t="str">
        <f>IF(Table3[[#This Row],[ShoulderLength]]="","",IF(Table3[[#This Row],[ShoulderLength]]&lt;Table3[[#This Row],[LOC]],"FIX",""))</f>
        <v/>
      </c>
    </row>
    <row r="695" spans="1:63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802</v>
      </c>
      <c r="I695" s="11" t="s">
        <v>1426</v>
      </c>
      <c r="J695" s="12" t="s">
        <v>1427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827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>IF(Z695 &lt; 1, "", (M695/2)/TAN(RADIANS(Z695/2)))</f>
        <v>2.9823376490862842E-2</v>
      </c>
      <c r="AE695" s="6" t="s">
        <v>471</v>
      </c>
      <c r="AF695" s="6" t="s">
        <v>62</v>
      </c>
      <c r="AH695" s="6" t="s">
        <v>636</v>
      </c>
      <c r="AI695" s="6">
        <v>0</v>
      </c>
      <c r="AJ695" s="6">
        <v>1</v>
      </c>
      <c r="AK695" s="6">
        <v>0</v>
      </c>
      <c r="AL695" s="6">
        <v>0</v>
      </c>
      <c r="AM695" s="6">
        <v>0</v>
      </c>
      <c r="AN695" s="6">
        <v>0</v>
      </c>
      <c r="AO695" s="6">
        <v>1</v>
      </c>
      <c r="AQ695" s="6">
        <v>0</v>
      </c>
      <c r="AR695" s="6">
        <v>0</v>
      </c>
      <c r="AS695" s="6">
        <v>0</v>
      </c>
      <c r="AT695" s="6">
        <v>0</v>
      </c>
      <c r="AU695" s="6">
        <f>IF(Table3[[#This Row],[ShankDiameter]]&gt;0.5,0,2)</f>
        <v>2</v>
      </c>
      <c r="AV695" s="6">
        <v>0</v>
      </c>
      <c r="AW695" s="6">
        <v>0</v>
      </c>
      <c r="AX695" s="6">
        <v>2</v>
      </c>
      <c r="AY695" s="6">
        <f>IF(Table3[[#This Row],[ShankDiameter]]=0.225,2,IF(Table3[[#This Row],[ShankDiameter]]=0.25,2,IF(Table3[[#This Row],[ShankDiameter]]=0.2875,2,0)))</f>
        <v>0</v>
      </c>
      <c r="AZ695" s="6"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f>IF(Table3[[#This Row],[Type]]="EM",IF((Table3[[#This Row],[Diameter]]/2)-Table3[[#This Row],[CornerRadius]]-0.012&gt;0,(Table3[[#This Row],[Diameter]]/2)-Table3[[#This Row],[CornerRadius]]-0.012,0),)</f>
        <v>0</v>
      </c>
      <c r="BK695" s="6" t="str">
        <f>IF(Table3[[#This Row],[ShoulderLength]]="","",IF(Table3[[#This Row],[ShoulderLength]]&lt;Table3[[#This Row],[LOC]],"FIX",""))</f>
        <v/>
      </c>
    </row>
    <row r="696" spans="1:63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680</v>
      </c>
      <c r="I696" s="11" t="s">
        <v>1428</v>
      </c>
      <c r="J696" s="12" t="s">
        <v>1429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827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>IF(Z696 &lt; 1, "", (M696/2)/TAN(RADIANS(Z696/2)))</f>
        <v>2.9823376490862842E-2</v>
      </c>
      <c r="AE696" s="6" t="s">
        <v>471</v>
      </c>
      <c r="AF696" s="6" t="s">
        <v>62</v>
      </c>
      <c r="AH696" s="6" t="s">
        <v>683</v>
      </c>
      <c r="AI696" s="6">
        <v>0</v>
      </c>
      <c r="AJ696" s="6">
        <v>1</v>
      </c>
      <c r="AK696" s="6">
        <v>0</v>
      </c>
      <c r="AL696" s="6">
        <v>0</v>
      </c>
      <c r="AM696" s="6">
        <v>0</v>
      </c>
      <c r="AN696" s="6">
        <v>0</v>
      </c>
      <c r="AO696" s="6">
        <v>1</v>
      </c>
      <c r="AQ696" s="6">
        <v>0</v>
      </c>
      <c r="AR696" s="6">
        <v>0</v>
      </c>
      <c r="AS696" s="6">
        <v>0</v>
      </c>
      <c r="AT696" s="6">
        <v>0</v>
      </c>
      <c r="AU696" s="6">
        <f>IF(Table3[[#This Row],[ShankDiameter]]&gt;0.5,0,2)</f>
        <v>2</v>
      </c>
      <c r="AV696" s="6">
        <v>0</v>
      </c>
      <c r="AW696" s="6">
        <v>0</v>
      </c>
      <c r="AX696" s="6">
        <v>2</v>
      </c>
      <c r="AY696" s="6">
        <f>IF(Table3[[#This Row],[ShankDiameter]]=0.225,2,IF(Table3[[#This Row],[ShankDiameter]]=0.25,2,IF(Table3[[#This Row],[ShankDiameter]]=0.2875,2,0)))</f>
        <v>0</v>
      </c>
      <c r="AZ696" s="6"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f>IF(Table3[[#This Row],[Type]]="EM",IF((Table3[[#This Row],[Diameter]]/2)-Table3[[#This Row],[CornerRadius]]-0.012&gt;0,(Table3[[#This Row],[Diameter]]/2)-Table3[[#This Row],[CornerRadius]]-0.012,0),)</f>
        <v>0</v>
      </c>
      <c r="BK696" s="6" t="str">
        <f>IF(Table3[[#This Row],[ShoulderLength]]="","",IF(Table3[[#This Row],[ShoulderLength]]&lt;Table3[[#This Row],[LOC]],"FIX",""))</f>
        <v/>
      </c>
    </row>
    <row r="697" spans="1:63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874</v>
      </c>
      <c r="I697" s="11" t="s">
        <v>1430</v>
      </c>
      <c r="J697" s="12" t="s">
        <v>1431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829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>IF(Z697 &lt; 1, "", (M697/2)/TAN(RADIANS(Z697/2)))</f>
        <v>3.0444696834422486E-2</v>
      </c>
      <c r="AE697" s="6" t="s">
        <v>471</v>
      </c>
      <c r="AF697" s="6" t="s">
        <v>62</v>
      </c>
      <c r="AH697" s="6" t="s">
        <v>621</v>
      </c>
      <c r="AI697" s="6">
        <v>0</v>
      </c>
      <c r="AJ697" s="6">
        <v>1</v>
      </c>
      <c r="AK697" s="6">
        <v>0</v>
      </c>
      <c r="AL697" s="6">
        <v>0</v>
      </c>
      <c r="AM697" s="6">
        <v>0</v>
      </c>
      <c r="AN697" s="6">
        <v>0</v>
      </c>
      <c r="AO697" s="6">
        <v>1</v>
      </c>
      <c r="AQ697" s="6">
        <v>0</v>
      </c>
      <c r="AR697" s="6">
        <v>0</v>
      </c>
      <c r="AS697" s="6">
        <v>0</v>
      </c>
      <c r="AT697" s="6">
        <v>0</v>
      </c>
      <c r="AU697" s="6">
        <f>IF(Table3[[#This Row],[ShankDiameter]]&gt;0.5,0,2)</f>
        <v>2</v>
      </c>
      <c r="AV697" s="6">
        <v>0</v>
      </c>
      <c r="AW697" s="6">
        <v>0</v>
      </c>
      <c r="AX697" s="6">
        <v>2</v>
      </c>
      <c r="AY697" s="6">
        <f>IF(Table3[[#This Row],[ShankDiameter]]=0.225,2,IF(Table3[[#This Row],[ShankDiameter]]=0.25,2,IF(Table3[[#This Row],[ShankDiameter]]=0.2875,2,0)))</f>
        <v>0</v>
      </c>
      <c r="AZ697" s="6"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f>IF(Table3[[#This Row],[Type]]="EM",IF((Table3[[#This Row],[Diameter]]/2)-Table3[[#This Row],[CornerRadius]]-0.012&gt;0,(Table3[[#This Row],[Diameter]]/2)-Table3[[#This Row],[CornerRadius]]-0.012,0),)</f>
        <v>0</v>
      </c>
      <c r="BK697" s="6" t="str">
        <f>IF(Table3[[#This Row],[ShoulderLength]]="","",IF(Table3[[#This Row],[ShoulderLength]]&lt;Table3[[#This Row],[LOC]],"FIX",""))</f>
        <v/>
      </c>
    </row>
    <row r="698" spans="1:63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680</v>
      </c>
      <c r="I698" s="11" t="s">
        <v>1432</v>
      </c>
      <c r="J698" s="12" t="s">
        <v>1433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831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>IF(Z698 &lt; 1, "", (M698/2)/TAN(RADIANS(Z698/2)))</f>
        <v>3.0962463787388855E-2</v>
      </c>
      <c r="AE698" s="6" t="s">
        <v>471</v>
      </c>
      <c r="AF698" s="6" t="s">
        <v>62</v>
      </c>
      <c r="AH698" s="6" t="s">
        <v>683</v>
      </c>
      <c r="AI698" s="6">
        <v>0</v>
      </c>
      <c r="AJ698" s="6">
        <v>1</v>
      </c>
      <c r="AK698" s="6">
        <v>0</v>
      </c>
      <c r="AL698" s="6">
        <v>0</v>
      </c>
      <c r="AM698" s="6">
        <v>0</v>
      </c>
      <c r="AN698" s="6">
        <v>0</v>
      </c>
      <c r="AO698" s="6">
        <v>1</v>
      </c>
      <c r="AQ698" s="6">
        <v>0</v>
      </c>
      <c r="AR698" s="6">
        <v>0</v>
      </c>
      <c r="AS698" s="6">
        <v>0</v>
      </c>
      <c r="AT698" s="6">
        <v>0</v>
      </c>
      <c r="AU698" s="6">
        <f>IF(Table3[[#This Row],[ShankDiameter]]&gt;0.5,0,2)</f>
        <v>2</v>
      </c>
      <c r="AV698" s="6">
        <v>0</v>
      </c>
      <c r="AW698" s="6">
        <v>0</v>
      </c>
      <c r="AX698" s="6">
        <v>2</v>
      </c>
      <c r="AY698" s="6">
        <f>IF(Table3[[#This Row],[ShankDiameter]]=0.225,2,IF(Table3[[#This Row],[ShankDiameter]]=0.25,2,IF(Table3[[#This Row],[ShankDiameter]]=0.2875,2,0)))</f>
        <v>0</v>
      </c>
      <c r="AZ698" s="6"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f>IF(Table3[[#This Row],[Type]]="EM",IF((Table3[[#This Row],[Diameter]]/2)-Table3[[#This Row],[CornerRadius]]-0.012&gt;0,(Table3[[#This Row],[Diameter]]/2)-Table3[[#This Row],[CornerRadius]]-0.012,0),)</f>
        <v>0</v>
      </c>
      <c r="BK698" s="6" t="str">
        <f>IF(Table3[[#This Row],[ShoulderLength]]="","",IF(Table3[[#This Row],[ShoulderLength]]&lt;Table3[[#This Row],[LOC]],"FIX",""))</f>
        <v/>
      </c>
    </row>
    <row r="699" spans="1:63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680</v>
      </c>
      <c r="I699" s="11" t="s">
        <v>1434</v>
      </c>
      <c r="J699" s="12" t="s">
        <v>1435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1021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>IF(Z699 &lt; 1, "", (M699/2)/TAN(RADIANS(Z699/2)))</f>
        <v>3.1480230740355226E-2</v>
      </c>
      <c r="AE699" s="6" t="s">
        <v>471</v>
      </c>
      <c r="AF699" s="6" t="s">
        <v>545</v>
      </c>
      <c r="AH699" s="6" t="s">
        <v>683</v>
      </c>
      <c r="AI699" s="6">
        <v>0</v>
      </c>
      <c r="AJ699" s="6">
        <v>1</v>
      </c>
      <c r="AK699" s="6">
        <v>0</v>
      </c>
      <c r="AL699" s="6">
        <v>0</v>
      </c>
      <c r="AM699" s="6">
        <v>0</v>
      </c>
      <c r="AN699" s="6">
        <v>0</v>
      </c>
      <c r="AO699" s="6">
        <v>1</v>
      </c>
      <c r="AQ699" s="6">
        <v>0</v>
      </c>
      <c r="AR699" s="6">
        <v>0</v>
      </c>
      <c r="AS699" s="6">
        <v>0</v>
      </c>
      <c r="AT699" s="6">
        <v>0</v>
      </c>
      <c r="AU699" s="6">
        <f>IF(Table3[[#This Row],[ShankDiameter]]&gt;0.5,0,2)</f>
        <v>2</v>
      </c>
      <c r="AV699" s="6">
        <v>0</v>
      </c>
      <c r="AW699" s="6">
        <v>0</v>
      </c>
      <c r="AX699" s="6">
        <v>2</v>
      </c>
      <c r="AY699" s="6">
        <f>IF(Table3[[#This Row],[ShankDiameter]]=0.225,2,IF(Table3[[#This Row],[ShankDiameter]]=0.25,2,IF(Table3[[#This Row],[ShankDiameter]]=0.2875,2,0)))</f>
        <v>0</v>
      </c>
      <c r="AZ699" s="6"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f>IF(Table3[[#This Row],[Type]]="EM",IF((Table3[[#This Row],[Diameter]]/2)-Table3[[#This Row],[CornerRadius]]-0.012&gt;0,(Table3[[#This Row],[Diameter]]/2)-Table3[[#This Row],[CornerRadius]]-0.012,0),)</f>
        <v>0</v>
      </c>
      <c r="BK699" s="6" t="str">
        <f>IF(Table3[[#This Row],[ShoulderLength]]="","",IF(Table3[[#This Row],[ShoulderLength]]&lt;Table3[[#This Row],[LOC]],"FIX",""))</f>
        <v/>
      </c>
    </row>
    <row r="700" spans="1:63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802</v>
      </c>
      <c r="I700" s="11" t="s">
        <v>1436</v>
      </c>
      <c r="J700" s="12" t="s">
        <v>1437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2425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>IF(Z700 &lt; 1, "", (M700/2)/TAN(RADIANS(Z700/2)))</f>
        <v>3.2370789899457381E-2</v>
      </c>
      <c r="AE700" s="6" t="s">
        <v>471</v>
      </c>
      <c r="AF700" s="6" t="s">
        <v>62</v>
      </c>
      <c r="AH700" s="6" t="s">
        <v>636</v>
      </c>
      <c r="AI700" s="6">
        <v>0</v>
      </c>
      <c r="AJ700" s="6">
        <v>1</v>
      </c>
      <c r="AK700" s="6">
        <v>0</v>
      </c>
      <c r="AL700" s="6">
        <v>0</v>
      </c>
      <c r="AM700" s="6">
        <v>0</v>
      </c>
      <c r="AN700" s="6">
        <v>0</v>
      </c>
      <c r="AO700" s="6">
        <v>1</v>
      </c>
      <c r="AQ700" s="6">
        <v>0</v>
      </c>
      <c r="AR700" s="6">
        <v>0</v>
      </c>
      <c r="AS700" s="6">
        <v>0</v>
      </c>
      <c r="AT700" s="6">
        <v>0</v>
      </c>
      <c r="AU700" s="6">
        <f>IF(Table3[[#This Row],[ShankDiameter]]&gt;0.5,0,2)</f>
        <v>2</v>
      </c>
      <c r="AV700" s="6">
        <v>0</v>
      </c>
      <c r="AW700" s="6">
        <v>0</v>
      </c>
      <c r="AX700" s="6">
        <v>2</v>
      </c>
      <c r="AY700" s="6">
        <f>IF(Table3[[#This Row],[ShankDiameter]]=0.225,2,IF(Table3[[#This Row],[ShankDiameter]]=0.25,2,IF(Table3[[#This Row],[ShankDiameter]]=0.2875,2,0)))</f>
        <v>0</v>
      </c>
      <c r="AZ700" s="6"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f>IF(Table3[[#This Row],[Type]]="EM",IF((Table3[[#This Row],[Diameter]]/2)-Table3[[#This Row],[CornerRadius]]-0.012&gt;0,(Table3[[#This Row],[Diameter]]/2)-Table3[[#This Row],[CornerRadius]]-0.012,0),)</f>
        <v>0</v>
      </c>
      <c r="BK700" s="6" t="str">
        <f>IF(Table3[[#This Row],[ShoulderLength]]="","",IF(Table3[[#This Row],[ShoulderLength]]&lt;Table3[[#This Row],[LOC]],"FIX",""))</f>
        <v/>
      </c>
    </row>
    <row r="701" spans="1:63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680</v>
      </c>
      <c r="I701" s="11" t="s">
        <v>1438</v>
      </c>
      <c r="J701" s="12" t="s">
        <v>1439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2425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>IF(Z701 &lt; 1, "", (M701/2)/TAN(RADIANS(Z701/2)))</f>
        <v>3.2370789899457381E-2</v>
      </c>
      <c r="AE701" s="6" t="s">
        <v>471</v>
      </c>
      <c r="AF701" s="6" t="s">
        <v>62</v>
      </c>
      <c r="AH701" s="6" t="s">
        <v>683</v>
      </c>
      <c r="AI701" s="6">
        <v>0</v>
      </c>
      <c r="AJ701" s="6">
        <v>1</v>
      </c>
      <c r="AK701" s="6">
        <v>0</v>
      </c>
      <c r="AL701" s="6">
        <v>0</v>
      </c>
      <c r="AM701" s="6">
        <v>0</v>
      </c>
      <c r="AN701" s="6">
        <v>0</v>
      </c>
      <c r="AO701" s="6">
        <v>1</v>
      </c>
      <c r="AQ701" s="6">
        <v>0</v>
      </c>
      <c r="AR701" s="6">
        <v>0</v>
      </c>
      <c r="AS701" s="6">
        <v>0</v>
      </c>
      <c r="AT701" s="6">
        <v>0</v>
      </c>
      <c r="AU701" s="6">
        <f>IF(Table3[[#This Row],[ShankDiameter]]&gt;0.5,0,2)</f>
        <v>2</v>
      </c>
      <c r="AV701" s="6">
        <v>0</v>
      </c>
      <c r="AW701" s="6">
        <v>0</v>
      </c>
      <c r="AX701" s="6">
        <v>2</v>
      </c>
      <c r="AY701" s="6">
        <f>IF(Table3[[#This Row],[ShankDiameter]]=0.225,2,IF(Table3[[#This Row],[ShankDiameter]]=0.25,2,IF(Table3[[#This Row],[ShankDiameter]]=0.2875,2,0)))</f>
        <v>0</v>
      </c>
      <c r="AZ701" s="6"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f>IF(Table3[[#This Row],[Type]]="EM",IF((Table3[[#This Row],[Diameter]]/2)-Table3[[#This Row],[CornerRadius]]-0.012&gt;0,(Table3[[#This Row],[Diameter]]/2)-Table3[[#This Row],[CornerRadius]]-0.012,0),)</f>
        <v>0</v>
      </c>
      <c r="BK701" s="6" t="str">
        <f>IF(Table3[[#This Row],[ShoulderLength]]="","",IF(Table3[[#This Row],[ShoulderLength]]&lt;Table3[[#This Row],[LOC]],"FIX",""))</f>
        <v/>
      </c>
    </row>
    <row r="702" spans="1:63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874</v>
      </c>
      <c r="I702" s="11" t="s">
        <v>1440</v>
      </c>
      <c r="J702" s="12" t="s">
        <v>1441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837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>IF(Z702 &lt; 1, "", (M702/2)/TAN(RADIANS(Z702/2)))</f>
        <v>3.2515764646287963E-2</v>
      </c>
      <c r="AE702" s="6" t="s">
        <v>471</v>
      </c>
      <c r="AF702" s="6" t="s">
        <v>62</v>
      </c>
      <c r="AH702" s="6" t="s">
        <v>621</v>
      </c>
      <c r="AI702" s="6">
        <v>0</v>
      </c>
      <c r="AJ702" s="6">
        <v>1</v>
      </c>
      <c r="AK702" s="6">
        <v>0</v>
      </c>
      <c r="AL702" s="6">
        <v>0</v>
      </c>
      <c r="AM702" s="6">
        <v>0</v>
      </c>
      <c r="AN702" s="6">
        <v>0</v>
      </c>
      <c r="AO702" s="6">
        <v>1</v>
      </c>
      <c r="AQ702" s="6">
        <v>0</v>
      </c>
      <c r="AR702" s="6">
        <v>0</v>
      </c>
      <c r="AS702" s="6">
        <v>0</v>
      </c>
      <c r="AT702" s="6">
        <v>0</v>
      </c>
      <c r="AU702" s="6">
        <f>IF(Table3[[#This Row],[ShankDiameter]]&gt;0.5,0,2)</f>
        <v>2</v>
      </c>
      <c r="AV702" s="6">
        <v>0</v>
      </c>
      <c r="AW702" s="6">
        <v>0</v>
      </c>
      <c r="AX702" s="6">
        <v>2</v>
      </c>
      <c r="AY702" s="6">
        <f>IF(Table3[[#This Row],[ShankDiameter]]=0.225,2,IF(Table3[[#This Row],[ShankDiameter]]=0.25,2,IF(Table3[[#This Row],[ShankDiameter]]=0.2875,2,0)))</f>
        <v>0</v>
      </c>
      <c r="AZ702" s="6"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f>IF(Table3[[#This Row],[Type]]="EM",IF((Table3[[#This Row],[Diameter]]/2)-Table3[[#This Row],[CornerRadius]]-0.012&gt;0,(Table3[[#This Row],[Diameter]]/2)-Table3[[#This Row],[CornerRadius]]-0.012,0),)</f>
        <v>0</v>
      </c>
      <c r="BK702" s="6" t="str">
        <f>IF(Table3[[#This Row],[ShoulderLength]]="","",IF(Table3[[#This Row],[ShoulderLength]]&lt;Table3[[#This Row],[LOC]],"FIX",""))</f>
        <v/>
      </c>
    </row>
    <row r="703" spans="1:63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680</v>
      </c>
      <c r="I703" s="11" t="s">
        <v>1442</v>
      </c>
      <c r="J703" s="12" t="s">
        <v>1443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841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>IF(Z703 &lt; 1, "", (M703/2)/TAN(RADIANS(Z703/2)))</f>
        <v>3.2929978208661059E-2</v>
      </c>
      <c r="AE703" s="6" t="s">
        <v>471</v>
      </c>
      <c r="AF703" s="6" t="s">
        <v>62</v>
      </c>
      <c r="AH703" s="6" t="s">
        <v>683</v>
      </c>
      <c r="AI703" s="6">
        <v>0</v>
      </c>
      <c r="AJ703" s="6">
        <v>1</v>
      </c>
      <c r="AK703" s="6">
        <v>0</v>
      </c>
      <c r="AL703" s="6">
        <v>0</v>
      </c>
      <c r="AM703" s="6">
        <v>0</v>
      </c>
      <c r="AN703" s="6">
        <v>0</v>
      </c>
      <c r="AO703" s="6">
        <v>1</v>
      </c>
      <c r="AQ703" s="6">
        <v>0</v>
      </c>
      <c r="AR703" s="6">
        <v>0</v>
      </c>
      <c r="AS703" s="6">
        <v>0</v>
      </c>
      <c r="AT703" s="6">
        <v>0</v>
      </c>
      <c r="AU703" s="6">
        <f>IF(Table3[[#This Row],[ShankDiameter]]&gt;0.5,0,2)</f>
        <v>2</v>
      </c>
      <c r="AV703" s="6">
        <v>0</v>
      </c>
      <c r="AW703" s="6">
        <v>0</v>
      </c>
      <c r="AX703" s="6">
        <v>2</v>
      </c>
      <c r="AY703" s="6">
        <f>IF(Table3[[#This Row],[ShankDiameter]]=0.225,2,IF(Table3[[#This Row],[ShankDiameter]]=0.25,2,IF(Table3[[#This Row],[ShankDiameter]]=0.2875,2,0)))</f>
        <v>0</v>
      </c>
      <c r="AZ703" s="6"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f>IF(Table3[[#This Row],[Type]]="EM",IF((Table3[[#This Row],[Diameter]]/2)-Table3[[#This Row],[CornerRadius]]-0.012&gt;0,(Table3[[#This Row],[Diameter]]/2)-Table3[[#This Row],[CornerRadius]]-0.012,0),)</f>
        <v>0</v>
      </c>
      <c r="BK703" s="6" t="str">
        <f>IF(Table3[[#This Row],[ShoulderLength]]="","",IF(Table3[[#This Row],[ShoulderLength]]&lt;Table3[[#This Row],[LOC]],"FIX",""))</f>
        <v/>
      </c>
    </row>
    <row r="704" spans="1:63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802</v>
      </c>
      <c r="I704" s="11" t="s">
        <v>1444</v>
      </c>
      <c r="J704" s="12" t="s">
        <v>1445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1046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>IF(Z704 &lt; 1, "", (M704/2)/TAN(RADIANS(Z704/2)))</f>
        <v>3.4379725676966892E-2</v>
      </c>
      <c r="AE704" s="6" t="s">
        <v>471</v>
      </c>
      <c r="AF704" s="6" t="s">
        <v>62</v>
      </c>
      <c r="AH704" s="6" t="s">
        <v>636</v>
      </c>
      <c r="AI704" s="6">
        <v>0</v>
      </c>
      <c r="AJ704" s="6">
        <v>1</v>
      </c>
      <c r="AK704" s="6">
        <v>0</v>
      </c>
      <c r="AL704" s="6">
        <v>0</v>
      </c>
      <c r="AM704" s="6">
        <v>0</v>
      </c>
      <c r="AN704" s="6">
        <v>0</v>
      </c>
      <c r="AO704" s="6">
        <v>1</v>
      </c>
      <c r="AQ704" s="6">
        <v>0</v>
      </c>
      <c r="AR704" s="6">
        <v>0</v>
      </c>
      <c r="AS704" s="6">
        <v>0</v>
      </c>
      <c r="AT704" s="6">
        <v>0</v>
      </c>
      <c r="AU704" s="6">
        <f>IF(Table3[[#This Row],[ShankDiameter]]&gt;0.5,0,2)</f>
        <v>2</v>
      </c>
      <c r="AV704" s="6">
        <v>0</v>
      </c>
      <c r="AW704" s="6">
        <v>0</v>
      </c>
      <c r="AX704" s="6">
        <v>2</v>
      </c>
      <c r="AY704" s="6">
        <f>IF(Table3[[#This Row],[ShankDiameter]]=0.225,2,IF(Table3[[#This Row],[ShankDiameter]]=0.25,2,IF(Table3[[#This Row],[ShankDiameter]]=0.2875,2,0)))</f>
        <v>0</v>
      </c>
      <c r="AZ704" s="6"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f>IF(Table3[[#This Row],[Type]]="EM",IF((Table3[[#This Row],[Diameter]]/2)-Table3[[#This Row],[CornerRadius]]-0.012&gt;0,(Table3[[#This Row],[Diameter]]/2)-Table3[[#This Row],[CornerRadius]]-0.012,0),)</f>
        <v>0</v>
      </c>
      <c r="BK704" s="6" t="str">
        <f>IF(Table3[[#This Row],[ShoulderLength]]="","",IF(Table3[[#This Row],[ShoulderLength]]&lt;Table3[[#This Row],[LOC]],"FIX",""))</f>
        <v/>
      </c>
    </row>
    <row r="705" spans="1:63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680</v>
      </c>
      <c r="I705" s="11" t="s">
        <v>1446</v>
      </c>
      <c r="J705" s="12" t="s">
        <v>1447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1046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>IF(Z705 &lt; 1, "", (M705/2)/TAN(RADIANS(Z705/2)))</f>
        <v>3.4379725676966892E-2</v>
      </c>
      <c r="AE705" s="6" t="s">
        <v>471</v>
      </c>
      <c r="AF705" s="6" t="s">
        <v>545</v>
      </c>
      <c r="AH705" s="6" t="s">
        <v>683</v>
      </c>
      <c r="AI705" s="6">
        <v>0</v>
      </c>
      <c r="AJ705" s="6">
        <v>1</v>
      </c>
      <c r="AK705" s="6">
        <v>0</v>
      </c>
      <c r="AL705" s="6">
        <v>0</v>
      </c>
      <c r="AM705" s="6">
        <v>0</v>
      </c>
      <c r="AN705" s="6">
        <v>0</v>
      </c>
      <c r="AO705" s="6">
        <v>1</v>
      </c>
      <c r="AQ705" s="6">
        <v>0</v>
      </c>
      <c r="AR705" s="6">
        <v>0</v>
      </c>
      <c r="AS705" s="6">
        <v>0</v>
      </c>
      <c r="AT705" s="6">
        <v>0</v>
      </c>
      <c r="AU705" s="6">
        <f>IF(Table3[[#This Row],[ShankDiameter]]&gt;0.5,0,2)</f>
        <v>2</v>
      </c>
      <c r="AV705" s="6">
        <v>0</v>
      </c>
      <c r="AW705" s="6">
        <v>0</v>
      </c>
      <c r="AX705" s="6">
        <v>2</v>
      </c>
      <c r="AY705" s="6">
        <f>IF(Table3[[#This Row],[ShankDiameter]]=0.225,2,IF(Table3[[#This Row],[ShankDiameter]]=0.25,2,IF(Table3[[#This Row],[ShankDiameter]]=0.2875,2,0)))</f>
        <v>0</v>
      </c>
      <c r="AZ705" s="6"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f>IF(Table3[[#This Row],[Type]]="EM",IF((Table3[[#This Row],[Diameter]]/2)-Table3[[#This Row],[CornerRadius]]-0.012&gt;0,(Table3[[#This Row],[Diameter]]/2)-Table3[[#This Row],[CornerRadius]]-0.012,0),)</f>
        <v>0</v>
      </c>
      <c r="BK705" s="6" t="str">
        <f>IF(Table3[[#This Row],[ShoulderLength]]="","",IF(Table3[[#This Row],[ShoulderLength]]&lt;Table3[[#This Row],[LOC]],"FIX",""))</f>
        <v/>
      </c>
    </row>
    <row r="706" spans="1:63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680</v>
      </c>
      <c r="I706" s="11" t="s">
        <v>1448</v>
      </c>
      <c r="J706" s="12" t="s">
        <v>1449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1051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>IF(Z706 &lt; 1, "", (M706/2)/TAN(RADIANS(Z706/2)))</f>
        <v>3.5104599411119812E-2</v>
      </c>
      <c r="AE706" s="6" t="s">
        <v>471</v>
      </c>
      <c r="AF706" s="6" t="s">
        <v>62</v>
      </c>
      <c r="AH706" s="6" t="s">
        <v>683</v>
      </c>
      <c r="AI706" s="6">
        <v>0</v>
      </c>
      <c r="AJ706" s="6">
        <v>1</v>
      </c>
      <c r="AK706" s="6">
        <v>0</v>
      </c>
      <c r="AL706" s="6">
        <v>0</v>
      </c>
      <c r="AM706" s="6">
        <v>0</v>
      </c>
      <c r="AN706" s="6">
        <v>0</v>
      </c>
      <c r="AO706" s="6">
        <v>1</v>
      </c>
      <c r="AQ706" s="6">
        <v>0</v>
      </c>
      <c r="AR706" s="6">
        <v>0</v>
      </c>
      <c r="AS706" s="6">
        <v>0</v>
      </c>
      <c r="AT706" s="6">
        <v>0</v>
      </c>
      <c r="AU706" s="6">
        <f>IF(Table3[[#This Row],[ShankDiameter]]&gt;0.5,0,2)</f>
        <v>2</v>
      </c>
      <c r="AV706" s="6">
        <v>0</v>
      </c>
      <c r="AW706" s="6">
        <v>0</v>
      </c>
      <c r="AX706" s="6">
        <v>2</v>
      </c>
      <c r="AY706" s="6">
        <f>IF(Table3[[#This Row],[ShankDiameter]]=0.225,2,IF(Table3[[#This Row],[ShankDiameter]]=0.25,2,IF(Table3[[#This Row],[ShankDiameter]]=0.2875,2,0)))</f>
        <v>0</v>
      </c>
      <c r="AZ706" s="6"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f>IF(Table3[[#This Row],[Type]]="EM",IF((Table3[[#This Row],[Diameter]]/2)-Table3[[#This Row],[CornerRadius]]-0.012&gt;0,(Table3[[#This Row],[Diameter]]/2)-Table3[[#This Row],[CornerRadius]]-0.012,0),)</f>
        <v>0</v>
      </c>
      <c r="BK706" s="6" t="str">
        <f>IF(Table3[[#This Row],[ShoulderLength]]="","",IF(Table3[[#This Row],[ShoulderLength]]&lt;Table3[[#This Row],[LOC]],"FIX",""))</f>
        <v/>
      </c>
    </row>
    <row r="707" spans="1:63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802</v>
      </c>
      <c r="I707" s="11" t="s">
        <v>1450</v>
      </c>
      <c r="J707" s="12" t="s">
        <v>1451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2424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>IF(Z707 &lt; 1, "", (M707/2)/TAN(RADIANS(Z707/2)))</f>
        <v>3.5601655685967522E-2</v>
      </c>
      <c r="AE707" s="6" t="s">
        <v>471</v>
      </c>
      <c r="AF707" s="6" t="s">
        <v>62</v>
      </c>
      <c r="AH707" s="6" t="s">
        <v>636</v>
      </c>
      <c r="AI707" s="6">
        <v>0</v>
      </c>
      <c r="AJ707" s="6">
        <v>1</v>
      </c>
      <c r="AK707" s="6">
        <v>0</v>
      </c>
      <c r="AL707" s="6">
        <v>0</v>
      </c>
      <c r="AM707" s="6">
        <v>0</v>
      </c>
      <c r="AN707" s="6">
        <v>0</v>
      </c>
      <c r="AO707" s="6">
        <v>1</v>
      </c>
      <c r="AQ707" s="6">
        <v>0</v>
      </c>
      <c r="AR707" s="6">
        <v>0</v>
      </c>
      <c r="AS707" s="6">
        <v>0</v>
      </c>
      <c r="AT707" s="6">
        <v>0</v>
      </c>
      <c r="AU707" s="6">
        <f>IF(Table3[[#This Row],[ShankDiameter]]&gt;0.5,0,2)</f>
        <v>2</v>
      </c>
      <c r="AV707" s="6">
        <v>0</v>
      </c>
      <c r="AW707" s="6">
        <v>0</v>
      </c>
      <c r="AX707" s="6">
        <v>2</v>
      </c>
      <c r="AY707" s="6">
        <f>IF(Table3[[#This Row],[ShankDiameter]]=0.225,2,IF(Table3[[#This Row],[ShankDiameter]]=0.25,2,IF(Table3[[#This Row],[ShankDiameter]]=0.2875,2,0)))</f>
        <v>0</v>
      </c>
      <c r="AZ707" s="6"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f>IF(Table3[[#This Row],[Type]]="EM",IF((Table3[[#This Row],[Diameter]]/2)-Table3[[#This Row],[CornerRadius]]-0.012&gt;0,(Table3[[#This Row],[Diameter]]/2)-Table3[[#This Row],[CornerRadius]]-0.012,0),)</f>
        <v>0</v>
      </c>
      <c r="BK707" s="6" t="str">
        <f>IF(Table3[[#This Row],[ShoulderLength]]="","",IF(Table3[[#This Row],[ShoulderLength]]&lt;Table3[[#This Row],[LOC]],"FIX",""))</f>
        <v/>
      </c>
    </row>
    <row r="708" spans="1:63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680</v>
      </c>
      <c r="I708" s="11" t="s">
        <v>1452</v>
      </c>
      <c r="J708" s="12" t="s">
        <v>1453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2424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>IF(Z708 &lt; 1, "", (M708/2)/TAN(RADIANS(Z708/2)))</f>
        <v>3.5601655685967522E-2</v>
      </c>
      <c r="AE708" s="6" t="s">
        <v>471</v>
      </c>
      <c r="AF708" s="6" t="s">
        <v>62</v>
      </c>
      <c r="AH708" s="6" t="s">
        <v>683</v>
      </c>
      <c r="AI708" s="6">
        <v>0</v>
      </c>
      <c r="AJ708" s="6">
        <v>1</v>
      </c>
      <c r="AK708" s="6">
        <v>0</v>
      </c>
      <c r="AL708" s="6">
        <v>0</v>
      </c>
      <c r="AM708" s="6">
        <v>0</v>
      </c>
      <c r="AN708" s="6">
        <v>0</v>
      </c>
      <c r="AO708" s="6">
        <v>1</v>
      </c>
      <c r="AQ708" s="6">
        <v>0</v>
      </c>
      <c r="AR708" s="6">
        <v>0</v>
      </c>
      <c r="AS708" s="6">
        <v>0</v>
      </c>
      <c r="AT708" s="6">
        <v>0</v>
      </c>
      <c r="AU708" s="6">
        <f>IF(Table3[[#This Row],[ShankDiameter]]&gt;0.5,0,2)</f>
        <v>2</v>
      </c>
      <c r="AV708" s="6">
        <v>0</v>
      </c>
      <c r="AW708" s="6">
        <v>0</v>
      </c>
      <c r="AX708" s="6">
        <v>2</v>
      </c>
      <c r="AY708" s="6">
        <f>IF(Table3[[#This Row],[ShankDiameter]]=0.225,2,IF(Table3[[#This Row],[ShankDiameter]]=0.25,2,IF(Table3[[#This Row],[ShankDiameter]]=0.2875,2,0)))</f>
        <v>0</v>
      </c>
      <c r="AZ708" s="6"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f>IF(Table3[[#This Row],[Type]]="EM",IF((Table3[[#This Row],[Diameter]]/2)-Table3[[#This Row],[CornerRadius]]-0.012&gt;0,(Table3[[#This Row],[Diameter]]/2)-Table3[[#This Row],[CornerRadius]]-0.012,0),)</f>
        <v>0</v>
      </c>
      <c r="BK708" s="6" t="str">
        <f>IF(Table3[[#This Row],[ShoulderLength]]="","",IF(Table3[[#This Row],[ShoulderLength]]&lt;Table3[[#This Row],[LOC]],"FIX",""))</f>
        <v/>
      </c>
    </row>
    <row r="709" spans="1:63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802</v>
      </c>
      <c r="I709" s="11" t="s">
        <v>1454</v>
      </c>
      <c r="J709" s="12" t="s">
        <v>1455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1059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>IF(Z709 &lt; 1, "", (M709/2)/TAN(RADIANS(Z709/2)))</f>
        <v>3.5829473145272718E-2</v>
      </c>
      <c r="AE709" s="6" t="s">
        <v>471</v>
      </c>
      <c r="AF709" s="6" t="s">
        <v>62</v>
      </c>
      <c r="AH709" s="6" t="s">
        <v>636</v>
      </c>
      <c r="AI709" s="6">
        <v>0</v>
      </c>
      <c r="AJ709" s="6">
        <v>1</v>
      </c>
      <c r="AK709" s="6">
        <v>0</v>
      </c>
      <c r="AL709" s="6">
        <v>0</v>
      </c>
      <c r="AM709" s="6">
        <v>0</v>
      </c>
      <c r="AN709" s="6">
        <v>0</v>
      </c>
      <c r="AO709" s="6">
        <v>1</v>
      </c>
      <c r="AQ709" s="6">
        <v>0</v>
      </c>
      <c r="AR709" s="6">
        <v>0</v>
      </c>
      <c r="AS709" s="6">
        <v>0</v>
      </c>
      <c r="AT709" s="6">
        <v>0</v>
      </c>
      <c r="AU709" s="6">
        <f>IF(Table3[[#This Row],[ShankDiameter]]&gt;0.5,0,2)</f>
        <v>2</v>
      </c>
      <c r="AV709" s="6">
        <v>0</v>
      </c>
      <c r="AW709" s="6">
        <v>0</v>
      </c>
      <c r="AX709" s="6">
        <v>2</v>
      </c>
      <c r="AY709" s="6">
        <f>IF(Table3[[#This Row],[ShankDiameter]]=0.225,2,IF(Table3[[#This Row],[ShankDiameter]]=0.25,2,IF(Table3[[#This Row],[ShankDiameter]]=0.2875,2,0)))</f>
        <v>0</v>
      </c>
      <c r="AZ709" s="6"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f>IF(Table3[[#This Row],[Type]]="EM",IF((Table3[[#This Row],[Diameter]]/2)-Table3[[#This Row],[CornerRadius]]-0.012&gt;0,(Table3[[#This Row],[Diameter]]/2)-Table3[[#This Row],[CornerRadius]]-0.012,0),)</f>
        <v>0</v>
      </c>
      <c r="BK709" s="6" t="str">
        <f>IF(Table3[[#This Row],[ShoulderLength]]="","",IF(Table3[[#This Row],[ShoulderLength]]&lt;Table3[[#This Row],[LOC]],"FIX",""))</f>
        <v/>
      </c>
    </row>
    <row r="710" spans="1:63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680</v>
      </c>
      <c r="I710" s="11" t="s">
        <v>1456</v>
      </c>
      <c r="J710" s="12" t="s">
        <v>1457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1059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>IF(Z710 &lt; 1, "", (M710/2)/TAN(RADIANS(Z710/2)))</f>
        <v>3.5829473145272718E-2</v>
      </c>
      <c r="AE710" s="6" t="s">
        <v>471</v>
      </c>
      <c r="AF710" s="6" t="s">
        <v>62</v>
      </c>
      <c r="AH710" s="6" t="s">
        <v>683</v>
      </c>
      <c r="AI710" s="6">
        <v>0</v>
      </c>
      <c r="AJ710" s="6">
        <v>1</v>
      </c>
      <c r="AK710" s="6">
        <v>0</v>
      </c>
      <c r="AL710" s="6">
        <v>0</v>
      </c>
      <c r="AM710" s="6">
        <v>0</v>
      </c>
      <c r="AN710" s="6">
        <v>0</v>
      </c>
      <c r="AO710" s="6">
        <v>1</v>
      </c>
      <c r="AQ710" s="6">
        <v>0</v>
      </c>
      <c r="AR710" s="6">
        <v>0</v>
      </c>
      <c r="AS710" s="6">
        <v>0</v>
      </c>
      <c r="AT710" s="6">
        <v>0</v>
      </c>
      <c r="AU710" s="6">
        <f>IF(Table3[[#This Row],[ShankDiameter]]&gt;0.5,0,2)</f>
        <v>2</v>
      </c>
      <c r="AV710" s="6">
        <v>0</v>
      </c>
      <c r="AW710" s="6">
        <v>0</v>
      </c>
      <c r="AX710" s="6">
        <v>2</v>
      </c>
      <c r="AY710" s="6">
        <f>IF(Table3[[#This Row],[ShankDiameter]]=0.225,2,IF(Table3[[#This Row],[ShankDiameter]]=0.25,2,IF(Table3[[#This Row],[ShankDiameter]]=0.2875,2,0)))</f>
        <v>0</v>
      </c>
      <c r="AZ710" s="6"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f>IF(Table3[[#This Row],[Type]]="EM",IF((Table3[[#This Row],[Diameter]]/2)-Table3[[#This Row],[CornerRadius]]-0.012&gt;0,(Table3[[#This Row],[Diameter]]/2)-Table3[[#This Row],[CornerRadius]]-0.012,0),)</f>
        <v>0</v>
      </c>
      <c r="BK710" s="6" t="str">
        <f>IF(Table3[[#This Row],[ShoulderLength]]="","",IF(Table3[[#This Row],[ShoulderLength]]&lt;Table3[[#This Row],[LOC]],"FIX",""))</f>
        <v/>
      </c>
    </row>
    <row r="711" spans="1:63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802</v>
      </c>
      <c r="I711" s="11" t="s">
        <v>1458</v>
      </c>
      <c r="J711" s="12" t="s">
        <v>1459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844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>IF(Z711 &lt; 1, "", (M711/2)/TAN(RADIANS(Z711/2)))</f>
        <v>3.665790027001891E-2</v>
      </c>
      <c r="AE711" s="6" t="s">
        <v>471</v>
      </c>
      <c r="AF711" s="6" t="s">
        <v>62</v>
      </c>
      <c r="AH711" s="6" t="s">
        <v>636</v>
      </c>
      <c r="AI711" s="6">
        <v>0</v>
      </c>
      <c r="AJ711" s="6">
        <v>1</v>
      </c>
      <c r="AK711" s="6">
        <v>0</v>
      </c>
      <c r="AL711" s="6">
        <v>0</v>
      </c>
      <c r="AM711" s="6">
        <v>0</v>
      </c>
      <c r="AN711" s="6">
        <v>0</v>
      </c>
      <c r="AO711" s="6">
        <v>1</v>
      </c>
      <c r="AQ711" s="6">
        <v>0</v>
      </c>
      <c r="AR711" s="6">
        <v>0</v>
      </c>
      <c r="AS711" s="6">
        <v>0</v>
      </c>
      <c r="AT711" s="6">
        <v>0</v>
      </c>
      <c r="AU711" s="6">
        <f>IF(Table3[[#This Row],[ShankDiameter]]&gt;0.5,0,2)</f>
        <v>2</v>
      </c>
      <c r="AV711" s="6">
        <v>0</v>
      </c>
      <c r="AW711" s="6">
        <v>0</v>
      </c>
      <c r="AX711" s="6">
        <v>2</v>
      </c>
      <c r="AY711" s="6">
        <f>IF(Table3[[#This Row],[ShankDiameter]]=0.225,2,IF(Table3[[#This Row],[ShankDiameter]]=0.25,2,IF(Table3[[#This Row],[ShankDiameter]]=0.2875,2,0)))</f>
        <v>0</v>
      </c>
      <c r="AZ711" s="6"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f>IF(Table3[[#This Row],[Type]]="EM",IF((Table3[[#This Row],[Diameter]]/2)-Table3[[#This Row],[CornerRadius]]-0.012&gt;0,(Table3[[#This Row],[Diameter]]/2)-Table3[[#This Row],[CornerRadius]]-0.012,0),)</f>
        <v>0</v>
      </c>
      <c r="BK711" s="6" t="str">
        <f>IF(Table3[[#This Row],[ShoulderLength]]="","",IF(Table3[[#This Row],[ShoulderLength]]&lt;Table3[[#This Row],[LOC]],"FIX",""))</f>
        <v/>
      </c>
    </row>
    <row r="712" spans="1:63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680</v>
      </c>
      <c r="I712" s="11" t="s">
        <v>1460</v>
      </c>
      <c r="J712" s="12" t="s">
        <v>1461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844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>IF(Z712 &lt; 1, "", (M712/2)/TAN(RADIANS(Z712/2)))</f>
        <v>3.665790027001891E-2</v>
      </c>
      <c r="AE712" s="6" t="s">
        <v>471</v>
      </c>
      <c r="AF712" s="6" t="s">
        <v>62</v>
      </c>
      <c r="AH712" s="6" t="s">
        <v>683</v>
      </c>
      <c r="AI712" s="6">
        <v>0</v>
      </c>
      <c r="AJ712" s="6">
        <v>1</v>
      </c>
      <c r="AK712" s="6">
        <v>0</v>
      </c>
      <c r="AL712" s="6">
        <v>0</v>
      </c>
      <c r="AM712" s="6">
        <v>0</v>
      </c>
      <c r="AN712" s="6">
        <v>0</v>
      </c>
      <c r="AO712" s="6">
        <v>1</v>
      </c>
      <c r="AQ712" s="6">
        <v>0</v>
      </c>
      <c r="AR712" s="6">
        <v>0</v>
      </c>
      <c r="AS712" s="6">
        <v>0</v>
      </c>
      <c r="AT712" s="6">
        <v>0</v>
      </c>
      <c r="AU712" s="6">
        <f>IF(Table3[[#This Row],[ShankDiameter]]&gt;0.5,0,2)</f>
        <v>2</v>
      </c>
      <c r="AV712" s="6">
        <v>0</v>
      </c>
      <c r="AW712" s="6">
        <v>0</v>
      </c>
      <c r="AX712" s="6">
        <v>2</v>
      </c>
      <c r="AY712" s="6">
        <f>IF(Table3[[#This Row],[ShankDiameter]]=0.225,2,IF(Table3[[#This Row],[ShankDiameter]]=0.25,2,IF(Table3[[#This Row],[ShankDiameter]]=0.2875,2,0)))</f>
        <v>0</v>
      </c>
      <c r="AZ712" s="6"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f>IF(Table3[[#This Row],[Type]]="EM",IF((Table3[[#This Row],[Diameter]]/2)-Table3[[#This Row],[CornerRadius]]-0.012&gt;0,(Table3[[#This Row],[Diameter]]/2)-Table3[[#This Row],[CornerRadius]]-0.012,0),)</f>
        <v>0</v>
      </c>
      <c r="BK712" s="6" t="str">
        <f>IF(Table3[[#This Row],[ShoulderLength]]="","",IF(Table3[[#This Row],[ShoulderLength]]&lt;Table3[[#This Row],[LOC]],"FIX",""))</f>
        <v/>
      </c>
    </row>
    <row r="713" spans="1:63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874</v>
      </c>
      <c r="I713" s="11" t="s">
        <v>1462</v>
      </c>
      <c r="J713" s="12" t="s">
        <v>1463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1072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>IF(Z713 &lt; 1, "", (M713/2)/TAN(RADIANS(Z713/2)))</f>
        <v>3.7693434175951647E-2</v>
      </c>
      <c r="AE713" s="6" t="s">
        <v>471</v>
      </c>
      <c r="AF713" s="6" t="s">
        <v>369</v>
      </c>
      <c r="AH713" s="6" t="s">
        <v>621</v>
      </c>
      <c r="AI713" s="6">
        <v>0</v>
      </c>
      <c r="AJ713" s="6">
        <v>1</v>
      </c>
      <c r="AK713" s="6">
        <v>0</v>
      </c>
      <c r="AL713" s="6">
        <v>0</v>
      </c>
      <c r="AM713" s="6">
        <v>0</v>
      </c>
      <c r="AN713" s="6">
        <v>0</v>
      </c>
      <c r="AO713" s="6">
        <v>1</v>
      </c>
      <c r="AQ713" s="6">
        <v>0</v>
      </c>
      <c r="AR713" s="6">
        <v>0</v>
      </c>
      <c r="AS713" s="6">
        <v>0</v>
      </c>
      <c r="AT713" s="6">
        <v>0</v>
      </c>
      <c r="AU713" s="6">
        <f>IF(Table3[[#This Row],[ShankDiameter]]&gt;0.5,0,2)</f>
        <v>2</v>
      </c>
      <c r="AV713" s="6">
        <v>0</v>
      </c>
      <c r="AW713" s="6">
        <v>0</v>
      </c>
      <c r="AX713" s="6">
        <v>2</v>
      </c>
      <c r="AY713" s="6">
        <f>IF(Table3[[#This Row],[ShankDiameter]]=0.225,2,IF(Table3[[#This Row],[ShankDiameter]]=0.25,2,IF(Table3[[#This Row],[ShankDiameter]]=0.2875,2,0)))</f>
        <v>0</v>
      </c>
      <c r="AZ713" s="6"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f>IF(Table3[[#This Row],[Type]]="EM",IF((Table3[[#This Row],[Diameter]]/2)-Table3[[#This Row],[CornerRadius]]-0.012&gt;0,(Table3[[#This Row],[Diameter]]/2)-Table3[[#This Row],[CornerRadius]]-0.012,0),)</f>
        <v>0</v>
      </c>
      <c r="BK713" s="6" t="str">
        <f>IF(Table3[[#This Row],[ShoulderLength]]="","",IF(Table3[[#This Row],[ShoulderLength]]&lt;Table3[[#This Row],[LOC]],"FIX",""))</f>
        <v/>
      </c>
    </row>
    <row r="714" spans="1:63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802</v>
      </c>
      <c r="I714" s="11" t="s">
        <v>1464</v>
      </c>
      <c r="J714" s="12" t="s">
        <v>1465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1072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>IF(Z714 &lt; 1, "", (M714/2)/TAN(RADIANS(Z714/2)))</f>
        <v>3.7693434175951647E-2</v>
      </c>
      <c r="AE714" s="6" t="s">
        <v>471</v>
      </c>
      <c r="AF714" s="6" t="s">
        <v>62</v>
      </c>
      <c r="AH714" s="6" t="s">
        <v>636</v>
      </c>
      <c r="AI714" s="6">
        <v>0</v>
      </c>
      <c r="AJ714" s="6">
        <v>1</v>
      </c>
      <c r="AK714" s="6">
        <v>0</v>
      </c>
      <c r="AL714" s="6">
        <v>0</v>
      </c>
      <c r="AM714" s="6">
        <v>0</v>
      </c>
      <c r="AN714" s="6">
        <v>0</v>
      </c>
      <c r="AO714" s="6">
        <v>1</v>
      </c>
      <c r="AQ714" s="6">
        <v>0</v>
      </c>
      <c r="AR714" s="6">
        <v>0</v>
      </c>
      <c r="AS714" s="6">
        <v>0</v>
      </c>
      <c r="AT714" s="6">
        <v>0</v>
      </c>
      <c r="AU714" s="6">
        <f>IF(Table3[[#This Row],[ShankDiameter]]&gt;0.5,0,2)</f>
        <v>2</v>
      </c>
      <c r="AV714" s="6">
        <v>0</v>
      </c>
      <c r="AW714" s="6">
        <v>0</v>
      </c>
      <c r="AX714" s="6">
        <v>2</v>
      </c>
      <c r="AY714" s="6">
        <f>IF(Table3[[#This Row],[ShankDiameter]]=0.225,2,IF(Table3[[#This Row],[ShankDiameter]]=0.25,2,IF(Table3[[#This Row],[ShankDiameter]]=0.2875,2,0)))</f>
        <v>0</v>
      </c>
      <c r="AZ714" s="6"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f>IF(Table3[[#This Row],[Type]]="EM",IF((Table3[[#This Row],[Diameter]]/2)-Table3[[#This Row],[CornerRadius]]-0.012&gt;0,(Table3[[#This Row],[Diameter]]/2)-Table3[[#This Row],[CornerRadius]]-0.012,0),)</f>
        <v>0</v>
      </c>
      <c r="BK714" s="6" t="str">
        <f>IF(Table3[[#This Row],[ShoulderLength]]="","",IF(Table3[[#This Row],[ShoulderLength]]&lt;Table3[[#This Row],[LOC]],"FIX",""))</f>
        <v/>
      </c>
    </row>
    <row r="715" spans="1:63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680</v>
      </c>
      <c r="I715" s="11" t="s">
        <v>1466</v>
      </c>
      <c r="J715" s="12" t="s">
        <v>1467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1072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>IF(Z715 &lt; 1, "", (M715/2)/TAN(RADIANS(Z715/2)))</f>
        <v>3.7693434175951647E-2</v>
      </c>
      <c r="AE715" s="6" t="s">
        <v>471</v>
      </c>
      <c r="AF715" s="6" t="s">
        <v>62</v>
      </c>
      <c r="AH715" s="6" t="s">
        <v>683</v>
      </c>
      <c r="AI715" s="6">
        <v>0</v>
      </c>
      <c r="AJ715" s="6">
        <v>1</v>
      </c>
      <c r="AK715" s="6">
        <v>0</v>
      </c>
      <c r="AL715" s="6">
        <v>0</v>
      </c>
      <c r="AM715" s="6">
        <v>0</v>
      </c>
      <c r="AN715" s="6">
        <v>0</v>
      </c>
      <c r="AO715" s="6">
        <v>1</v>
      </c>
      <c r="AQ715" s="6">
        <v>0</v>
      </c>
      <c r="AR715" s="6">
        <v>0</v>
      </c>
      <c r="AS715" s="6">
        <v>0</v>
      </c>
      <c r="AT715" s="6">
        <v>0</v>
      </c>
      <c r="AU715" s="6">
        <f>IF(Table3[[#This Row],[ShankDiameter]]&gt;0.5,0,2)</f>
        <v>2</v>
      </c>
      <c r="AV715" s="6">
        <v>0</v>
      </c>
      <c r="AW715" s="6">
        <v>0</v>
      </c>
      <c r="AX715" s="6">
        <v>2</v>
      </c>
      <c r="AY715" s="6">
        <f>IF(Table3[[#This Row],[ShankDiameter]]=0.225,2,IF(Table3[[#This Row],[ShankDiameter]]=0.25,2,IF(Table3[[#This Row],[ShankDiameter]]=0.2875,2,0)))</f>
        <v>0</v>
      </c>
      <c r="AZ715" s="6"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f>IF(Table3[[#This Row],[Type]]="EM",IF((Table3[[#This Row],[Diameter]]/2)-Table3[[#This Row],[CornerRadius]]-0.012&gt;0,(Table3[[#This Row],[Diameter]]/2)-Table3[[#This Row],[CornerRadius]]-0.012,0),)</f>
        <v>0</v>
      </c>
      <c r="BK715" s="6" t="str">
        <f>IF(Table3[[#This Row],[ShoulderLength]]="","",IF(Table3[[#This Row],[ShoulderLength]]&lt;Table3[[#This Row],[LOC]],"FIX",""))</f>
        <v/>
      </c>
    </row>
    <row r="716" spans="1:63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680</v>
      </c>
      <c r="I716" s="11" t="s">
        <v>1468</v>
      </c>
      <c r="J716" s="12" t="s">
        <v>1469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1077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>IF(Z716 &lt; 1, "", (M716/2)/TAN(RADIANS(Z716/2)))</f>
        <v>3.8314754519511295E-2</v>
      </c>
      <c r="AE716" s="6" t="s">
        <v>471</v>
      </c>
      <c r="AF716" s="6" t="s">
        <v>62</v>
      </c>
      <c r="AH716" s="6" t="s">
        <v>683</v>
      </c>
      <c r="AI716" s="6">
        <v>0</v>
      </c>
      <c r="AJ716" s="6">
        <v>1</v>
      </c>
      <c r="AK716" s="6">
        <v>0</v>
      </c>
      <c r="AL716" s="6">
        <v>0</v>
      </c>
      <c r="AM716" s="6">
        <v>0</v>
      </c>
      <c r="AN716" s="6">
        <v>0</v>
      </c>
      <c r="AO716" s="6">
        <v>1</v>
      </c>
      <c r="AQ716" s="6">
        <v>0</v>
      </c>
      <c r="AR716" s="6">
        <v>0</v>
      </c>
      <c r="AS716" s="6">
        <v>0</v>
      </c>
      <c r="AT716" s="6">
        <v>0</v>
      </c>
      <c r="AU716" s="6">
        <f>IF(Table3[[#This Row],[ShankDiameter]]&gt;0.5,0,2)</f>
        <v>2</v>
      </c>
      <c r="AV716" s="6">
        <v>0</v>
      </c>
      <c r="AW716" s="6">
        <v>0</v>
      </c>
      <c r="AX716" s="6">
        <v>2</v>
      </c>
      <c r="AY716" s="6">
        <f>IF(Table3[[#This Row],[ShankDiameter]]=0.225,2,IF(Table3[[#This Row],[ShankDiameter]]=0.25,2,IF(Table3[[#This Row],[ShankDiameter]]=0.2875,2,0)))</f>
        <v>0</v>
      </c>
      <c r="AZ716" s="6"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f>IF(Table3[[#This Row],[Type]]="EM",IF((Table3[[#This Row],[Diameter]]/2)-Table3[[#This Row],[CornerRadius]]-0.012&gt;0,(Table3[[#This Row],[Diameter]]/2)-Table3[[#This Row],[CornerRadius]]-0.012,0),)</f>
        <v>0</v>
      </c>
      <c r="BK716" s="6" t="str">
        <f>IF(Table3[[#This Row],[ShoulderLength]]="","",IF(Table3[[#This Row],[ShoulderLength]]&lt;Table3[[#This Row],[LOC]],"FIX",""))</f>
        <v/>
      </c>
    </row>
    <row r="717" spans="1:63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802</v>
      </c>
      <c r="I717" s="11" t="s">
        <v>1470</v>
      </c>
      <c r="J717" s="12" t="s">
        <v>1471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2423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>IF(Z717 &lt; 1, "", (M717/2)/TAN(RADIANS(Z717/2)))</f>
        <v>3.8832521472477663E-2</v>
      </c>
      <c r="AE717" s="6" t="s">
        <v>471</v>
      </c>
      <c r="AF717" s="6" t="s">
        <v>62</v>
      </c>
      <c r="AH717" s="6" t="s">
        <v>636</v>
      </c>
      <c r="AI717" s="6">
        <v>0</v>
      </c>
      <c r="AJ717" s="6">
        <v>1</v>
      </c>
      <c r="AK717" s="6">
        <v>0</v>
      </c>
      <c r="AL717" s="6">
        <v>0</v>
      </c>
      <c r="AM717" s="6">
        <v>0</v>
      </c>
      <c r="AN717" s="6">
        <v>0</v>
      </c>
      <c r="AO717" s="6">
        <v>1</v>
      </c>
      <c r="AQ717" s="6">
        <v>0</v>
      </c>
      <c r="AR717" s="6">
        <v>0</v>
      </c>
      <c r="AS717" s="6">
        <v>0</v>
      </c>
      <c r="AT717" s="6">
        <v>0</v>
      </c>
      <c r="AU717" s="6">
        <f>IF(Table3[[#This Row],[ShankDiameter]]&gt;0.5,0,2)</f>
        <v>2</v>
      </c>
      <c r="AV717" s="6">
        <v>0</v>
      </c>
      <c r="AW717" s="6">
        <v>0</v>
      </c>
      <c r="AX717" s="6">
        <v>2</v>
      </c>
      <c r="AY717" s="6">
        <f>IF(Table3[[#This Row],[ShankDiameter]]=0.225,2,IF(Table3[[#This Row],[ShankDiameter]]=0.25,2,IF(Table3[[#This Row],[ShankDiameter]]=0.2875,2,0)))</f>
        <v>0</v>
      </c>
      <c r="AZ717" s="6"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f>IF(Table3[[#This Row],[Type]]="EM",IF((Table3[[#This Row],[Diameter]]/2)-Table3[[#This Row],[CornerRadius]]-0.012&gt;0,(Table3[[#This Row],[Diameter]]/2)-Table3[[#This Row],[CornerRadius]]-0.012,0),)</f>
        <v>0</v>
      </c>
      <c r="BK717" s="6" t="str">
        <f>IF(Table3[[#This Row],[ShoulderLength]]="","",IF(Table3[[#This Row],[ShoulderLength]]&lt;Table3[[#This Row],[LOC]],"FIX",""))</f>
        <v/>
      </c>
    </row>
    <row r="718" spans="1:63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680</v>
      </c>
      <c r="I718" s="11" t="s">
        <v>1472</v>
      </c>
      <c r="J718" s="12" t="s">
        <v>1473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2423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>IF(Z718 &lt; 1, "", (M718/2)/TAN(RADIANS(Z718/2)))</f>
        <v>3.8832521472477663E-2</v>
      </c>
      <c r="AE718" s="6" t="s">
        <v>471</v>
      </c>
      <c r="AF718" s="6" t="s">
        <v>62</v>
      </c>
      <c r="AH718" s="6" t="s">
        <v>683</v>
      </c>
      <c r="AI718" s="6">
        <v>0</v>
      </c>
      <c r="AJ718" s="6">
        <v>1</v>
      </c>
      <c r="AK718" s="6">
        <v>0</v>
      </c>
      <c r="AL718" s="6">
        <v>0</v>
      </c>
      <c r="AM718" s="6">
        <v>0</v>
      </c>
      <c r="AN718" s="6">
        <v>0</v>
      </c>
      <c r="AO718" s="6">
        <v>1</v>
      </c>
      <c r="AQ718" s="6">
        <v>0</v>
      </c>
      <c r="AR718" s="6">
        <v>0</v>
      </c>
      <c r="AS718" s="6">
        <v>0</v>
      </c>
      <c r="AT718" s="6">
        <v>0</v>
      </c>
      <c r="AU718" s="6">
        <f>IF(Table3[[#This Row],[ShankDiameter]]&gt;0.5,0,2)</f>
        <v>2</v>
      </c>
      <c r="AV718" s="6">
        <v>0</v>
      </c>
      <c r="AW718" s="6">
        <v>0</v>
      </c>
      <c r="AX718" s="6">
        <v>2</v>
      </c>
      <c r="AY718" s="6">
        <f>IF(Table3[[#This Row],[ShankDiameter]]=0.225,2,IF(Table3[[#This Row],[ShankDiameter]]=0.25,2,IF(Table3[[#This Row],[ShankDiameter]]=0.2875,2,0)))</f>
        <v>0</v>
      </c>
      <c r="AZ718" s="6"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f>IF(Table3[[#This Row],[Type]]="EM",IF((Table3[[#This Row],[Diameter]]/2)-Table3[[#This Row],[CornerRadius]]-0.012&gt;0,(Table3[[#This Row],[Diameter]]/2)-Table3[[#This Row],[CornerRadius]]-0.012,0),)</f>
        <v>0</v>
      </c>
      <c r="BK718" s="6" t="str">
        <f>IF(Table3[[#This Row],[ShoulderLength]]="","",IF(Table3[[#This Row],[ShoulderLength]]&lt;Table3[[#This Row],[LOC]],"FIX",""))</f>
        <v/>
      </c>
    </row>
    <row r="719" spans="1:63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874</v>
      </c>
      <c r="I719" s="11" t="s">
        <v>1474</v>
      </c>
      <c r="J719" s="12" t="s">
        <v>1475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1098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>IF(Z719 &lt; 1, "", (M719/2)/TAN(RADIANS(Z719/2)))</f>
        <v>4.059292911256332E-2</v>
      </c>
      <c r="AE719" s="6" t="s">
        <v>471</v>
      </c>
      <c r="AF719" s="6" t="s">
        <v>62</v>
      </c>
      <c r="AH719" s="6" t="s">
        <v>621</v>
      </c>
      <c r="AI719" s="6">
        <v>0</v>
      </c>
      <c r="AJ719" s="6">
        <v>1</v>
      </c>
      <c r="AK719" s="6">
        <v>0</v>
      </c>
      <c r="AL719" s="6">
        <v>0</v>
      </c>
      <c r="AM719" s="6">
        <v>0</v>
      </c>
      <c r="AN719" s="6">
        <v>0</v>
      </c>
      <c r="AO719" s="6">
        <v>1</v>
      </c>
      <c r="AQ719" s="6">
        <v>0</v>
      </c>
      <c r="AR719" s="6">
        <v>0</v>
      </c>
      <c r="AS719" s="6">
        <v>0</v>
      </c>
      <c r="AT719" s="6">
        <v>0</v>
      </c>
      <c r="AU719" s="6">
        <f>IF(Table3[[#This Row],[ShankDiameter]]&gt;0.5,0,2)</f>
        <v>2</v>
      </c>
      <c r="AV719" s="6">
        <v>0</v>
      </c>
      <c r="AW719" s="6">
        <v>0</v>
      </c>
      <c r="AX719" s="6">
        <v>2</v>
      </c>
      <c r="AY719" s="6">
        <f>IF(Table3[[#This Row],[ShankDiameter]]=0.225,2,IF(Table3[[#This Row],[ShankDiameter]]=0.25,2,IF(Table3[[#This Row],[ShankDiameter]]=0.2875,2,0)))</f>
        <v>0</v>
      </c>
      <c r="AZ719" s="6"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f>IF(Table3[[#This Row],[Type]]="EM",IF((Table3[[#This Row],[Diameter]]/2)-Table3[[#This Row],[CornerRadius]]-0.012&gt;0,(Table3[[#This Row],[Diameter]]/2)-Table3[[#This Row],[CornerRadius]]-0.012,0),)</f>
        <v>0</v>
      </c>
      <c r="BK719" s="6" t="str">
        <f>IF(Table3[[#This Row],[ShoulderLength]]="","",IF(Table3[[#This Row],[ShoulderLength]]&lt;Table3[[#This Row],[LOC]],"FIX",""))</f>
        <v/>
      </c>
    </row>
    <row r="720" spans="1:63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680</v>
      </c>
      <c r="I720" s="11" t="s">
        <v>1476</v>
      </c>
      <c r="J720" s="12" t="s">
        <v>1477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1098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>IF(Z720 &lt; 1, "", (M720/2)/TAN(RADIANS(Z720/2)))</f>
        <v>4.059292911256332E-2</v>
      </c>
      <c r="AE720" s="6" t="s">
        <v>471</v>
      </c>
      <c r="AF720" s="6" t="s">
        <v>62</v>
      </c>
      <c r="AH720" s="6" t="s">
        <v>683</v>
      </c>
      <c r="AI720" s="6">
        <v>0</v>
      </c>
      <c r="AJ720" s="6">
        <v>1</v>
      </c>
      <c r="AK720" s="6">
        <v>0</v>
      </c>
      <c r="AL720" s="6">
        <v>0</v>
      </c>
      <c r="AM720" s="6">
        <v>0</v>
      </c>
      <c r="AN720" s="6">
        <v>0</v>
      </c>
      <c r="AO720" s="6">
        <v>1</v>
      </c>
      <c r="AQ720" s="6">
        <v>0</v>
      </c>
      <c r="AR720" s="6">
        <v>0</v>
      </c>
      <c r="AS720" s="6">
        <v>0</v>
      </c>
      <c r="AT720" s="6">
        <v>0</v>
      </c>
      <c r="AU720" s="6">
        <f>IF(Table3[[#This Row],[ShankDiameter]]&gt;0.5,0,2)</f>
        <v>2</v>
      </c>
      <c r="AV720" s="6">
        <v>0</v>
      </c>
      <c r="AW720" s="6">
        <v>0</v>
      </c>
      <c r="AX720" s="6">
        <v>2</v>
      </c>
      <c r="AY720" s="6">
        <f>IF(Table3[[#This Row],[ShankDiameter]]=0.225,2,IF(Table3[[#This Row],[ShankDiameter]]=0.25,2,IF(Table3[[#This Row],[ShankDiameter]]=0.2875,2,0)))</f>
        <v>0</v>
      </c>
      <c r="AZ720" s="6"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f>IF(Table3[[#This Row],[Type]]="EM",IF((Table3[[#This Row],[Diameter]]/2)-Table3[[#This Row],[CornerRadius]]-0.012&gt;0,(Table3[[#This Row],[Diameter]]/2)-Table3[[#This Row],[CornerRadius]]-0.012,0),)</f>
        <v>0</v>
      </c>
      <c r="BK720" s="6" t="str">
        <f>IF(Table3[[#This Row],[ShoulderLength]]="","",IF(Table3[[#This Row],[ShoulderLength]]&lt;Table3[[#This Row],[LOC]],"FIX",""))</f>
        <v/>
      </c>
    </row>
    <row r="721" spans="1:63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802</v>
      </c>
      <c r="I721" s="11" t="s">
        <v>1478</v>
      </c>
      <c r="J721" s="12" t="s">
        <v>1479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1108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>IF(Z721 &lt; 1, "", (M721/2)/TAN(RADIANS(Z721/2)))</f>
        <v>4.1628463018496056E-2</v>
      </c>
      <c r="AE721" s="6" t="s">
        <v>471</v>
      </c>
      <c r="AF721" s="6" t="s">
        <v>62</v>
      </c>
      <c r="AH721" s="6" t="s">
        <v>636</v>
      </c>
      <c r="AI721" s="6">
        <v>0</v>
      </c>
      <c r="AJ721" s="6">
        <v>1</v>
      </c>
      <c r="AK721" s="6">
        <v>0</v>
      </c>
      <c r="AL721" s="6">
        <v>0</v>
      </c>
      <c r="AM721" s="6">
        <v>0</v>
      </c>
      <c r="AN721" s="6">
        <v>0</v>
      </c>
      <c r="AO721" s="6">
        <v>1</v>
      </c>
      <c r="AQ721" s="6">
        <v>0</v>
      </c>
      <c r="AR721" s="6">
        <v>0</v>
      </c>
      <c r="AS721" s="6">
        <v>0</v>
      </c>
      <c r="AT721" s="6">
        <v>0</v>
      </c>
      <c r="AU721" s="6">
        <f>IF(Table3[[#This Row],[ShankDiameter]]&gt;0.5,0,2)</f>
        <v>2</v>
      </c>
      <c r="AV721" s="6">
        <v>0</v>
      </c>
      <c r="AW721" s="6">
        <v>0</v>
      </c>
      <c r="AX721" s="6">
        <v>2</v>
      </c>
      <c r="AY721" s="6">
        <f>IF(Table3[[#This Row],[ShankDiameter]]=0.225,2,IF(Table3[[#This Row],[ShankDiameter]]=0.25,2,IF(Table3[[#This Row],[ShankDiameter]]=0.2875,2,0)))</f>
        <v>0</v>
      </c>
      <c r="AZ721" s="6"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f>IF(Table3[[#This Row],[Type]]="EM",IF((Table3[[#This Row],[Diameter]]/2)-Table3[[#This Row],[CornerRadius]]-0.012&gt;0,(Table3[[#This Row],[Diameter]]/2)-Table3[[#This Row],[CornerRadius]]-0.012,0),)</f>
        <v>0</v>
      </c>
      <c r="BK721" s="6" t="str">
        <f>IF(Table3[[#This Row],[ShoulderLength]]="","",IF(Table3[[#This Row],[ShoulderLength]]&lt;Table3[[#This Row],[LOC]],"FIX",""))</f>
        <v/>
      </c>
    </row>
    <row r="722" spans="1:63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680</v>
      </c>
      <c r="I722" s="11" t="s">
        <v>1480</v>
      </c>
      <c r="J722" s="12" t="s">
        <v>1481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1122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>IF(Z722 &lt; 1, "", (M722/2)/TAN(RADIANS(Z722/2)))</f>
        <v>4.2560443533835514E-2</v>
      </c>
      <c r="AE722" s="6" t="s">
        <v>471</v>
      </c>
      <c r="AF722" s="6" t="s">
        <v>62</v>
      </c>
      <c r="AH722" s="6" t="s">
        <v>683</v>
      </c>
      <c r="AI722" s="6">
        <v>0</v>
      </c>
      <c r="AJ722" s="6">
        <v>1</v>
      </c>
      <c r="AK722" s="6">
        <v>0</v>
      </c>
      <c r="AL722" s="6">
        <v>0</v>
      </c>
      <c r="AM722" s="6">
        <v>0</v>
      </c>
      <c r="AN722" s="6">
        <v>0</v>
      </c>
      <c r="AO722" s="6">
        <v>1</v>
      </c>
      <c r="AQ722" s="6">
        <v>0</v>
      </c>
      <c r="AR722" s="6">
        <v>0</v>
      </c>
      <c r="AS722" s="6">
        <v>0</v>
      </c>
      <c r="AT722" s="6">
        <v>0</v>
      </c>
      <c r="AU722" s="6">
        <f>IF(Table3[[#This Row],[ShankDiameter]]&gt;0.5,0,2)</f>
        <v>2</v>
      </c>
      <c r="AV722" s="6">
        <v>0</v>
      </c>
      <c r="AW722" s="6">
        <v>0</v>
      </c>
      <c r="AX722" s="6">
        <v>2</v>
      </c>
      <c r="AY722" s="6">
        <f>IF(Table3[[#This Row],[ShankDiameter]]=0.225,2,IF(Table3[[#This Row],[ShankDiameter]]=0.25,2,IF(Table3[[#This Row],[ShankDiameter]]=0.2875,2,0)))</f>
        <v>0</v>
      </c>
      <c r="AZ722" s="6"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f>IF(Table3[[#This Row],[Type]]="EM",IF((Table3[[#This Row],[Diameter]]/2)-Table3[[#This Row],[CornerRadius]]-0.012&gt;0,(Table3[[#This Row],[Diameter]]/2)-Table3[[#This Row],[CornerRadius]]-0.012,0),)</f>
        <v>0</v>
      </c>
      <c r="BK722" s="6" t="str">
        <f>IF(Table3[[#This Row],[ShoulderLength]]="","",IF(Table3[[#This Row],[ShoulderLength]]&lt;Table3[[#This Row],[LOC]],"FIX",""))</f>
        <v/>
      </c>
    </row>
    <row r="723" spans="1:63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802</v>
      </c>
      <c r="I723" s="11" t="s">
        <v>1482</v>
      </c>
      <c r="J723" s="12" t="s">
        <v>1483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1127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>IF(Z723 &lt; 1, "", (M723/2)/TAN(RADIANS(Z723/2)))</f>
        <v>4.3285317267988434E-2</v>
      </c>
      <c r="AE723" s="6" t="s">
        <v>471</v>
      </c>
      <c r="AF723" s="6" t="s">
        <v>62</v>
      </c>
      <c r="AH723" s="6" t="s">
        <v>636</v>
      </c>
      <c r="AI723" s="6">
        <v>0</v>
      </c>
      <c r="AJ723" s="6">
        <v>1</v>
      </c>
      <c r="AK723" s="6">
        <v>0</v>
      </c>
      <c r="AL723" s="6">
        <v>0</v>
      </c>
      <c r="AM723" s="6">
        <v>0</v>
      </c>
      <c r="AN723" s="6">
        <v>0</v>
      </c>
      <c r="AO723" s="6">
        <v>1</v>
      </c>
      <c r="AQ723" s="6">
        <v>0</v>
      </c>
      <c r="AR723" s="6">
        <v>0</v>
      </c>
      <c r="AS723" s="6">
        <v>0</v>
      </c>
      <c r="AT723" s="6">
        <v>0</v>
      </c>
      <c r="AU723" s="6">
        <f>IF(Table3[[#This Row],[ShankDiameter]]&gt;0.5,0,2)</f>
        <v>2</v>
      </c>
      <c r="AV723" s="6">
        <v>0</v>
      </c>
      <c r="AW723" s="6">
        <v>0</v>
      </c>
      <c r="AX723" s="6">
        <v>2</v>
      </c>
      <c r="AY723" s="6">
        <f>IF(Table3[[#This Row],[ShankDiameter]]=0.225,2,IF(Table3[[#This Row],[ShankDiameter]]=0.25,2,IF(Table3[[#This Row],[ShankDiameter]]=0.2875,2,0)))</f>
        <v>0</v>
      </c>
      <c r="AZ723" s="6"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f>IF(Table3[[#This Row],[Type]]="EM",IF((Table3[[#This Row],[Diameter]]/2)-Table3[[#This Row],[CornerRadius]]-0.012&gt;0,(Table3[[#This Row],[Diameter]]/2)-Table3[[#This Row],[CornerRadius]]-0.012,0),)</f>
        <v>0</v>
      </c>
      <c r="BK723" s="6" t="str">
        <f>IF(Table3[[#This Row],[ShoulderLength]]="","",IF(Table3[[#This Row],[ShoulderLength]]&lt;Table3[[#This Row],[LOC]],"FIX",""))</f>
        <v/>
      </c>
    </row>
    <row r="724" spans="1:63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680</v>
      </c>
      <c r="I724" s="11" t="s">
        <v>1484</v>
      </c>
      <c r="J724" s="12" t="s">
        <v>1485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1127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>IF(Z724 &lt; 1, "", (M724/2)/TAN(RADIANS(Z724/2)))</f>
        <v>4.3285317267988434E-2</v>
      </c>
      <c r="AE724" s="6" t="s">
        <v>471</v>
      </c>
      <c r="AF724" s="6" t="s">
        <v>62</v>
      </c>
      <c r="AH724" s="6" t="s">
        <v>683</v>
      </c>
      <c r="AI724" s="6">
        <v>0</v>
      </c>
      <c r="AJ724" s="6">
        <v>1</v>
      </c>
      <c r="AK724" s="6">
        <v>0</v>
      </c>
      <c r="AL724" s="6">
        <v>0</v>
      </c>
      <c r="AM724" s="6">
        <v>0</v>
      </c>
      <c r="AN724" s="6">
        <v>0</v>
      </c>
      <c r="AO724" s="6">
        <v>1</v>
      </c>
      <c r="AQ724" s="6">
        <v>0</v>
      </c>
      <c r="AR724" s="6">
        <v>0</v>
      </c>
      <c r="AS724" s="6">
        <v>0</v>
      </c>
      <c r="AT724" s="6">
        <v>0</v>
      </c>
      <c r="AU724" s="6">
        <f>IF(Table3[[#This Row],[ShankDiameter]]&gt;0.5,0,2)</f>
        <v>2</v>
      </c>
      <c r="AV724" s="6">
        <v>0</v>
      </c>
      <c r="AW724" s="6">
        <v>0</v>
      </c>
      <c r="AX724" s="6">
        <v>2</v>
      </c>
      <c r="AY724" s="6">
        <f>IF(Table3[[#This Row],[ShankDiameter]]=0.225,2,IF(Table3[[#This Row],[ShankDiameter]]=0.25,2,IF(Table3[[#This Row],[ShankDiameter]]=0.2875,2,0)))</f>
        <v>0</v>
      </c>
      <c r="AZ724" s="6"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f>IF(Table3[[#This Row],[Type]]="EM",IF((Table3[[#This Row],[Diameter]]/2)-Table3[[#This Row],[CornerRadius]]-0.012&gt;0,(Table3[[#This Row],[Diameter]]/2)-Table3[[#This Row],[CornerRadius]]-0.012,0),)</f>
        <v>0</v>
      </c>
      <c r="BK724" s="6" t="str">
        <f>IF(Table3[[#This Row],[ShoulderLength]]="","",IF(Table3[[#This Row],[ShoulderLength]]&lt;Table3[[#This Row],[LOC]],"FIX",""))</f>
        <v/>
      </c>
    </row>
    <row r="725" spans="1:63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802</v>
      </c>
      <c r="I725" s="11" t="s">
        <v>1486</v>
      </c>
      <c r="J725" s="12" t="s">
        <v>1487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1132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>IF(Z725 &lt; 1, "", (M725/2)/TAN(RADIANS(Z725/2)))</f>
        <v>4.4113744392734626E-2</v>
      </c>
      <c r="AE725" s="6" t="s">
        <v>471</v>
      </c>
      <c r="AF725" s="6" t="s">
        <v>62</v>
      </c>
      <c r="AH725" s="6" t="s">
        <v>636</v>
      </c>
      <c r="AI725" s="6">
        <v>0</v>
      </c>
      <c r="AJ725" s="6">
        <v>1</v>
      </c>
      <c r="AK725" s="6">
        <v>0</v>
      </c>
      <c r="AL725" s="6">
        <v>0</v>
      </c>
      <c r="AM725" s="6">
        <v>0</v>
      </c>
      <c r="AN725" s="6">
        <v>0</v>
      </c>
      <c r="AO725" s="6">
        <v>1</v>
      </c>
      <c r="AQ725" s="6">
        <v>0</v>
      </c>
      <c r="AR725" s="6">
        <v>0</v>
      </c>
      <c r="AS725" s="6">
        <v>0</v>
      </c>
      <c r="AT725" s="6">
        <v>0</v>
      </c>
      <c r="AU725" s="6">
        <f>IF(Table3[[#This Row],[ShankDiameter]]&gt;0.5,0,2)</f>
        <v>2</v>
      </c>
      <c r="AV725" s="6">
        <v>0</v>
      </c>
      <c r="AW725" s="6">
        <v>0</v>
      </c>
      <c r="AX725" s="6">
        <v>2</v>
      </c>
      <c r="AY725" s="6">
        <f>IF(Table3[[#This Row],[ShankDiameter]]=0.225,2,IF(Table3[[#This Row],[ShankDiameter]]=0.25,2,IF(Table3[[#This Row],[ShankDiameter]]=0.2875,2,0)))</f>
        <v>0</v>
      </c>
      <c r="AZ725" s="6"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f>IF(Table3[[#This Row],[Type]]="EM",IF((Table3[[#This Row],[Diameter]]/2)-Table3[[#This Row],[CornerRadius]]-0.012&gt;0,(Table3[[#This Row],[Diameter]]/2)-Table3[[#This Row],[CornerRadius]]-0.012,0),)</f>
        <v>0</v>
      </c>
      <c r="BK725" s="6" t="str">
        <f>IF(Table3[[#This Row],[ShoulderLength]]="","",IF(Table3[[#This Row],[ShoulderLength]]&lt;Table3[[#This Row],[LOC]],"FIX",""))</f>
        <v/>
      </c>
    </row>
    <row r="726" spans="1:63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680</v>
      </c>
      <c r="I726" s="11" t="s">
        <v>1488</v>
      </c>
      <c r="J726" s="12" t="s">
        <v>1489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1132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>IF(Z726 &lt; 1, "", (M726/2)/TAN(RADIANS(Z726/2)))</f>
        <v>4.4113744392734626E-2</v>
      </c>
      <c r="AE726" s="6" t="s">
        <v>471</v>
      </c>
      <c r="AF726" s="6" t="s">
        <v>62</v>
      </c>
      <c r="AH726" s="6" t="s">
        <v>683</v>
      </c>
      <c r="AI726" s="6">
        <v>0</v>
      </c>
      <c r="AJ726" s="6">
        <v>1</v>
      </c>
      <c r="AK726" s="6">
        <v>0</v>
      </c>
      <c r="AL726" s="6">
        <v>0</v>
      </c>
      <c r="AM726" s="6">
        <v>0</v>
      </c>
      <c r="AN726" s="6">
        <v>0</v>
      </c>
      <c r="AO726" s="6">
        <v>1</v>
      </c>
      <c r="AQ726" s="6">
        <v>0</v>
      </c>
      <c r="AR726" s="6">
        <v>0</v>
      </c>
      <c r="AS726" s="6">
        <v>0</v>
      </c>
      <c r="AT726" s="6">
        <v>0</v>
      </c>
      <c r="AU726" s="6">
        <f>IF(Table3[[#This Row],[ShankDiameter]]&gt;0.5,0,2)</f>
        <v>2</v>
      </c>
      <c r="AV726" s="6">
        <v>0</v>
      </c>
      <c r="AW726" s="6">
        <v>0</v>
      </c>
      <c r="AX726" s="6">
        <v>2</v>
      </c>
      <c r="AY726" s="6">
        <f>IF(Table3[[#This Row],[ShankDiameter]]=0.225,2,IF(Table3[[#This Row],[ShankDiameter]]=0.25,2,IF(Table3[[#This Row],[ShankDiameter]]=0.2875,2,0)))</f>
        <v>0</v>
      </c>
      <c r="AZ726" s="6"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f>IF(Table3[[#This Row],[Type]]="EM",IF((Table3[[#This Row],[Diameter]]/2)-Table3[[#This Row],[CornerRadius]]-0.012&gt;0,(Table3[[#This Row],[Diameter]]/2)-Table3[[#This Row],[CornerRadius]]-0.012,0),)</f>
        <v>0</v>
      </c>
      <c r="BK726" s="6" t="str">
        <f>IF(Table3[[#This Row],[ShoulderLength]]="","",IF(Table3[[#This Row],[ShoulderLength]]&lt;Table3[[#This Row],[LOC]],"FIX",""))</f>
        <v/>
      </c>
    </row>
    <row r="727" spans="1:63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802</v>
      </c>
      <c r="I727" s="11" t="s">
        <v>1490</v>
      </c>
      <c r="J727" s="12" t="s">
        <v>1491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2422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>IF(Z727 &lt; 1, "", (M727/2)/TAN(RADIANS(Z727/2)))</f>
        <v>4.5314963723616597E-2</v>
      </c>
      <c r="AE727" s="6" t="s">
        <v>471</v>
      </c>
      <c r="AF727" s="6" t="s">
        <v>62</v>
      </c>
      <c r="AH727" s="6" t="s">
        <v>636</v>
      </c>
      <c r="AI727" s="6">
        <v>0</v>
      </c>
      <c r="AJ727" s="6">
        <v>1</v>
      </c>
      <c r="AK727" s="6">
        <v>0</v>
      </c>
      <c r="AL727" s="6">
        <v>0</v>
      </c>
      <c r="AM727" s="6">
        <v>0</v>
      </c>
      <c r="AN727" s="6">
        <v>0</v>
      </c>
      <c r="AO727" s="6">
        <v>1</v>
      </c>
      <c r="AQ727" s="6">
        <v>0</v>
      </c>
      <c r="AR727" s="6">
        <v>0</v>
      </c>
      <c r="AS727" s="6">
        <v>0</v>
      </c>
      <c r="AT727" s="6">
        <v>0</v>
      </c>
      <c r="AU727" s="6">
        <f>IF(Table3[[#This Row],[ShankDiameter]]&gt;0.5,0,2)</f>
        <v>2</v>
      </c>
      <c r="AV727" s="6">
        <v>0</v>
      </c>
      <c r="AW727" s="6">
        <v>0</v>
      </c>
      <c r="AX727" s="6">
        <v>2</v>
      </c>
      <c r="AY727" s="6">
        <f>IF(Table3[[#This Row],[ShankDiameter]]=0.225,2,IF(Table3[[#This Row],[ShankDiameter]]=0.25,2,IF(Table3[[#This Row],[ShankDiameter]]=0.2875,2,0)))</f>
        <v>0</v>
      </c>
      <c r="AZ727" s="6"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f>IF(Table3[[#This Row],[Type]]="EM",IF((Table3[[#This Row],[Diameter]]/2)-Table3[[#This Row],[CornerRadius]]-0.012&gt;0,(Table3[[#This Row],[Diameter]]/2)-Table3[[#This Row],[CornerRadius]]-0.012,0),)</f>
        <v>0</v>
      </c>
      <c r="BK727" s="6" t="str">
        <f>IF(Table3[[#This Row],[ShoulderLength]]="","",IF(Table3[[#This Row],[ShoulderLength]]&lt;Table3[[#This Row],[LOC]],"FIX",""))</f>
        <v/>
      </c>
    </row>
    <row r="728" spans="1:63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680</v>
      </c>
      <c r="I728" s="11" t="s">
        <v>1492</v>
      </c>
      <c r="J728" s="12" t="s">
        <v>1493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2422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>IF(Z728 &lt; 1, "", (M728/2)/TAN(RADIANS(Z728/2)))</f>
        <v>4.5314963723616597E-2</v>
      </c>
      <c r="AE728" s="6" t="s">
        <v>471</v>
      </c>
      <c r="AF728" s="6" t="s">
        <v>62</v>
      </c>
      <c r="AH728" s="6" t="s">
        <v>683</v>
      </c>
      <c r="AI728" s="6">
        <v>0</v>
      </c>
      <c r="AJ728" s="6">
        <v>1</v>
      </c>
      <c r="AK728" s="6">
        <v>0</v>
      </c>
      <c r="AL728" s="6">
        <v>0</v>
      </c>
      <c r="AM728" s="6">
        <v>0</v>
      </c>
      <c r="AN728" s="6">
        <v>0</v>
      </c>
      <c r="AO728" s="6">
        <v>1</v>
      </c>
      <c r="AQ728" s="6">
        <v>0</v>
      </c>
      <c r="AR728" s="6">
        <v>0</v>
      </c>
      <c r="AS728" s="6">
        <v>0</v>
      </c>
      <c r="AT728" s="6">
        <v>0</v>
      </c>
      <c r="AU728" s="6">
        <f>IF(Table3[[#This Row],[ShankDiameter]]&gt;0.5,0,2)</f>
        <v>2</v>
      </c>
      <c r="AV728" s="6">
        <v>0</v>
      </c>
      <c r="AW728" s="6">
        <v>0</v>
      </c>
      <c r="AX728" s="6">
        <v>2</v>
      </c>
      <c r="AY728" s="6">
        <f>IF(Table3[[#This Row],[ShankDiameter]]=0.225,2,IF(Table3[[#This Row],[ShankDiameter]]=0.25,2,IF(Table3[[#This Row],[ShankDiameter]]=0.2875,2,0)))</f>
        <v>0</v>
      </c>
      <c r="AZ728" s="6"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f>IF(Table3[[#This Row],[Type]]="EM",IF((Table3[[#This Row],[Diameter]]/2)-Table3[[#This Row],[CornerRadius]]-0.012&gt;0,(Table3[[#This Row],[Diameter]]/2)-Table3[[#This Row],[CornerRadius]]-0.012,0),)</f>
        <v>0</v>
      </c>
      <c r="BK728" s="6" t="str">
        <f>IF(Table3[[#This Row],[ShoulderLength]]="","",IF(Table3[[#This Row],[ShoulderLength]]&lt;Table3[[#This Row],[LOC]],"FIX",""))</f>
        <v/>
      </c>
    </row>
    <row r="729" spans="1:63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874</v>
      </c>
      <c r="I729" s="11" t="s">
        <v>1494</v>
      </c>
      <c r="J729" s="12" t="s">
        <v>1495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2422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>IF(Z729 &lt; 1, "", (M729/2)/TAN(RADIANS(Z729/2)))</f>
        <v>4.5314963723616597E-2</v>
      </c>
      <c r="AE729" s="6" t="s">
        <v>471</v>
      </c>
      <c r="AF729" s="6" t="s">
        <v>62</v>
      </c>
      <c r="AH729" s="6" t="s">
        <v>621</v>
      </c>
      <c r="AI729" s="6">
        <v>0</v>
      </c>
      <c r="AJ729" s="6">
        <v>1</v>
      </c>
      <c r="AK729" s="6">
        <v>0</v>
      </c>
      <c r="AL729" s="6">
        <v>0</v>
      </c>
      <c r="AM729" s="6">
        <v>0</v>
      </c>
      <c r="AN729" s="6">
        <v>0</v>
      </c>
      <c r="AO729" s="6">
        <v>1</v>
      </c>
      <c r="AQ729" s="6">
        <v>0</v>
      </c>
      <c r="AR729" s="6">
        <v>0</v>
      </c>
      <c r="AS729" s="6">
        <v>0</v>
      </c>
      <c r="AT729" s="6">
        <v>0</v>
      </c>
      <c r="AU729" s="6">
        <f>IF(Table3[[#This Row],[ShankDiameter]]&gt;0.5,0,2)</f>
        <v>2</v>
      </c>
      <c r="AV729" s="6">
        <v>0</v>
      </c>
      <c r="AW729" s="6">
        <v>0</v>
      </c>
      <c r="AX729" s="6">
        <v>2</v>
      </c>
      <c r="AY729" s="6">
        <f>IF(Table3[[#This Row],[ShankDiameter]]=0.225,2,IF(Table3[[#This Row],[ShankDiameter]]=0.25,2,IF(Table3[[#This Row],[ShankDiameter]]=0.2875,2,0)))</f>
        <v>0</v>
      </c>
      <c r="AZ729" s="6"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f>IF(Table3[[#This Row],[Type]]="EM",IF((Table3[[#This Row],[Diameter]]/2)-Table3[[#This Row],[CornerRadius]]-0.012&gt;0,(Table3[[#This Row],[Diameter]]/2)-Table3[[#This Row],[CornerRadius]]-0.012,0),)</f>
        <v>0</v>
      </c>
      <c r="BK729" s="6" t="str">
        <f>IF(Table3[[#This Row],[ShoulderLength]]="","",IF(Table3[[#This Row],[ShoulderLength]]&lt;Table3[[#This Row],[LOC]],"FIX",""))</f>
        <v/>
      </c>
    </row>
    <row r="730" spans="1:63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802</v>
      </c>
      <c r="I730" s="11" t="s">
        <v>1496</v>
      </c>
      <c r="J730" s="12" t="s">
        <v>1497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1140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>IF(Z730 &lt; 1, "", (M730/2)/TAN(RADIANS(Z730/2)))</f>
        <v>4.5770598642227003E-2</v>
      </c>
      <c r="AE730" s="6" t="s">
        <v>471</v>
      </c>
      <c r="AF730" s="6" t="s">
        <v>62</v>
      </c>
      <c r="AH730" s="6" t="s">
        <v>636</v>
      </c>
      <c r="AI730" s="6">
        <v>0</v>
      </c>
      <c r="AJ730" s="6">
        <v>1</v>
      </c>
      <c r="AK730" s="6">
        <v>0</v>
      </c>
      <c r="AL730" s="6">
        <v>0</v>
      </c>
      <c r="AM730" s="6">
        <v>0</v>
      </c>
      <c r="AN730" s="6">
        <v>0</v>
      </c>
      <c r="AO730" s="6">
        <v>1</v>
      </c>
      <c r="AQ730" s="6">
        <v>0</v>
      </c>
      <c r="AR730" s="6">
        <v>0</v>
      </c>
      <c r="AS730" s="6">
        <v>0</v>
      </c>
      <c r="AT730" s="6">
        <v>0</v>
      </c>
      <c r="AU730" s="6">
        <f>IF(Table3[[#This Row],[ShankDiameter]]&gt;0.5,0,2)</f>
        <v>2</v>
      </c>
      <c r="AV730" s="6">
        <v>0</v>
      </c>
      <c r="AW730" s="6">
        <v>0</v>
      </c>
      <c r="AX730" s="6">
        <v>2</v>
      </c>
      <c r="AY730" s="6">
        <f>IF(Table3[[#This Row],[ShankDiameter]]=0.225,2,IF(Table3[[#This Row],[ShankDiameter]]=0.25,2,IF(Table3[[#This Row],[ShankDiameter]]=0.2875,2,0)))</f>
        <v>0</v>
      </c>
      <c r="AZ730" s="6"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f>IF(Table3[[#This Row],[Type]]="EM",IF((Table3[[#This Row],[Diameter]]/2)-Table3[[#This Row],[CornerRadius]]-0.012&gt;0,(Table3[[#This Row],[Diameter]]/2)-Table3[[#This Row],[CornerRadius]]-0.012,0),)</f>
        <v>0</v>
      </c>
      <c r="BK730" s="6" t="str">
        <f>IF(Table3[[#This Row],[ShoulderLength]]="","",IF(Table3[[#This Row],[ShoulderLength]]&lt;Table3[[#This Row],[LOC]],"FIX",""))</f>
        <v/>
      </c>
    </row>
    <row r="731" spans="1:63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680</v>
      </c>
      <c r="I731" s="11" t="s">
        <v>1498</v>
      </c>
      <c r="J731" s="12" t="s">
        <v>1499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1140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>IF(Z731 &lt; 1, "", (M731/2)/TAN(RADIANS(Z731/2)))</f>
        <v>4.5770598642227003E-2</v>
      </c>
      <c r="AE731" s="6" t="s">
        <v>471</v>
      </c>
      <c r="AF731" s="6" t="s">
        <v>62</v>
      </c>
      <c r="AH731" s="6" t="s">
        <v>683</v>
      </c>
      <c r="AI731" s="6">
        <v>0</v>
      </c>
      <c r="AJ731" s="6">
        <v>1</v>
      </c>
      <c r="AK731" s="6">
        <v>0</v>
      </c>
      <c r="AL731" s="6">
        <v>0</v>
      </c>
      <c r="AM731" s="6">
        <v>0</v>
      </c>
      <c r="AN731" s="6">
        <v>0</v>
      </c>
      <c r="AO731" s="6">
        <v>1</v>
      </c>
      <c r="AQ731" s="6">
        <v>0</v>
      </c>
      <c r="AR731" s="6">
        <v>0</v>
      </c>
      <c r="AS731" s="6">
        <v>0</v>
      </c>
      <c r="AT731" s="6">
        <v>0</v>
      </c>
      <c r="AU731" s="6">
        <f>IF(Table3[[#This Row],[ShankDiameter]]&gt;0.5,0,2)</f>
        <v>2</v>
      </c>
      <c r="AV731" s="6">
        <v>0</v>
      </c>
      <c r="AW731" s="6">
        <v>0</v>
      </c>
      <c r="AX731" s="6">
        <v>2</v>
      </c>
      <c r="AY731" s="6">
        <f>IF(Table3[[#This Row],[ShankDiameter]]=0.225,2,IF(Table3[[#This Row],[ShankDiameter]]=0.25,2,IF(Table3[[#This Row],[ShankDiameter]]=0.2875,2,0)))</f>
        <v>0</v>
      </c>
      <c r="AZ731" s="6"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f>IF(Table3[[#This Row],[Type]]="EM",IF((Table3[[#This Row],[Diameter]]/2)-Table3[[#This Row],[CornerRadius]]-0.012&gt;0,(Table3[[#This Row],[Diameter]]/2)-Table3[[#This Row],[CornerRadius]]-0.012,0),)</f>
        <v>0</v>
      </c>
      <c r="BK731" s="6" t="str">
        <f>IF(Table3[[#This Row],[ShoulderLength]]="","",IF(Table3[[#This Row],[ShoulderLength]]&lt;Table3[[#This Row],[LOC]],"FIX",""))</f>
        <v/>
      </c>
    </row>
    <row r="732" spans="1:63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802</v>
      </c>
      <c r="I732" s="11" t="s">
        <v>1500</v>
      </c>
      <c r="J732" s="12" t="s">
        <v>1501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1145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>IF(Z732 &lt; 1, "", (M732/2)/TAN(RADIANS(Z732/2)))</f>
        <v>4.7220346110532843E-2</v>
      </c>
      <c r="AE732" s="6" t="s">
        <v>471</v>
      </c>
      <c r="AF732" s="6" t="s">
        <v>62</v>
      </c>
      <c r="AH732" s="6" t="s">
        <v>636</v>
      </c>
      <c r="AI732" s="6">
        <v>0</v>
      </c>
      <c r="AJ732" s="6">
        <v>1</v>
      </c>
      <c r="AK732" s="6">
        <v>0</v>
      </c>
      <c r="AL732" s="6">
        <v>0</v>
      </c>
      <c r="AM732" s="6">
        <v>0</v>
      </c>
      <c r="AN732" s="6">
        <v>0</v>
      </c>
      <c r="AO732" s="6">
        <v>1</v>
      </c>
      <c r="AQ732" s="6">
        <v>0</v>
      </c>
      <c r="AR732" s="6">
        <v>0</v>
      </c>
      <c r="AS732" s="6">
        <v>0</v>
      </c>
      <c r="AT732" s="6">
        <v>0</v>
      </c>
      <c r="AU732" s="6">
        <f>IF(Table3[[#This Row],[ShankDiameter]]&gt;0.5,0,2)</f>
        <v>2</v>
      </c>
      <c r="AV732" s="6">
        <v>0</v>
      </c>
      <c r="AW732" s="6">
        <v>0</v>
      </c>
      <c r="AX732" s="6">
        <v>2</v>
      </c>
      <c r="AY732" s="6">
        <f>IF(Table3[[#This Row],[ShankDiameter]]=0.225,2,IF(Table3[[#This Row],[ShankDiameter]]=0.25,2,IF(Table3[[#This Row],[ShankDiameter]]=0.2875,2,0)))</f>
        <v>0</v>
      </c>
      <c r="AZ732" s="6"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f>IF(Table3[[#This Row],[Type]]="EM",IF((Table3[[#This Row],[Diameter]]/2)-Table3[[#This Row],[CornerRadius]]-0.012&gt;0,(Table3[[#This Row],[Diameter]]/2)-Table3[[#This Row],[CornerRadius]]-0.012,0),)</f>
        <v>0</v>
      </c>
      <c r="BK732" s="6" t="str">
        <f>IF(Table3[[#This Row],[ShoulderLength]]="","",IF(Table3[[#This Row],[ShoulderLength]]&lt;Table3[[#This Row],[LOC]],"FIX",""))</f>
        <v/>
      </c>
    </row>
    <row r="733" spans="1:63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874</v>
      </c>
      <c r="I733" s="11" t="s">
        <v>2421</v>
      </c>
      <c r="J733" s="12" t="s">
        <v>1502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1145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>IF(Z733 &lt; 1, "", (M733/2)/TAN(RADIANS(Z733/2)))</f>
        <v>4.7220346110532843E-2</v>
      </c>
      <c r="AE733" s="6" t="s">
        <v>471</v>
      </c>
      <c r="AF733" s="6" t="s">
        <v>62</v>
      </c>
      <c r="AH733" s="6" t="s">
        <v>621</v>
      </c>
      <c r="AI733" s="6">
        <v>0</v>
      </c>
      <c r="AJ733" s="6">
        <v>1</v>
      </c>
      <c r="AK733" s="6">
        <v>0</v>
      </c>
      <c r="AL733" s="6">
        <v>0</v>
      </c>
      <c r="AM733" s="6">
        <v>0</v>
      </c>
      <c r="AN733" s="6">
        <v>0</v>
      </c>
      <c r="AO733" s="6">
        <v>1</v>
      </c>
      <c r="AQ733" s="6">
        <v>0</v>
      </c>
      <c r="AR733" s="6">
        <v>0</v>
      </c>
      <c r="AS733" s="6">
        <v>0</v>
      </c>
      <c r="AT733" s="6">
        <v>0</v>
      </c>
      <c r="AU733" s="6">
        <f>IF(Table3[[#This Row],[ShankDiameter]]&gt;0.5,0,2)</f>
        <v>2</v>
      </c>
      <c r="AV733" s="6">
        <v>0</v>
      </c>
      <c r="AW733" s="6">
        <v>0</v>
      </c>
      <c r="AX733" s="6">
        <v>2</v>
      </c>
      <c r="AY733" s="6">
        <f>IF(Table3[[#This Row],[ShankDiameter]]=0.225,2,IF(Table3[[#This Row],[ShankDiameter]]=0.25,2,IF(Table3[[#This Row],[ShankDiameter]]=0.2875,2,0)))</f>
        <v>0</v>
      </c>
      <c r="AZ733" s="6"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f>IF(Table3[[#This Row],[Type]]="EM",IF((Table3[[#This Row],[Diameter]]/2)-Table3[[#This Row],[CornerRadius]]-0.012&gt;0,(Table3[[#This Row],[Diameter]]/2)-Table3[[#This Row],[CornerRadius]]-0.012,0),)</f>
        <v>0</v>
      </c>
      <c r="BK733" s="6" t="str">
        <f>IF(Table3[[#This Row],[ShoulderLength]]="","",IF(Table3[[#This Row],[ShoulderLength]]&lt;Table3[[#This Row],[LOC]],"FIX",""))</f>
        <v/>
      </c>
    </row>
    <row r="734" spans="1:63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874</v>
      </c>
      <c r="I734" s="11" t="s">
        <v>1503</v>
      </c>
      <c r="J734" s="12" t="s">
        <v>1504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1145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>IF(Z734 &lt; 1, "", (M734/2)/TAN(RADIANS(Z734/2)))</f>
        <v>4.7220346110532843E-2</v>
      </c>
      <c r="AE734" s="6" t="s">
        <v>471</v>
      </c>
      <c r="AF734" s="6" t="s">
        <v>62</v>
      </c>
      <c r="AH734" s="6" t="s">
        <v>621</v>
      </c>
      <c r="AI734" s="6">
        <v>0</v>
      </c>
      <c r="AJ734" s="6">
        <v>1</v>
      </c>
      <c r="AK734" s="6">
        <v>0</v>
      </c>
      <c r="AL734" s="6">
        <v>0</v>
      </c>
      <c r="AM734" s="6">
        <v>0</v>
      </c>
      <c r="AN734" s="6">
        <v>0</v>
      </c>
      <c r="AO734" s="6">
        <v>1</v>
      </c>
      <c r="AQ734" s="6">
        <v>0</v>
      </c>
      <c r="AR734" s="6">
        <v>0</v>
      </c>
      <c r="AS734" s="6">
        <v>0</v>
      </c>
      <c r="AT734" s="6">
        <v>0</v>
      </c>
      <c r="AU734" s="6">
        <f>IF(Table3[[#This Row],[ShankDiameter]]&gt;0.5,0,2)</f>
        <v>2</v>
      </c>
      <c r="AV734" s="6">
        <v>0</v>
      </c>
      <c r="AW734" s="6">
        <v>0</v>
      </c>
      <c r="AX734" s="6">
        <v>2</v>
      </c>
      <c r="AY734" s="6">
        <f>IF(Table3[[#This Row],[ShankDiameter]]=0.225,2,IF(Table3[[#This Row],[ShankDiameter]]=0.25,2,IF(Table3[[#This Row],[ShankDiameter]]=0.2875,2,0)))</f>
        <v>0</v>
      </c>
      <c r="AZ734" s="6"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f>IF(Table3[[#This Row],[Type]]="EM",IF((Table3[[#This Row],[Diameter]]/2)-Table3[[#This Row],[CornerRadius]]-0.012&gt;0,(Table3[[#This Row],[Diameter]]/2)-Table3[[#This Row],[CornerRadius]]-0.012,0),)</f>
        <v>0</v>
      </c>
      <c r="BK734" s="6" t="str">
        <f>IF(Table3[[#This Row],[ShoulderLength]]="","",IF(Table3[[#This Row],[ShoulderLength]]&lt;Table3[[#This Row],[LOC]],"FIX",""))</f>
        <v/>
      </c>
    </row>
    <row r="735" spans="1:63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680</v>
      </c>
      <c r="I735" s="11" t="s">
        <v>1505</v>
      </c>
      <c r="J735" s="12" t="s">
        <v>1506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1145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>IF(Z735 &lt; 1, "", (M735/2)/TAN(RADIANS(Z735/2)))</f>
        <v>4.7220346110532843E-2</v>
      </c>
      <c r="AE735" s="6" t="s">
        <v>471</v>
      </c>
      <c r="AF735" s="6" t="s">
        <v>62</v>
      </c>
      <c r="AH735" s="6" t="s">
        <v>683</v>
      </c>
      <c r="AI735" s="6">
        <v>0</v>
      </c>
      <c r="AJ735" s="6">
        <v>1</v>
      </c>
      <c r="AK735" s="6">
        <v>0</v>
      </c>
      <c r="AL735" s="6">
        <v>0</v>
      </c>
      <c r="AM735" s="6">
        <v>0</v>
      </c>
      <c r="AN735" s="6">
        <v>0</v>
      </c>
      <c r="AO735" s="6">
        <v>1</v>
      </c>
      <c r="AQ735" s="6">
        <v>0</v>
      </c>
      <c r="AR735" s="6">
        <v>0</v>
      </c>
      <c r="AS735" s="6">
        <v>0</v>
      </c>
      <c r="AT735" s="6">
        <v>0</v>
      </c>
      <c r="AU735" s="6">
        <f>IF(Table3[[#This Row],[ShankDiameter]]&gt;0.5,0,2)</f>
        <v>2</v>
      </c>
      <c r="AV735" s="6">
        <v>0</v>
      </c>
      <c r="AW735" s="6">
        <v>0</v>
      </c>
      <c r="AX735" s="6">
        <v>2</v>
      </c>
      <c r="AY735" s="6">
        <f>IF(Table3[[#This Row],[ShankDiameter]]=0.225,2,IF(Table3[[#This Row],[ShankDiameter]]=0.25,2,IF(Table3[[#This Row],[ShankDiameter]]=0.2875,2,0)))</f>
        <v>0</v>
      </c>
      <c r="AZ735" s="6"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f>IF(Table3[[#This Row],[Type]]="EM",IF((Table3[[#This Row],[Diameter]]/2)-Table3[[#This Row],[CornerRadius]]-0.012&gt;0,(Table3[[#This Row],[Diameter]]/2)-Table3[[#This Row],[CornerRadius]]-0.012,0),)</f>
        <v>0</v>
      </c>
      <c r="BK735" s="6" t="str">
        <f>IF(Table3[[#This Row],[ShoulderLength]]="","",IF(Table3[[#This Row],[ShoulderLength]]&lt;Table3[[#This Row],[LOC]],"FIX",""))</f>
        <v/>
      </c>
    </row>
    <row r="736" spans="1:63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680</v>
      </c>
      <c r="I736" s="11" t="s">
        <v>1507</v>
      </c>
      <c r="J736" s="12" t="s">
        <v>1508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>IF(Z736 &lt; 1, "", (M736/2)/TAN(RADIANS(Z736/2)))</f>
        <v>4.8462986797652124E-2</v>
      </c>
      <c r="AE736" s="6" t="s">
        <v>471</v>
      </c>
      <c r="AF736" s="6" t="s">
        <v>62</v>
      </c>
      <c r="AH736" s="6" t="s">
        <v>683</v>
      </c>
      <c r="AI736" s="6">
        <v>0</v>
      </c>
      <c r="AJ736" s="6">
        <v>1</v>
      </c>
      <c r="AK736" s="6">
        <v>0</v>
      </c>
      <c r="AL736" s="6">
        <v>0</v>
      </c>
      <c r="AM736" s="6">
        <v>0</v>
      </c>
      <c r="AN736" s="6">
        <v>0</v>
      </c>
      <c r="AO736" s="6">
        <v>1</v>
      </c>
      <c r="AQ736" s="6">
        <v>0</v>
      </c>
      <c r="AR736" s="6">
        <v>0</v>
      </c>
      <c r="AS736" s="6">
        <v>0</v>
      </c>
      <c r="AT736" s="6">
        <v>0</v>
      </c>
      <c r="AU736" s="6">
        <f>IF(Table3[[#This Row],[ShankDiameter]]&gt;0.5,0,2)</f>
        <v>2</v>
      </c>
      <c r="AV736" s="6">
        <v>0</v>
      </c>
      <c r="AW736" s="6">
        <v>0</v>
      </c>
      <c r="AX736" s="6">
        <v>2</v>
      </c>
      <c r="AY736" s="6">
        <f>IF(Table3[[#This Row],[ShankDiameter]]=0.225,2,IF(Table3[[#This Row],[ShankDiameter]]=0.25,2,IF(Table3[[#This Row],[ShankDiameter]]=0.2875,2,0)))</f>
        <v>0</v>
      </c>
      <c r="AZ736" s="6"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f>IF(Table3[[#This Row],[Type]]="EM",IF((Table3[[#This Row],[Diameter]]/2)-Table3[[#This Row],[CornerRadius]]-0.012&gt;0,(Table3[[#This Row],[Diameter]]/2)-Table3[[#This Row],[CornerRadius]]-0.012,0),)</f>
        <v>0</v>
      </c>
      <c r="BK736" s="6" t="str">
        <f>IF(Table3[[#This Row],[ShoulderLength]]="","",IF(Table3[[#This Row],[ShoulderLength]]&lt;Table3[[#This Row],[LOC]],"FIX",""))</f>
        <v/>
      </c>
    </row>
    <row r="737" spans="1:63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802</v>
      </c>
      <c r="I737" s="11" t="s">
        <v>1509</v>
      </c>
      <c r="J737" s="12" t="s">
        <v>1510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>IF(Z737 &lt; 1, "", (M737/2)/TAN(RADIANS(Z737/2)))</f>
        <v>5.0119841047144502E-2</v>
      </c>
      <c r="AE737" s="6" t="s">
        <v>471</v>
      </c>
      <c r="AF737" s="6" t="s">
        <v>62</v>
      </c>
      <c r="AH737" s="6" t="s">
        <v>636</v>
      </c>
      <c r="AI737" s="6">
        <v>0</v>
      </c>
      <c r="AJ737" s="6">
        <v>1</v>
      </c>
      <c r="AK737" s="6">
        <v>0</v>
      </c>
      <c r="AL737" s="6">
        <v>0</v>
      </c>
      <c r="AM737" s="6">
        <v>0</v>
      </c>
      <c r="AN737" s="6">
        <v>0</v>
      </c>
      <c r="AO737" s="6">
        <v>1</v>
      </c>
      <c r="AQ737" s="6">
        <v>0</v>
      </c>
      <c r="AR737" s="6">
        <v>0</v>
      </c>
      <c r="AS737" s="6">
        <v>0</v>
      </c>
      <c r="AT737" s="6">
        <v>0</v>
      </c>
      <c r="AU737" s="6">
        <f>IF(Table3[[#This Row],[ShankDiameter]]&gt;0.5,0,2)</f>
        <v>2</v>
      </c>
      <c r="AV737" s="6">
        <v>0</v>
      </c>
      <c r="AW737" s="6">
        <v>0</v>
      </c>
      <c r="AX737" s="6">
        <v>2</v>
      </c>
      <c r="AY737" s="6">
        <f>IF(Table3[[#This Row],[ShankDiameter]]=0.225,2,IF(Table3[[#This Row],[ShankDiameter]]=0.25,2,IF(Table3[[#This Row],[ShankDiameter]]=0.2875,2,0)))</f>
        <v>0</v>
      </c>
      <c r="AZ737" s="6"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f>IF(Table3[[#This Row],[Type]]="EM",IF((Table3[[#This Row],[Diameter]]/2)-Table3[[#This Row],[CornerRadius]]-0.012&gt;0,(Table3[[#This Row],[Diameter]]/2)-Table3[[#This Row],[CornerRadius]]-0.012,0),)</f>
        <v>0</v>
      </c>
      <c r="BK737" s="6" t="str">
        <f>IF(Table3[[#This Row],[ShoulderLength]]="","",IF(Table3[[#This Row],[ShoulderLength]]&lt;Table3[[#This Row],[LOC]],"FIX",""))</f>
        <v/>
      </c>
    </row>
    <row r="738" spans="1:63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680</v>
      </c>
      <c r="I738" s="11" t="s">
        <v>1511</v>
      </c>
      <c r="J738" s="12" t="s">
        <v>1512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>IF(Z738 &lt; 1, "", (M738/2)/TAN(RADIANS(Z738/2)))</f>
        <v>5.0119841047144502E-2</v>
      </c>
      <c r="AE738" s="6" t="s">
        <v>471</v>
      </c>
      <c r="AF738" s="6" t="s">
        <v>62</v>
      </c>
      <c r="AH738" s="6" t="s">
        <v>683</v>
      </c>
      <c r="AI738" s="6">
        <v>0</v>
      </c>
      <c r="AJ738" s="6">
        <v>1</v>
      </c>
      <c r="AK738" s="6">
        <v>0</v>
      </c>
      <c r="AL738" s="6">
        <v>0</v>
      </c>
      <c r="AM738" s="6">
        <v>0</v>
      </c>
      <c r="AN738" s="6">
        <v>0</v>
      </c>
      <c r="AO738" s="6">
        <v>1</v>
      </c>
      <c r="AQ738" s="6">
        <v>0</v>
      </c>
      <c r="AR738" s="6">
        <v>0</v>
      </c>
      <c r="AS738" s="6">
        <v>0</v>
      </c>
      <c r="AT738" s="6">
        <v>0</v>
      </c>
      <c r="AU738" s="6">
        <f>IF(Table3[[#This Row],[ShankDiameter]]&gt;0.5,0,2)</f>
        <v>2</v>
      </c>
      <c r="AV738" s="6">
        <v>0</v>
      </c>
      <c r="AW738" s="6">
        <v>0</v>
      </c>
      <c r="AX738" s="6">
        <v>2</v>
      </c>
      <c r="AY738" s="6">
        <f>IF(Table3[[#This Row],[ShankDiameter]]=0.225,2,IF(Table3[[#This Row],[ShankDiameter]]=0.25,2,IF(Table3[[#This Row],[ShankDiameter]]=0.2875,2,0)))</f>
        <v>0</v>
      </c>
      <c r="AZ738" s="6"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f>IF(Table3[[#This Row],[Type]]="EM",IF((Table3[[#This Row],[Diameter]]/2)-Table3[[#This Row],[CornerRadius]]-0.012&gt;0,(Table3[[#This Row],[Diameter]]/2)-Table3[[#This Row],[CornerRadius]]-0.012,0),)</f>
        <v>0</v>
      </c>
      <c r="BK738" s="6" t="str">
        <f>IF(Table3[[#This Row],[ShoulderLength]]="","",IF(Table3[[#This Row],[ShoulderLength]]&lt;Table3[[#This Row],[LOC]],"FIX",""))</f>
        <v/>
      </c>
    </row>
    <row r="739" spans="1:63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680</v>
      </c>
      <c r="I739" s="11" t="s">
        <v>1513</v>
      </c>
      <c r="J739" s="12" t="s">
        <v>1514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>IF(Z739 &lt; 1, "", (M739/2)/TAN(RADIANS(Z739/2)))</f>
        <v>5.0948268171890694E-2</v>
      </c>
      <c r="AE739" s="6" t="s">
        <v>471</v>
      </c>
      <c r="AF739" s="6" t="s">
        <v>62</v>
      </c>
      <c r="AH739" s="6" t="s">
        <v>683</v>
      </c>
      <c r="AI739" s="6">
        <v>0</v>
      </c>
      <c r="AJ739" s="6">
        <v>1</v>
      </c>
      <c r="AK739" s="6">
        <v>0</v>
      </c>
      <c r="AL739" s="6">
        <v>0</v>
      </c>
      <c r="AM739" s="6">
        <v>0</v>
      </c>
      <c r="AN739" s="6">
        <v>0</v>
      </c>
      <c r="AO739" s="6">
        <v>1</v>
      </c>
      <c r="AQ739" s="6">
        <v>0</v>
      </c>
      <c r="AR739" s="6">
        <v>0</v>
      </c>
      <c r="AS739" s="6">
        <v>0</v>
      </c>
      <c r="AT739" s="6">
        <v>0</v>
      </c>
      <c r="AU739" s="6">
        <f>IF(Table3[[#This Row],[ShankDiameter]]&gt;0.5,0,2)</f>
        <v>2</v>
      </c>
      <c r="AV739" s="6">
        <v>0</v>
      </c>
      <c r="AW739" s="6">
        <v>0</v>
      </c>
      <c r="AX739" s="6">
        <v>2</v>
      </c>
      <c r="AY739" s="6">
        <f>IF(Table3[[#This Row],[ShankDiameter]]=0.225,2,IF(Table3[[#This Row],[ShankDiameter]]=0.25,2,IF(Table3[[#This Row],[ShankDiameter]]=0.2875,2,0)))</f>
        <v>0</v>
      </c>
      <c r="AZ739" s="6"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f>IF(Table3[[#This Row],[Type]]="EM",IF((Table3[[#This Row],[Diameter]]/2)-Table3[[#This Row],[CornerRadius]]-0.012&gt;0,(Table3[[#This Row],[Diameter]]/2)-Table3[[#This Row],[CornerRadius]]-0.012,0),)</f>
        <v>0</v>
      </c>
      <c r="BK739" s="6" t="str">
        <f>IF(Table3[[#This Row],[ShoulderLength]]="","",IF(Table3[[#This Row],[ShoulderLength]]&lt;Table3[[#This Row],[LOC]],"FIX",""))</f>
        <v/>
      </c>
    </row>
    <row r="740" spans="1:63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802</v>
      </c>
      <c r="I740" s="11" t="s">
        <v>1515</v>
      </c>
      <c r="J740" s="12" t="s">
        <v>1516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2420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>IF(Z740 &lt; 1, "", (M740/2)/TAN(RADIANS(Z740/2)))</f>
        <v>5.1776695296636886E-2</v>
      </c>
      <c r="AE740" s="6" t="s">
        <v>471</v>
      </c>
      <c r="AF740" s="6" t="s">
        <v>62</v>
      </c>
      <c r="AH740" s="6" t="s">
        <v>636</v>
      </c>
      <c r="AI740" s="6">
        <v>0</v>
      </c>
      <c r="AJ740" s="6">
        <v>1</v>
      </c>
      <c r="AK740" s="6">
        <v>0</v>
      </c>
      <c r="AL740" s="6">
        <v>0</v>
      </c>
      <c r="AM740" s="6">
        <v>0</v>
      </c>
      <c r="AN740" s="6">
        <v>0</v>
      </c>
      <c r="AO740" s="6">
        <v>1</v>
      </c>
      <c r="AQ740" s="6">
        <v>0</v>
      </c>
      <c r="AR740" s="6">
        <v>0</v>
      </c>
      <c r="AS740" s="6">
        <v>0</v>
      </c>
      <c r="AT740" s="6">
        <v>0</v>
      </c>
      <c r="AU740" s="6">
        <f>IF(Table3[[#This Row],[ShankDiameter]]&gt;0.5,0,2)</f>
        <v>2</v>
      </c>
      <c r="AV740" s="6">
        <v>0</v>
      </c>
      <c r="AW740" s="6">
        <v>0</v>
      </c>
      <c r="AX740" s="6">
        <v>2</v>
      </c>
      <c r="AY740" s="6">
        <f>IF(Table3[[#This Row],[ShankDiameter]]=0.225,2,IF(Table3[[#This Row],[ShankDiameter]]=0.25,2,IF(Table3[[#This Row],[ShankDiameter]]=0.2875,2,0)))</f>
        <v>2</v>
      </c>
      <c r="AZ740" s="6">
        <v>0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f>IF(Table3[[#This Row],[Type]]="EM",IF((Table3[[#This Row],[Diameter]]/2)-Table3[[#This Row],[CornerRadius]]-0.012&gt;0,(Table3[[#This Row],[Diameter]]/2)-Table3[[#This Row],[CornerRadius]]-0.012,0),)</f>
        <v>0</v>
      </c>
      <c r="BK740" s="6" t="str">
        <f>IF(Table3[[#This Row],[ShoulderLength]]="","",IF(Table3[[#This Row],[ShoulderLength]]&lt;Table3[[#This Row],[LOC]],"FIX",""))</f>
        <v/>
      </c>
    </row>
    <row r="741" spans="1:63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680</v>
      </c>
      <c r="I741" s="11" t="s">
        <v>1517</v>
      </c>
      <c r="J741" s="12" t="s">
        <v>1518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2420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>IF(Z741 &lt; 1, "", (M741/2)/TAN(RADIANS(Z741/2)))</f>
        <v>5.1776695296636886E-2</v>
      </c>
      <c r="AE741" s="6" t="s">
        <v>471</v>
      </c>
      <c r="AF741" s="6" t="s">
        <v>62</v>
      </c>
      <c r="AH741" s="6" t="s">
        <v>683</v>
      </c>
      <c r="AI741" s="6">
        <v>0</v>
      </c>
      <c r="AJ741" s="6">
        <v>1</v>
      </c>
      <c r="AK741" s="6">
        <v>0</v>
      </c>
      <c r="AL741" s="6">
        <v>0</v>
      </c>
      <c r="AM741" s="6">
        <v>0</v>
      </c>
      <c r="AN741" s="6">
        <v>0</v>
      </c>
      <c r="AO741" s="6">
        <v>1</v>
      </c>
      <c r="AQ741" s="6">
        <v>0</v>
      </c>
      <c r="AR741" s="6">
        <v>0</v>
      </c>
      <c r="AS741" s="6">
        <v>0</v>
      </c>
      <c r="AT741" s="6">
        <v>0</v>
      </c>
      <c r="AU741" s="6">
        <f>IF(Table3[[#This Row],[ShankDiameter]]&gt;0.5,0,2)</f>
        <v>2</v>
      </c>
      <c r="AV741" s="6">
        <v>0</v>
      </c>
      <c r="AW741" s="6">
        <v>0</v>
      </c>
      <c r="AX741" s="6">
        <v>2</v>
      </c>
      <c r="AY741" s="6">
        <f>IF(Table3[[#This Row],[ShankDiameter]]=0.225,2,IF(Table3[[#This Row],[ShankDiameter]]=0.25,2,IF(Table3[[#This Row],[ShankDiameter]]=0.2875,2,0)))</f>
        <v>2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f>IF(Table3[[#This Row],[Type]]="EM",IF((Table3[[#This Row],[Diameter]]/2)-Table3[[#This Row],[CornerRadius]]-0.012&gt;0,(Table3[[#This Row],[Diameter]]/2)-Table3[[#This Row],[CornerRadius]]-0.012,0),)</f>
        <v>0</v>
      </c>
      <c r="BK741" s="6" t="str">
        <f>IF(Table3[[#This Row],[ShoulderLength]]="","",IF(Table3[[#This Row],[ShoulderLength]]&lt;Table3[[#This Row],[LOC]],"FIX",""))</f>
        <v/>
      </c>
    </row>
    <row r="742" spans="1:63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874</v>
      </c>
      <c r="I742" s="11" t="s">
        <v>1519</v>
      </c>
      <c r="J742" s="12" t="s">
        <v>1520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2420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>IF(Z742 &lt; 1, "", (M742/2)/TAN(RADIANS(Z742/2)))</f>
        <v>5.1776695296636886E-2</v>
      </c>
      <c r="AE742" s="6" t="s">
        <v>471</v>
      </c>
      <c r="AF742" s="6" t="s">
        <v>62</v>
      </c>
      <c r="AH742" s="6" t="s">
        <v>621</v>
      </c>
      <c r="AI742" s="6">
        <v>0</v>
      </c>
      <c r="AJ742" s="6">
        <v>1</v>
      </c>
      <c r="AK742" s="6">
        <v>0</v>
      </c>
      <c r="AL742" s="6">
        <v>0</v>
      </c>
      <c r="AM742" s="6">
        <v>0</v>
      </c>
      <c r="AN742" s="6">
        <v>0</v>
      </c>
      <c r="AO742" s="6">
        <v>1</v>
      </c>
      <c r="AQ742" s="6">
        <v>0</v>
      </c>
      <c r="AR742" s="6">
        <v>0</v>
      </c>
      <c r="AS742" s="6">
        <v>0</v>
      </c>
      <c r="AT742" s="6">
        <v>0</v>
      </c>
      <c r="AU742" s="6">
        <f>IF(Table3[[#This Row],[ShankDiameter]]&gt;0.5,0,2)</f>
        <v>2</v>
      </c>
      <c r="AV742" s="6">
        <v>0</v>
      </c>
      <c r="AW742" s="6">
        <v>0</v>
      </c>
      <c r="AX742" s="6">
        <v>2</v>
      </c>
      <c r="AY742" s="6">
        <f>IF(Table3[[#This Row],[ShankDiameter]]=0.225,2,IF(Table3[[#This Row],[ShankDiameter]]=0.25,2,IF(Table3[[#This Row],[ShankDiameter]]=0.2875,2,0)))</f>
        <v>2</v>
      </c>
      <c r="AZ742" s="6">
        <v>0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f>IF(Table3[[#This Row],[Type]]="EM",IF((Table3[[#This Row],[Diameter]]/2)-Table3[[#This Row],[CornerRadius]]-0.012&gt;0,(Table3[[#This Row],[Diameter]]/2)-Table3[[#This Row],[CornerRadius]]-0.012,0),)</f>
        <v>0</v>
      </c>
      <c r="BK742" s="6" t="str">
        <f>IF(Table3[[#This Row],[ShoulderLength]]="","",IF(Table3[[#This Row],[ShoulderLength]]&lt;Table3[[#This Row],[LOC]],"FIX",""))</f>
        <v/>
      </c>
    </row>
    <row r="743" spans="1:63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680</v>
      </c>
      <c r="I743" s="11" t="s">
        <v>1521</v>
      </c>
      <c r="J743" s="12" t="s">
        <v>1522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1184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>IF(Z743 &lt; 1, "", (M743/2)/TAN(RADIANS(Z743/2)))</f>
        <v>5.5007561083147027E-2</v>
      </c>
      <c r="AE743" s="6" t="s">
        <v>471</v>
      </c>
      <c r="AF743" s="6" t="s">
        <v>62</v>
      </c>
      <c r="AH743" s="6" t="s">
        <v>683</v>
      </c>
      <c r="AI743" s="6">
        <v>0</v>
      </c>
      <c r="AJ743" s="6">
        <v>1</v>
      </c>
      <c r="AK743" s="6">
        <v>0</v>
      </c>
      <c r="AL743" s="6">
        <v>0</v>
      </c>
      <c r="AM743" s="6">
        <v>0</v>
      </c>
      <c r="AN743" s="6">
        <v>0</v>
      </c>
      <c r="AO743" s="6">
        <v>1</v>
      </c>
      <c r="AQ743" s="6">
        <v>0</v>
      </c>
      <c r="AR743" s="6">
        <v>0</v>
      </c>
      <c r="AS743" s="6">
        <v>0</v>
      </c>
      <c r="AT743" s="6">
        <v>0</v>
      </c>
      <c r="AU743" s="6">
        <f>IF(Table3[[#This Row],[ShankDiameter]]&gt;0.5,0,2)</f>
        <v>2</v>
      </c>
      <c r="AV743" s="6">
        <v>0</v>
      </c>
      <c r="AW743" s="6">
        <v>0</v>
      </c>
      <c r="AX743" s="6">
        <v>2</v>
      </c>
      <c r="AY743" s="6">
        <f>IF(Table3[[#This Row],[ShankDiameter]]=0.225,2,IF(Table3[[#This Row],[ShankDiameter]]=0.25,2,IF(Table3[[#This Row],[ShankDiameter]]=0.2875,2,0)))</f>
        <v>0</v>
      </c>
      <c r="AZ743" s="6"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f>IF(Table3[[#This Row],[Type]]="EM",IF((Table3[[#This Row],[Diameter]]/2)-Table3[[#This Row],[CornerRadius]]-0.012&gt;0,(Table3[[#This Row],[Diameter]]/2)-Table3[[#This Row],[CornerRadius]]-0.012,0),)</f>
        <v>0</v>
      </c>
      <c r="BK743" s="6" t="str">
        <f>IF(Table3[[#This Row],[ShoulderLength]]="","",IF(Table3[[#This Row],[ShoulderLength]]&lt;Table3[[#This Row],[LOC]],"FIX",""))</f>
        <v/>
      </c>
    </row>
    <row r="744" spans="1:63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802</v>
      </c>
      <c r="I744" s="11" t="s">
        <v>1523</v>
      </c>
      <c r="J744" s="12" t="s">
        <v>1524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>IF(Z744 &lt; 1, "", (M744/2)/TAN(RADIANS(Z744/2)))</f>
        <v>5.5090403795621648E-2</v>
      </c>
      <c r="AE744" s="6" t="s">
        <v>471</v>
      </c>
      <c r="AF744" s="6" t="s">
        <v>62</v>
      </c>
      <c r="AH744" s="6" t="s">
        <v>636</v>
      </c>
      <c r="AI744" s="6">
        <v>0</v>
      </c>
      <c r="AJ744" s="6">
        <v>1</v>
      </c>
      <c r="AK744" s="6">
        <v>0</v>
      </c>
      <c r="AL744" s="6">
        <v>0</v>
      </c>
      <c r="AM744" s="6">
        <v>0</v>
      </c>
      <c r="AN744" s="6">
        <v>0</v>
      </c>
      <c r="AO744" s="6">
        <v>1</v>
      </c>
      <c r="AQ744" s="6">
        <v>0</v>
      </c>
      <c r="AR744" s="6">
        <v>0</v>
      </c>
      <c r="AS744" s="6">
        <v>0</v>
      </c>
      <c r="AT744" s="6">
        <v>0</v>
      </c>
      <c r="AU744" s="6">
        <f>IF(Table3[[#This Row],[ShankDiameter]]&gt;0.5,0,2)</f>
        <v>2</v>
      </c>
      <c r="AV744" s="6">
        <v>0</v>
      </c>
      <c r="AW744" s="6">
        <v>0</v>
      </c>
      <c r="AX744" s="6">
        <v>2</v>
      </c>
      <c r="AY744" s="6">
        <f>IF(Table3[[#This Row],[ShankDiameter]]=0.225,2,IF(Table3[[#This Row],[ShankDiameter]]=0.25,2,IF(Table3[[#This Row],[ShankDiameter]]=0.2875,2,0)))</f>
        <v>0</v>
      </c>
      <c r="AZ744" s="6"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f>IF(Table3[[#This Row],[Type]]="EM",IF((Table3[[#This Row],[Diameter]]/2)-Table3[[#This Row],[CornerRadius]]-0.012&gt;0,(Table3[[#This Row],[Diameter]]/2)-Table3[[#This Row],[CornerRadius]]-0.012,0),)</f>
        <v>0</v>
      </c>
      <c r="BK744" s="6" t="str">
        <f>IF(Table3[[#This Row],[ShoulderLength]]="","",IF(Table3[[#This Row],[ShoulderLength]]&lt;Table3[[#This Row],[LOC]],"FIX",""))</f>
        <v/>
      </c>
    </row>
    <row r="745" spans="1:63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680</v>
      </c>
      <c r="I745" s="11" t="s">
        <v>1525</v>
      </c>
      <c r="J745" s="12" t="s">
        <v>1526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>IF(Z745 &lt; 1, "", (M745/2)/TAN(RADIANS(Z745/2)))</f>
        <v>5.5090403795621648E-2</v>
      </c>
      <c r="AE745" s="6" t="s">
        <v>471</v>
      </c>
      <c r="AF745" s="6" t="s">
        <v>62</v>
      </c>
      <c r="AH745" s="6" t="s">
        <v>683</v>
      </c>
      <c r="AI745" s="6">
        <v>0</v>
      </c>
      <c r="AJ745" s="6">
        <v>1</v>
      </c>
      <c r="AK745" s="6">
        <v>0</v>
      </c>
      <c r="AL745" s="6">
        <v>0</v>
      </c>
      <c r="AM745" s="6">
        <v>0</v>
      </c>
      <c r="AN745" s="6">
        <v>0</v>
      </c>
      <c r="AO745" s="6">
        <v>1</v>
      </c>
      <c r="AQ745" s="6">
        <v>0</v>
      </c>
      <c r="AR745" s="6">
        <v>0</v>
      </c>
      <c r="AS745" s="6">
        <v>0</v>
      </c>
      <c r="AT745" s="6">
        <v>0</v>
      </c>
      <c r="AU745" s="6">
        <f>IF(Table3[[#This Row],[ShankDiameter]]&gt;0.5,0,2)</f>
        <v>2</v>
      </c>
      <c r="AV745" s="6">
        <v>0</v>
      </c>
      <c r="AW745" s="6">
        <v>0</v>
      </c>
      <c r="AX745" s="6">
        <v>2</v>
      </c>
      <c r="AY745" s="6">
        <f>IF(Table3[[#This Row],[ShankDiameter]]=0.225,2,IF(Table3[[#This Row],[ShankDiameter]]=0.25,2,IF(Table3[[#This Row],[ShankDiameter]]=0.2875,2,0)))</f>
        <v>0</v>
      </c>
      <c r="AZ745" s="6"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f>IF(Table3[[#This Row],[Type]]="EM",IF((Table3[[#This Row],[Diameter]]/2)-Table3[[#This Row],[CornerRadius]]-0.012&gt;0,(Table3[[#This Row],[Diameter]]/2)-Table3[[#This Row],[CornerRadius]]-0.012,0),)</f>
        <v>0</v>
      </c>
      <c r="BK745" s="6" t="str">
        <f>IF(Table3[[#This Row],[ShoulderLength]]="","",IF(Table3[[#This Row],[ShoulderLength]]&lt;Table3[[#This Row],[LOC]],"FIX",""))</f>
        <v/>
      </c>
    </row>
    <row r="746" spans="1:63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802</v>
      </c>
      <c r="I746" s="11" t="s">
        <v>1527</v>
      </c>
      <c r="J746" s="12" t="s">
        <v>1528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>IF(Z746 &lt; 1, "", (M746/2)/TAN(RADIANS(Z746/2)))</f>
        <v>5.6333044482740936E-2</v>
      </c>
      <c r="AE746" s="6" t="s">
        <v>471</v>
      </c>
      <c r="AF746" s="6" t="s">
        <v>62</v>
      </c>
      <c r="AH746" s="6" t="s">
        <v>636</v>
      </c>
      <c r="AI746" s="6">
        <v>0</v>
      </c>
      <c r="AJ746" s="6">
        <v>1</v>
      </c>
      <c r="AK746" s="6">
        <v>0</v>
      </c>
      <c r="AL746" s="6">
        <v>0</v>
      </c>
      <c r="AM746" s="6">
        <v>0</v>
      </c>
      <c r="AN746" s="6">
        <v>0</v>
      </c>
      <c r="AO746" s="6">
        <v>1</v>
      </c>
      <c r="AQ746" s="6">
        <v>0</v>
      </c>
      <c r="AR746" s="6">
        <v>0</v>
      </c>
      <c r="AS746" s="6">
        <v>0</v>
      </c>
      <c r="AT746" s="6">
        <v>0</v>
      </c>
      <c r="AU746" s="6">
        <f>IF(Table3[[#This Row],[ShankDiameter]]&gt;0.5,0,2)</f>
        <v>2</v>
      </c>
      <c r="AV746" s="6">
        <v>0</v>
      </c>
      <c r="AW746" s="6">
        <v>0</v>
      </c>
      <c r="AX746" s="6">
        <v>2</v>
      </c>
      <c r="AY746" s="6">
        <f>IF(Table3[[#This Row],[ShankDiameter]]=0.225,2,IF(Table3[[#This Row],[ShankDiameter]]=0.25,2,IF(Table3[[#This Row],[ShankDiameter]]=0.2875,2,0)))</f>
        <v>0</v>
      </c>
      <c r="AZ746" s="6"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f>IF(Table3[[#This Row],[Type]]="EM",IF((Table3[[#This Row],[Diameter]]/2)-Table3[[#This Row],[CornerRadius]]-0.012&gt;0,(Table3[[#This Row],[Diameter]]/2)-Table3[[#This Row],[CornerRadius]]-0.012,0),)</f>
        <v>0</v>
      </c>
      <c r="BK746" s="6" t="str">
        <f>IF(Table3[[#This Row],[ShoulderLength]]="","",IF(Table3[[#This Row],[ShoulderLength]]&lt;Table3[[#This Row],[LOC]],"FIX",""))</f>
        <v/>
      </c>
    </row>
    <row r="747" spans="1:63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680</v>
      </c>
      <c r="I747" s="11" t="s">
        <v>1529</v>
      </c>
      <c r="J747" s="12" t="s">
        <v>1530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>IF(Z747 &lt; 1, "", (M747/2)/TAN(RADIANS(Z747/2)))</f>
        <v>5.6333044482740936E-2</v>
      </c>
      <c r="AE747" s="6" t="s">
        <v>471</v>
      </c>
      <c r="AF747" s="6" t="s">
        <v>62</v>
      </c>
      <c r="AH747" s="6" t="s">
        <v>683</v>
      </c>
      <c r="AI747" s="6">
        <v>0</v>
      </c>
      <c r="AJ747" s="6">
        <v>1</v>
      </c>
      <c r="AK747" s="6">
        <v>0</v>
      </c>
      <c r="AL747" s="6">
        <v>0</v>
      </c>
      <c r="AM747" s="6">
        <v>0</v>
      </c>
      <c r="AN747" s="6">
        <v>0</v>
      </c>
      <c r="AO747" s="6">
        <v>1</v>
      </c>
      <c r="AQ747" s="6">
        <v>0</v>
      </c>
      <c r="AR747" s="6">
        <v>0</v>
      </c>
      <c r="AS747" s="6">
        <v>0</v>
      </c>
      <c r="AT747" s="6">
        <v>0</v>
      </c>
      <c r="AU747" s="6">
        <f>IF(Table3[[#This Row],[ShankDiameter]]&gt;0.5,0,2)</f>
        <v>2</v>
      </c>
      <c r="AV747" s="6">
        <v>0</v>
      </c>
      <c r="AW747" s="6">
        <v>0</v>
      </c>
      <c r="AX747" s="6">
        <v>2</v>
      </c>
      <c r="AY747" s="6">
        <f>IF(Table3[[#This Row],[ShankDiameter]]=0.225,2,IF(Table3[[#This Row],[ShankDiameter]]=0.25,2,IF(Table3[[#This Row],[ShankDiameter]]=0.2875,2,0)))</f>
        <v>0</v>
      </c>
      <c r="AZ747" s="6"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f>IF(Table3[[#This Row],[Type]]="EM",IF((Table3[[#This Row],[Diameter]]/2)-Table3[[#This Row],[CornerRadius]]-0.012&gt;0,(Table3[[#This Row],[Diameter]]/2)-Table3[[#This Row],[CornerRadius]]-0.012,0),)</f>
        <v>0</v>
      </c>
      <c r="BK747" s="6" t="str">
        <f>IF(Table3[[#This Row],[ShoulderLength]]="","",IF(Table3[[#This Row],[ShoulderLength]]&lt;Table3[[#This Row],[LOC]],"FIX",""))</f>
        <v/>
      </c>
    </row>
    <row r="748" spans="1:63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874</v>
      </c>
      <c r="I748" s="11" t="s">
        <v>1531</v>
      </c>
      <c r="J748" s="12" t="s">
        <v>1532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>IF(Z748 &lt; 1, "", (M748/2)/TAN(RADIANS(Z748/2)))</f>
        <v>6.006096654409878E-2</v>
      </c>
      <c r="AE748" s="6" t="s">
        <v>471</v>
      </c>
      <c r="AF748" s="6" t="s">
        <v>62</v>
      </c>
      <c r="AH748" s="6" t="s">
        <v>621</v>
      </c>
      <c r="AI748" s="6">
        <v>0</v>
      </c>
      <c r="AJ748" s="6">
        <v>1</v>
      </c>
      <c r="AK748" s="6">
        <v>0</v>
      </c>
      <c r="AL748" s="6">
        <v>0</v>
      </c>
      <c r="AM748" s="6">
        <v>0</v>
      </c>
      <c r="AN748" s="6">
        <v>0</v>
      </c>
      <c r="AO748" s="6">
        <v>1</v>
      </c>
      <c r="AQ748" s="6">
        <v>0</v>
      </c>
      <c r="AR748" s="6">
        <v>0</v>
      </c>
      <c r="AS748" s="6">
        <v>0</v>
      </c>
      <c r="AT748" s="6">
        <v>0</v>
      </c>
      <c r="AU748" s="6">
        <f>IF(Table3[[#This Row],[ShankDiameter]]&gt;0.5,0,2)</f>
        <v>2</v>
      </c>
      <c r="AV748" s="6">
        <v>0</v>
      </c>
      <c r="AW748" s="6">
        <v>0</v>
      </c>
      <c r="AX748" s="6">
        <v>2</v>
      </c>
      <c r="AY748" s="6">
        <f>IF(Table3[[#This Row],[ShankDiameter]]=0.225,2,IF(Table3[[#This Row],[ShankDiameter]]=0.25,2,IF(Table3[[#This Row],[ShankDiameter]]=0.2875,2,0)))</f>
        <v>0</v>
      </c>
      <c r="AZ748" s="6"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f>IF(Table3[[#This Row],[Type]]="EM",IF((Table3[[#This Row],[Diameter]]/2)-Table3[[#This Row],[CornerRadius]]-0.012&gt;0,(Table3[[#This Row],[Diameter]]/2)-Table3[[#This Row],[CornerRadius]]-0.012,0),)</f>
        <v>0</v>
      </c>
      <c r="BK748" s="6" t="str">
        <f>IF(Table3[[#This Row],[ShoulderLength]]="","",IF(Table3[[#This Row],[ShoulderLength]]&lt;Table3[[#This Row],[LOC]],"FIX",""))</f>
        <v/>
      </c>
    </row>
    <row r="749" spans="1:63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802</v>
      </c>
      <c r="I749" s="11" t="s">
        <v>1533</v>
      </c>
      <c r="J749" s="12" t="s">
        <v>1534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>IF(Z749 &lt; 1, "", (M749/2)/TAN(RADIANS(Z749/2)))</f>
        <v>6.006096654409878E-2</v>
      </c>
      <c r="AE749" s="6" t="s">
        <v>471</v>
      </c>
      <c r="AF749" s="6" t="s">
        <v>62</v>
      </c>
      <c r="AH749" s="6" t="s">
        <v>636</v>
      </c>
      <c r="AI749" s="6">
        <v>0</v>
      </c>
      <c r="AJ749" s="6">
        <v>1</v>
      </c>
      <c r="AK749" s="6">
        <v>0</v>
      </c>
      <c r="AL749" s="6">
        <v>0</v>
      </c>
      <c r="AM749" s="6">
        <v>0</v>
      </c>
      <c r="AN749" s="6">
        <v>0</v>
      </c>
      <c r="AO749" s="6">
        <v>1</v>
      </c>
      <c r="AQ749" s="6">
        <v>0</v>
      </c>
      <c r="AR749" s="6">
        <v>0</v>
      </c>
      <c r="AS749" s="6">
        <v>0</v>
      </c>
      <c r="AT749" s="6">
        <v>0</v>
      </c>
      <c r="AU749" s="6">
        <f>IF(Table3[[#This Row],[ShankDiameter]]&gt;0.5,0,2)</f>
        <v>2</v>
      </c>
      <c r="AV749" s="6">
        <v>0</v>
      </c>
      <c r="AW749" s="6">
        <v>0</v>
      </c>
      <c r="AX749" s="6">
        <v>2</v>
      </c>
      <c r="AY749" s="6">
        <f>IF(Table3[[#This Row],[ShankDiameter]]=0.225,2,IF(Table3[[#This Row],[ShankDiameter]]=0.25,2,IF(Table3[[#This Row],[ShankDiameter]]=0.2875,2,0)))</f>
        <v>0</v>
      </c>
      <c r="AZ749" s="6"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f>IF(Table3[[#This Row],[Type]]="EM",IF((Table3[[#This Row],[Diameter]]/2)-Table3[[#This Row],[CornerRadius]]-0.012&gt;0,(Table3[[#This Row],[Diameter]]/2)-Table3[[#This Row],[CornerRadius]]-0.012,0),)</f>
        <v>0</v>
      </c>
      <c r="BK749" s="6" t="str">
        <f>IF(Table3[[#This Row],[ShoulderLength]]="","",IF(Table3[[#This Row],[ShoulderLength]]&lt;Table3[[#This Row],[LOC]],"FIX",""))</f>
        <v/>
      </c>
    </row>
    <row r="750" spans="1:63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680</v>
      </c>
      <c r="I750" s="11" t="s">
        <v>1535</v>
      </c>
      <c r="J750" s="12" t="s">
        <v>1536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>IF(Z750 &lt; 1, "", (M750/2)/TAN(RADIANS(Z750/2)))</f>
        <v>6.006096654409878E-2</v>
      </c>
      <c r="AE750" s="6" t="s">
        <v>471</v>
      </c>
      <c r="AF750" s="6" t="s">
        <v>62</v>
      </c>
      <c r="AH750" s="6" t="s">
        <v>683</v>
      </c>
      <c r="AI750" s="6">
        <v>0</v>
      </c>
      <c r="AJ750" s="6">
        <v>1</v>
      </c>
      <c r="AK750" s="6">
        <v>0</v>
      </c>
      <c r="AL750" s="6">
        <v>0</v>
      </c>
      <c r="AM750" s="6">
        <v>0</v>
      </c>
      <c r="AN750" s="6">
        <v>0</v>
      </c>
      <c r="AO750" s="6">
        <v>1</v>
      </c>
      <c r="AQ750" s="6">
        <v>0</v>
      </c>
      <c r="AR750" s="6">
        <v>0</v>
      </c>
      <c r="AS750" s="6">
        <v>0</v>
      </c>
      <c r="AT750" s="6">
        <v>0</v>
      </c>
      <c r="AU750" s="6">
        <f>IF(Table3[[#This Row],[ShankDiameter]]&gt;0.5,0,2)</f>
        <v>2</v>
      </c>
      <c r="AV750" s="6">
        <v>0</v>
      </c>
      <c r="AW750" s="6">
        <v>0</v>
      </c>
      <c r="AX750" s="6">
        <v>2</v>
      </c>
      <c r="AY750" s="6">
        <f>IF(Table3[[#This Row],[ShankDiameter]]=0.225,2,IF(Table3[[#This Row],[ShankDiameter]]=0.25,2,IF(Table3[[#This Row],[ShankDiameter]]=0.2875,2,0)))</f>
        <v>0</v>
      </c>
      <c r="AZ750" s="6"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f>IF(Table3[[#This Row],[Type]]="EM",IF((Table3[[#This Row],[Diameter]]/2)-Table3[[#This Row],[CornerRadius]]-0.012&gt;0,(Table3[[#This Row],[Diameter]]/2)-Table3[[#This Row],[CornerRadius]]-0.012,0),)</f>
        <v>0</v>
      </c>
      <c r="BK750" s="6" t="str">
        <f>IF(Table3[[#This Row],[ShoulderLength]]="","",IF(Table3[[#This Row],[ShoulderLength]]&lt;Table3[[#This Row],[LOC]],"FIX",""))</f>
        <v/>
      </c>
    </row>
    <row r="751" spans="1:63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874</v>
      </c>
      <c r="I751" s="11" t="s">
        <v>1537</v>
      </c>
      <c r="J751" s="12" t="s">
        <v>1538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>IF(Z751 &lt; 1, "", (M751/2)/TAN(RADIANS(Z751/2)))</f>
        <v>6.254624791833735E-2</v>
      </c>
      <c r="AE751" s="6" t="s">
        <v>471</v>
      </c>
      <c r="AF751" s="6" t="s">
        <v>62</v>
      </c>
      <c r="AH751" s="6" t="s">
        <v>621</v>
      </c>
      <c r="AI751" s="6">
        <v>0</v>
      </c>
      <c r="AJ751" s="6">
        <v>1</v>
      </c>
      <c r="AK751" s="6">
        <v>0</v>
      </c>
      <c r="AL751" s="6">
        <v>0</v>
      </c>
      <c r="AM751" s="6">
        <v>0</v>
      </c>
      <c r="AN751" s="6">
        <v>0</v>
      </c>
      <c r="AO751" s="6">
        <v>1</v>
      </c>
      <c r="AQ751" s="6">
        <v>0</v>
      </c>
      <c r="AR751" s="6">
        <v>0</v>
      </c>
      <c r="AS751" s="6">
        <v>0</v>
      </c>
      <c r="AT751" s="6">
        <v>0</v>
      </c>
      <c r="AU751" s="6">
        <f>IF(Table3[[#This Row],[ShankDiameter]]&gt;0.5,0,2)</f>
        <v>2</v>
      </c>
      <c r="AV751" s="6">
        <v>0</v>
      </c>
      <c r="AW751" s="6">
        <v>0</v>
      </c>
      <c r="AX751" s="6">
        <v>2</v>
      </c>
      <c r="AY751" s="6">
        <f>IF(Table3[[#This Row],[ShankDiameter]]=0.225,2,IF(Table3[[#This Row],[ShankDiameter]]=0.25,2,IF(Table3[[#This Row],[ShankDiameter]]=0.2875,2,0)))</f>
        <v>0</v>
      </c>
      <c r="AZ751" s="6"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f>IF(Table3[[#This Row],[Type]]="EM",IF((Table3[[#This Row],[Diameter]]/2)-Table3[[#This Row],[CornerRadius]]-0.012&gt;0,(Table3[[#This Row],[Diameter]]/2)-Table3[[#This Row],[CornerRadius]]-0.012,0),)</f>
        <v>0</v>
      </c>
      <c r="BK751" s="6" t="str">
        <f>IF(Table3[[#This Row],[ShoulderLength]]="","",IF(Table3[[#This Row],[ShoulderLength]]&lt;Table3[[#This Row],[LOC]],"FIX",""))</f>
        <v/>
      </c>
    </row>
    <row r="752" spans="1:63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874</v>
      </c>
      <c r="I752" s="11" t="s">
        <v>1539</v>
      </c>
      <c r="J752" s="12" t="s">
        <v>1540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>IF(Z752 &lt; 1, "", (M752/2)/TAN(RADIANS(Z752/2)))</f>
        <v>6.8759451353933784E-2</v>
      </c>
      <c r="AE752" s="6" t="s">
        <v>471</v>
      </c>
      <c r="AF752" s="6" t="s">
        <v>62</v>
      </c>
      <c r="AH752" s="6" t="s">
        <v>621</v>
      </c>
      <c r="AI752" s="6">
        <v>0</v>
      </c>
      <c r="AJ752" s="6">
        <v>1</v>
      </c>
      <c r="AK752" s="6">
        <v>0</v>
      </c>
      <c r="AL752" s="6">
        <v>0</v>
      </c>
      <c r="AM752" s="6">
        <v>0</v>
      </c>
      <c r="AN752" s="6">
        <v>0</v>
      </c>
      <c r="AO752" s="6">
        <v>1</v>
      </c>
      <c r="AQ752" s="6">
        <v>0</v>
      </c>
      <c r="AR752" s="6">
        <v>0</v>
      </c>
      <c r="AS752" s="6">
        <v>0</v>
      </c>
      <c r="AT752" s="6">
        <v>0</v>
      </c>
      <c r="AU752" s="6">
        <f>IF(Table3[[#This Row],[ShankDiameter]]&gt;0.5,0,2)</f>
        <v>2</v>
      </c>
      <c r="AV752" s="6">
        <v>0</v>
      </c>
      <c r="AW752" s="6">
        <v>0</v>
      </c>
      <c r="AX752" s="6">
        <v>2</v>
      </c>
      <c r="AY752" s="6">
        <f>IF(Table3[[#This Row],[ShankDiameter]]=0.225,2,IF(Table3[[#This Row],[ShankDiameter]]=0.25,2,IF(Table3[[#This Row],[ShankDiameter]]=0.2875,2,0)))</f>
        <v>0</v>
      </c>
      <c r="AZ752" s="6"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f>IF(Table3[[#This Row],[Type]]="EM",IF((Table3[[#This Row],[Diameter]]/2)-Table3[[#This Row],[CornerRadius]]-0.012&gt;0,(Table3[[#This Row],[Diameter]]/2)-Table3[[#This Row],[CornerRadius]]-0.012,0),)</f>
        <v>0</v>
      </c>
      <c r="BK752" s="6" t="str">
        <f>IF(Table3[[#This Row],[ShoulderLength]]="","",IF(Table3[[#This Row],[ShoulderLength]]&lt;Table3[[#This Row],[LOC]],"FIX",""))</f>
        <v/>
      </c>
    </row>
    <row r="753" spans="1:63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874</v>
      </c>
      <c r="I753" s="11" t="s">
        <v>1541</v>
      </c>
      <c r="J753" s="12" t="s">
        <v>1542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>IF(Z753 &lt; 1, "", (M753/2)/TAN(RADIANS(Z753/2)))</f>
        <v>6.8759451353933784E-2</v>
      </c>
      <c r="AE753" s="6" t="s">
        <v>471</v>
      </c>
      <c r="AF753" s="6" t="s">
        <v>62</v>
      </c>
      <c r="AH753" s="6" t="s">
        <v>621</v>
      </c>
      <c r="AI753" s="6">
        <v>0</v>
      </c>
      <c r="AJ753" s="6">
        <v>1</v>
      </c>
      <c r="AK753" s="6">
        <v>0</v>
      </c>
      <c r="AL753" s="6">
        <v>0</v>
      </c>
      <c r="AM753" s="6">
        <v>0</v>
      </c>
      <c r="AN753" s="6">
        <v>0</v>
      </c>
      <c r="AO753" s="6">
        <v>1</v>
      </c>
      <c r="AQ753" s="6">
        <v>0</v>
      </c>
      <c r="AR753" s="6">
        <v>0</v>
      </c>
      <c r="AS753" s="6">
        <v>0</v>
      </c>
      <c r="AT753" s="6">
        <v>0</v>
      </c>
      <c r="AU753" s="6">
        <f>IF(Table3[[#This Row],[ShankDiameter]]&gt;0.5,0,2)</f>
        <v>2</v>
      </c>
      <c r="AV753" s="6">
        <v>0</v>
      </c>
      <c r="AW753" s="6">
        <v>0</v>
      </c>
      <c r="AX753" s="6">
        <v>2</v>
      </c>
      <c r="AY753" s="6">
        <f>IF(Table3[[#This Row],[ShankDiameter]]=0.225,2,IF(Table3[[#This Row],[ShankDiameter]]=0.25,2,IF(Table3[[#This Row],[ShankDiameter]]=0.2875,2,0)))</f>
        <v>0</v>
      </c>
      <c r="AZ753" s="6"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f>IF(Table3[[#This Row],[Type]]="EM",IF((Table3[[#This Row],[Diameter]]/2)-Table3[[#This Row],[CornerRadius]]-0.012&gt;0,(Table3[[#This Row],[Diameter]]/2)-Table3[[#This Row],[CornerRadius]]-0.012,0),)</f>
        <v>0</v>
      </c>
      <c r="BK753" s="6" t="str">
        <f>IF(Table3[[#This Row],[ShoulderLength]]="","",IF(Table3[[#This Row],[ShoulderLength]]&lt;Table3[[#This Row],[LOC]],"FIX",""))</f>
        <v/>
      </c>
    </row>
    <row r="754" spans="1:63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802</v>
      </c>
      <c r="I754" s="11" t="s">
        <v>1543</v>
      </c>
      <c r="J754" s="12" t="s">
        <v>1544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>IF(Z754 &lt; 1, "", (M754/2)/TAN(RADIANS(Z754/2)))</f>
        <v>6.8759451353933784E-2</v>
      </c>
      <c r="AE754" s="6" t="s">
        <v>471</v>
      </c>
      <c r="AF754" s="6" t="s">
        <v>62</v>
      </c>
      <c r="AH754" s="6" t="s">
        <v>636</v>
      </c>
      <c r="AI754" s="6">
        <v>0</v>
      </c>
      <c r="AJ754" s="6">
        <v>1</v>
      </c>
      <c r="AK754" s="6">
        <v>0</v>
      </c>
      <c r="AL754" s="6">
        <v>0</v>
      </c>
      <c r="AM754" s="6">
        <v>0</v>
      </c>
      <c r="AN754" s="6">
        <v>0</v>
      </c>
      <c r="AO754" s="6">
        <v>1</v>
      </c>
      <c r="AQ754" s="6">
        <v>0</v>
      </c>
      <c r="AR754" s="6">
        <v>0</v>
      </c>
      <c r="AS754" s="6">
        <v>0</v>
      </c>
      <c r="AT754" s="6">
        <v>0</v>
      </c>
      <c r="AU754" s="6">
        <f>IF(Table3[[#This Row],[ShankDiameter]]&gt;0.5,0,2)</f>
        <v>2</v>
      </c>
      <c r="AV754" s="6">
        <v>0</v>
      </c>
      <c r="AW754" s="6">
        <v>0</v>
      </c>
      <c r="AX754" s="6">
        <v>2</v>
      </c>
      <c r="AY754" s="6">
        <f>IF(Table3[[#This Row],[ShankDiameter]]=0.225,2,IF(Table3[[#This Row],[ShankDiameter]]=0.25,2,IF(Table3[[#This Row],[ShankDiameter]]=0.2875,2,0)))</f>
        <v>0</v>
      </c>
      <c r="AZ754" s="6"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f>IF(Table3[[#This Row],[Type]]="EM",IF((Table3[[#This Row],[Diameter]]/2)-Table3[[#This Row],[CornerRadius]]-0.012&gt;0,(Table3[[#This Row],[Diameter]]/2)-Table3[[#This Row],[CornerRadius]]-0.012,0),)</f>
        <v>0</v>
      </c>
      <c r="BK754" s="6" t="str">
        <f>IF(Table3[[#This Row],[ShoulderLength]]="","",IF(Table3[[#This Row],[ShoulderLength]]&lt;Table3[[#This Row],[LOC]],"FIX",""))</f>
        <v/>
      </c>
    </row>
    <row r="755" spans="1:63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680</v>
      </c>
      <c r="I755" s="11" t="s">
        <v>1545</v>
      </c>
      <c r="J755" s="12" t="s">
        <v>1546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>IF(Z755 &lt; 1, "", (M755/2)/TAN(RADIANS(Z755/2)))</f>
        <v>6.8759451353933784E-2</v>
      </c>
      <c r="AE755" s="6" t="s">
        <v>471</v>
      </c>
      <c r="AF755" s="6" t="s">
        <v>62</v>
      </c>
      <c r="AH755" s="6" t="s">
        <v>683</v>
      </c>
      <c r="AI755" s="6">
        <v>0</v>
      </c>
      <c r="AJ755" s="6">
        <v>1</v>
      </c>
      <c r="AK755" s="6">
        <v>0</v>
      </c>
      <c r="AL755" s="6">
        <v>0</v>
      </c>
      <c r="AM755" s="6">
        <v>0</v>
      </c>
      <c r="AN755" s="6">
        <v>0</v>
      </c>
      <c r="AO755" s="6">
        <v>1</v>
      </c>
      <c r="AQ755" s="6">
        <v>0</v>
      </c>
      <c r="AR755" s="6">
        <v>0</v>
      </c>
      <c r="AS755" s="6">
        <v>0</v>
      </c>
      <c r="AT755" s="6">
        <v>0</v>
      </c>
      <c r="AU755" s="6">
        <f>IF(Table3[[#This Row],[ShankDiameter]]&gt;0.5,0,2)</f>
        <v>2</v>
      </c>
      <c r="AV755" s="6">
        <v>0</v>
      </c>
      <c r="AW755" s="6">
        <v>0</v>
      </c>
      <c r="AX755" s="6">
        <v>2</v>
      </c>
      <c r="AY755" s="6">
        <f>IF(Table3[[#This Row],[ShankDiameter]]=0.225,2,IF(Table3[[#This Row],[ShankDiameter]]=0.25,2,IF(Table3[[#This Row],[ShankDiameter]]=0.2875,2,0)))</f>
        <v>0</v>
      </c>
      <c r="AZ755" s="6"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f>IF(Table3[[#This Row],[Type]]="EM",IF((Table3[[#This Row],[Diameter]]/2)-Table3[[#This Row],[CornerRadius]]-0.012&gt;0,(Table3[[#This Row],[Diameter]]/2)-Table3[[#This Row],[CornerRadius]]-0.012,0),)</f>
        <v>0</v>
      </c>
      <c r="BK755" s="6" t="str">
        <f>IF(Table3[[#This Row],[ShoulderLength]]="","",IF(Table3[[#This Row],[ShoulderLength]]&lt;Table3[[#This Row],[LOC]],"FIX",""))</f>
        <v/>
      </c>
    </row>
    <row r="756" spans="1:63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802</v>
      </c>
      <c r="I756" s="11" t="s">
        <v>1547</v>
      </c>
      <c r="J756" s="12" t="s">
        <v>1548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1259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>IF(Z756 &lt; 1, "", (M756/2)/TAN(RADIANS(Z756/2)))</f>
        <v>7.4434177158445178E-2</v>
      </c>
      <c r="AE756" s="6" t="s">
        <v>471</v>
      </c>
      <c r="AF756" s="6" t="s">
        <v>62</v>
      </c>
      <c r="AH756" s="6" t="s">
        <v>636</v>
      </c>
      <c r="AI756" s="6">
        <v>0</v>
      </c>
      <c r="AJ756" s="6">
        <v>1</v>
      </c>
      <c r="AK756" s="6">
        <v>0</v>
      </c>
      <c r="AL756" s="6">
        <v>0</v>
      </c>
      <c r="AM756" s="6">
        <v>0</v>
      </c>
      <c r="AN756" s="6">
        <v>0</v>
      </c>
      <c r="AO756" s="6">
        <v>1</v>
      </c>
      <c r="AQ756" s="6">
        <v>0</v>
      </c>
      <c r="AR756" s="6">
        <v>0</v>
      </c>
      <c r="AS756" s="6">
        <v>0</v>
      </c>
      <c r="AT756" s="6">
        <v>0</v>
      </c>
      <c r="AU756" s="6">
        <f>IF(Table3[[#This Row],[ShankDiameter]]&gt;0.5,0,2)</f>
        <v>2</v>
      </c>
      <c r="AV756" s="6">
        <v>0</v>
      </c>
      <c r="AW756" s="6">
        <v>0</v>
      </c>
      <c r="AX756" s="6">
        <v>2</v>
      </c>
      <c r="AY756" s="6">
        <f>IF(Table3[[#This Row],[ShankDiameter]]=0.225,2,IF(Table3[[#This Row],[ShankDiameter]]=0.25,2,IF(Table3[[#This Row],[ShankDiameter]]=0.2875,2,0)))</f>
        <v>0</v>
      </c>
      <c r="AZ756" s="6"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f>IF(Table3[[#This Row],[Type]]="EM",IF((Table3[[#This Row],[Diameter]]/2)-Table3[[#This Row],[CornerRadius]]-0.012&gt;0,(Table3[[#This Row],[Diameter]]/2)-Table3[[#This Row],[CornerRadius]]-0.012,0),)</f>
        <v>0</v>
      </c>
      <c r="BK756" s="6" t="str">
        <f>IF(Table3[[#This Row],[ShoulderLength]]="","",IF(Table3[[#This Row],[ShoulderLength]]&lt;Table3[[#This Row],[LOC]],"FIX",""))</f>
        <v/>
      </c>
    </row>
    <row r="757" spans="1:63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680</v>
      </c>
      <c r="I757" s="11" t="s">
        <v>1549</v>
      </c>
      <c r="J757" s="12" t="s">
        <v>1550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1259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>IF(Z757 &lt; 1, "", (M757/2)/TAN(RADIANS(Z757/2)))</f>
        <v>7.4434177158445178E-2</v>
      </c>
      <c r="AE757" s="6" t="s">
        <v>471</v>
      </c>
      <c r="AF757" s="6" t="s">
        <v>62</v>
      </c>
      <c r="AH757" s="6" t="s">
        <v>683</v>
      </c>
      <c r="AI757" s="6">
        <v>0</v>
      </c>
      <c r="AJ757" s="6">
        <v>1</v>
      </c>
      <c r="AK757" s="6">
        <v>0</v>
      </c>
      <c r="AL757" s="6">
        <v>0</v>
      </c>
      <c r="AM757" s="6">
        <v>0</v>
      </c>
      <c r="AN757" s="6">
        <v>0</v>
      </c>
      <c r="AO757" s="6">
        <v>1</v>
      </c>
      <c r="AQ757" s="6">
        <v>0</v>
      </c>
      <c r="AR757" s="6">
        <v>0</v>
      </c>
      <c r="AS757" s="6">
        <v>0</v>
      </c>
      <c r="AT757" s="6">
        <v>0</v>
      </c>
      <c r="AU757" s="6">
        <f>IF(Table3[[#This Row],[ShankDiameter]]&gt;0.5,0,2)</f>
        <v>2</v>
      </c>
      <c r="AV757" s="6">
        <v>0</v>
      </c>
      <c r="AW757" s="6">
        <v>0</v>
      </c>
      <c r="AX757" s="6">
        <v>2</v>
      </c>
      <c r="AY757" s="6">
        <f>IF(Table3[[#This Row],[ShankDiameter]]=0.225,2,IF(Table3[[#This Row],[ShankDiameter]]=0.25,2,IF(Table3[[#This Row],[ShankDiameter]]=0.2875,2,0)))</f>
        <v>0</v>
      </c>
      <c r="AZ757" s="6"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f>IF(Table3[[#This Row],[Type]]="EM",IF((Table3[[#This Row],[Diameter]]/2)-Table3[[#This Row],[CornerRadius]]-0.012&gt;0,(Table3[[#This Row],[Diameter]]/2)-Table3[[#This Row],[CornerRadius]]-0.012,0),)</f>
        <v>0</v>
      </c>
      <c r="BK757" s="6" t="str">
        <f>IF(Table3[[#This Row],[ShoulderLength]]="","",IF(Table3[[#This Row],[ShoulderLength]]&lt;Table3[[#This Row],[LOC]],"FIX",""))</f>
        <v/>
      </c>
    </row>
    <row r="758" spans="1:63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680</v>
      </c>
      <c r="I758" s="11" t="s">
        <v>1551</v>
      </c>
      <c r="J758" s="12" t="s">
        <v>1552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1263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>IF(Z758 &lt; 1, "", (M758/2)/TAN(RADIANS(Z758/2)))</f>
        <v>7.6215295476649486E-2</v>
      </c>
      <c r="AE758" s="6" t="s">
        <v>471</v>
      </c>
      <c r="AF758" s="6" t="s">
        <v>62</v>
      </c>
      <c r="AH758" s="6" t="s">
        <v>683</v>
      </c>
      <c r="AI758" s="6">
        <v>0</v>
      </c>
      <c r="AJ758" s="6">
        <v>1</v>
      </c>
      <c r="AK758" s="6">
        <v>0</v>
      </c>
      <c r="AL758" s="6">
        <v>0</v>
      </c>
      <c r="AM758" s="6">
        <v>0</v>
      </c>
      <c r="AN758" s="6">
        <v>0</v>
      </c>
      <c r="AO758" s="6">
        <v>1</v>
      </c>
      <c r="AQ758" s="6">
        <v>0</v>
      </c>
      <c r="AR758" s="6">
        <v>0</v>
      </c>
      <c r="AS758" s="6">
        <v>0</v>
      </c>
      <c r="AT758" s="6">
        <v>0</v>
      </c>
      <c r="AU758" s="6">
        <f>IF(Table3[[#This Row],[ShankDiameter]]&gt;0.5,0,2)</f>
        <v>2</v>
      </c>
      <c r="AV758" s="6">
        <v>0</v>
      </c>
      <c r="AW758" s="6">
        <v>0</v>
      </c>
      <c r="AX758" s="6">
        <v>2</v>
      </c>
      <c r="AY758" s="6">
        <f>IF(Table3[[#This Row],[ShankDiameter]]=0.225,2,IF(Table3[[#This Row],[ShankDiameter]]=0.25,2,IF(Table3[[#This Row],[ShankDiameter]]=0.2875,2,0)))</f>
        <v>0</v>
      </c>
      <c r="AZ758" s="6"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f>IF(Table3[[#This Row],[Type]]="EM",IF((Table3[[#This Row],[Diameter]]/2)-Table3[[#This Row],[CornerRadius]]-0.012&gt;0,(Table3[[#This Row],[Diameter]]/2)-Table3[[#This Row],[CornerRadius]]-0.012,0),)</f>
        <v>0</v>
      </c>
      <c r="BK758" s="6" t="str">
        <f>IF(Table3[[#This Row],[ShoulderLength]]="","",IF(Table3[[#This Row],[ShoulderLength]]&lt;Table3[[#This Row],[LOC]],"FIX",""))</f>
        <v/>
      </c>
    </row>
    <row r="759" spans="1:63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680</v>
      </c>
      <c r="I759" s="11" t="s">
        <v>1553</v>
      </c>
      <c r="J759" s="12" t="s">
        <v>1554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2419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>IF(Z759 &lt; 1, "", (M759/2)/TAN(RADIANS(Z759/2)))</f>
        <v>9.0609216769114542E-2</v>
      </c>
      <c r="AE759" s="6" t="s">
        <v>471</v>
      </c>
      <c r="AF759" s="6" t="s">
        <v>62</v>
      </c>
      <c r="AH759" s="6" t="s">
        <v>683</v>
      </c>
      <c r="AI759" s="6">
        <v>0</v>
      </c>
      <c r="AJ759" s="6">
        <v>1</v>
      </c>
      <c r="AK759" s="6">
        <v>0</v>
      </c>
      <c r="AL759" s="6">
        <v>0</v>
      </c>
      <c r="AM759" s="6">
        <v>0</v>
      </c>
      <c r="AN759" s="6">
        <v>0</v>
      </c>
      <c r="AO759" s="6">
        <v>1</v>
      </c>
      <c r="AQ759" s="6">
        <v>0</v>
      </c>
      <c r="AR759" s="6">
        <v>0</v>
      </c>
      <c r="AS759" s="6">
        <v>0</v>
      </c>
      <c r="AT759" s="6">
        <v>0</v>
      </c>
      <c r="AU759" s="6">
        <f>IF(Table3[[#This Row],[ShankDiameter]]&gt;0.5,0,2)</f>
        <v>2</v>
      </c>
      <c r="AV759" s="6">
        <v>0</v>
      </c>
      <c r="AW759" s="6">
        <v>0</v>
      </c>
      <c r="AX759" s="6">
        <v>2</v>
      </c>
      <c r="AY759" s="6">
        <f>IF(Table3[[#This Row],[ShankDiameter]]=0.225,2,IF(Table3[[#This Row],[ShankDiameter]]=0.25,2,IF(Table3[[#This Row],[ShankDiameter]]=0.2875,2,0)))</f>
        <v>0</v>
      </c>
      <c r="AZ759" s="6"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f>IF(Table3[[#This Row],[Type]]="EM",IF((Table3[[#This Row],[Diameter]]/2)-Table3[[#This Row],[CornerRadius]]-0.012&gt;0,(Table3[[#This Row],[Diameter]]/2)-Table3[[#This Row],[CornerRadius]]-0.012,0),)</f>
        <v>0</v>
      </c>
      <c r="BK759" s="6" t="str">
        <f>IF(Table3[[#This Row],[ShoulderLength]]="","",IF(Table3[[#This Row],[ShoulderLength]]&lt;Table3[[#This Row],[LOC]],"FIX",""))</f>
        <v/>
      </c>
    </row>
    <row r="760" spans="1:63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1555</v>
      </c>
      <c r="I760" s="11" t="s">
        <v>1556</v>
      </c>
      <c r="J760" s="12" t="s">
        <v>1557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>IF(Z760 &lt; 1, "", (M760/2)/TAN(RADIANS(Z760/2)))</f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1</v>
      </c>
      <c r="AK760" s="6">
        <v>1</v>
      </c>
      <c r="AL760" s="6">
        <v>0</v>
      </c>
      <c r="AM760" s="6">
        <v>1</v>
      </c>
      <c r="AN760" s="6">
        <v>0</v>
      </c>
      <c r="AO760" s="6">
        <v>1</v>
      </c>
      <c r="AQ760" s="6">
        <v>0</v>
      </c>
      <c r="AR760" s="6">
        <v>0</v>
      </c>
      <c r="AS760" s="6">
        <v>0</v>
      </c>
      <c r="AT760" s="6">
        <v>0</v>
      </c>
      <c r="AU760" s="6">
        <f>IF(Table3[[#This Row],[ShankDiameter]]&gt;0.5,0,2)</f>
        <v>2</v>
      </c>
      <c r="AV760" s="6">
        <v>0</v>
      </c>
      <c r="AW760" s="6">
        <v>0</v>
      </c>
      <c r="AX760" s="6">
        <v>2</v>
      </c>
      <c r="AY760" s="6">
        <f>IF(Table3[[#This Row],[ShankDiameter]]=0.225,2,IF(Table3[[#This Row],[ShankDiameter]]=0.25,2,IF(Table3[[#This Row],[ShankDiameter]]=0.2875,2,0)))</f>
        <v>0</v>
      </c>
      <c r="AZ760" s="6"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f>IF(Table3[[#This Row],[Type]]="EM",IF((Table3[[#This Row],[Diameter]]/2)-Table3[[#This Row],[CornerRadius]]-0.012&gt;0,(Table3[[#This Row],[Diameter]]/2)-Table3[[#This Row],[CornerRadius]]-0.012,0),)</f>
        <v>0</v>
      </c>
      <c r="BK760" s="6" t="str">
        <f>IF(Table3[[#This Row],[ShoulderLength]]="","",IF(Table3[[#This Row],[ShoulderLength]]&lt;Table3[[#This Row],[LOC]],"FIX",""))</f>
        <v/>
      </c>
    </row>
    <row r="761" spans="1:63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1555</v>
      </c>
      <c r="I761" s="11" t="s">
        <v>1558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>IF(Z761 &lt; 1, "", (M761/2)/TAN(RADIANS(Z761/2)))</f>
        <v>8.8718452569216524E-2</v>
      </c>
      <c r="AE761" s="6" t="s">
        <v>44</v>
      </c>
      <c r="AF761" s="6" t="s">
        <v>62</v>
      </c>
      <c r="AG761" s="6" t="s">
        <v>66</v>
      </c>
      <c r="AI761" s="6">
        <v>1</v>
      </c>
      <c r="AJ761" s="6">
        <v>1</v>
      </c>
      <c r="AK761" s="6">
        <v>0</v>
      </c>
      <c r="AL761" s="6">
        <v>0</v>
      </c>
      <c r="AM761" s="6">
        <v>1</v>
      </c>
      <c r="AN761" s="6">
        <v>0</v>
      </c>
      <c r="AO761" s="6">
        <v>1</v>
      </c>
      <c r="AQ761" s="6">
        <v>0</v>
      </c>
      <c r="AR761" s="6">
        <v>0</v>
      </c>
      <c r="AS761" s="6">
        <v>0</v>
      </c>
      <c r="AT761" s="6">
        <v>0</v>
      </c>
      <c r="AU761" s="6">
        <f>IF(Table3[[#This Row],[ShankDiameter]]&gt;0.5,0,2)</f>
        <v>2</v>
      </c>
      <c r="AV761" s="6">
        <v>0</v>
      </c>
      <c r="AW761" s="6">
        <v>0</v>
      </c>
      <c r="AX761" s="6">
        <v>2</v>
      </c>
      <c r="AY761" s="6">
        <f>IF(Table3[[#This Row],[ShankDiameter]]=0.225,2,IF(Table3[[#This Row],[ShankDiameter]]=0.25,2,IF(Table3[[#This Row],[ShankDiameter]]=0.2875,2,0)))</f>
        <v>0</v>
      </c>
      <c r="AZ761" s="6"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f>IF(Table3[[#This Row],[Type]]="EM",IF((Table3[[#This Row],[Diameter]]/2)-Table3[[#This Row],[CornerRadius]]-0.012&gt;0,(Table3[[#This Row],[Diameter]]/2)-Table3[[#This Row],[CornerRadius]]-0.012,0),)</f>
        <v>0</v>
      </c>
      <c r="BK761" s="6" t="str">
        <f>IF(Table3[[#This Row],[ShoulderLength]]="","",IF(Table3[[#This Row],[ShoulderLength]]&lt;Table3[[#This Row],[LOC]],"FIX",""))</f>
        <v/>
      </c>
    </row>
    <row r="762" spans="1:63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1555</v>
      </c>
      <c r="I762" s="11" t="s">
        <v>1559</v>
      </c>
      <c r="J762" s="12" t="s">
        <v>1560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>IF(Z762 &lt; 1, "", (M762/2)/TAN(RADIANS(Z762/2)))</f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1</v>
      </c>
      <c r="AK762" s="6">
        <v>1</v>
      </c>
      <c r="AL762" s="6">
        <v>0</v>
      </c>
      <c r="AM762" s="6">
        <v>1</v>
      </c>
      <c r="AN762" s="6">
        <v>0</v>
      </c>
      <c r="AO762" s="6">
        <v>1</v>
      </c>
      <c r="AQ762" s="6">
        <v>0</v>
      </c>
      <c r="AR762" s="6">
        <v>0</v>
      </c>
      <c r="AS762" s="6">
        <v>0</v>
      </c>
      <c r="AT762" s="6">
        <v>0</v>
      </c>
      <c r="AU762" s="6">
        <f>IF(Table3[[#This Row],[ShankDiameter]]&gt;0.5,0,2)</f>
        <v>2</v>
      </c>
      <c r="AV762" s="6">
        <v>0</v>
      </c>
      <c r="AW762" s="6">
        <v>0</v>
      </c>
      <c r="AX762" s="6">
        <v>2</v>
      </c>
      <c r="AY762" s="6">
        <f>IF(Table3[[#This Row],[ShankDiameter]]=0.225,2,IF(Table3[[#This Row],[ShankDiameter]]=0.25,2,IF(Table3[[#This Row],[ShankDiameter]]=0.2875,2,0)))</f>
        <v>0</v>
      </c>
      <c r="AZ762" s="6"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f>IF(Table3[[#This Row],[Type]]="EM",IF((Table3[[#This Row],[Diameter]]/2)-Table3[[#This Row],[CornerRadius]]-0.012&gt;0,(Table3[[#This Row],[Diameter]]/2)-Table3[[#This Row],[CornerRadius]]-0.012,0),)</f>
        <v>0</v>
      </c>
      <c r="BK762" s="6" t="str">
        <f>IF(Table3[[#This Row],[ShoulderLength]]="","",IF(Table3[[#This Row],[ShoulderLength]]&lt;Table3[[#This Row],[LOC]],"FIX",""))</f>
        <v/>
      </c>
    </row>
    <row r="763" spans="1:63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1555</v>
      </c>
      <c r="I763" s="11" t="s">
        <v>1561</v>
      </c>
      <c r="J763" s="12" t="s">
        <v>1562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>IF(Z763 &lt; 1, "", (M763/2)/TAN(RADIANS(Z763/2)))</f>
        <v>0.93301270189221941</v>
      </c>
      <c r="AE763" s="6" t="s">
        <v>44</v>
      </c>
      <c r="AF763" s="6" t="s">
        <v>62</v>
      </c>
      <c r="AG763" s="6" t="s">
        <v>1563</v>
      </c>
      <c r="AI763" s="6">
        <v>1</v>
      </c>
      <c r="AJ763" s="6">
        <v>1</v>
      </c>
      <c r="AK763" s="6">
        <v>1</v>
      </c>
      <c r="AL763" s="6">
        <v>1</v>
      </c>
      <c r="AM763" s="6">
        <v>1</v>
      </c>
      <c r="AN763" s="6">
        <v>0</v>
      </c>
      <c r="AO763" s="6">
        <v>1</v>
      </c>
      <c r="AQ763" s="6">
        <v>0</v>
      </c>
      <c r="AR763" s="6">
        <v>0</v>
      </c>
      <c r="AS763" s="6">
        <v>0</v>
      </c>
      <c r="AT763" s="6">
        <v>0</v>
      </c>
      <c r="AU763" s="6">
        <f>IF(Table3[[#This Row],[ShankDiameter]]&gt;0.5,0,2)</f>
        <v>2</v>
      </c>
      <c r="AV763" s="6">
        <v>0</v>
      </c>
      <c r="AW763" s="6">
        <v>0</v>
      </c>
      <c r="AX763" s="6">
        <v>2</v>
      </c>
      <c r="AY763" s="6">
        <f>IF(Table3[[#This Row],[ShankDiameter]]=0.225,2,IF(Table3[[#This Row],[ShankDiameter]]=0.25,2,IF(Table3[[#This Row],[ShankDiameter]]=0.2875,2,0)))</f>
        <v>0</v>
      </c>
      <c r="AZ763" s="6"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f>IF(Table3[[#This Row],[Type]]="EM",IF((Table3[[#This Row],[Diameter]]/2)-Table3[[#This Row],[CornerRadius]]-0.012&gt;0,(Table3[[#This Row],[Diameter]]/2)-Table3[[#This Row],[CornerRadius]]-0.012,0),)</f>
        <v>0</v>
      </c>
      <c r="BK763" s="6" t="str">
        <f>IF(Table3[[#This Row],[ShoulderLength]]="","",IF(Table3[[#This Row],[ShoulderLength]]&lt;Table3[[#This Row],[LOC]],"FIX",""))</f>
        <v/>
      </c>
    </row>
    <row r="764" spans="1:63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1555</v>
      </c>
      <c r="I764" s="11" t="s">
        <v>1564</v>
      </c>
      <c r="J764" s="12" t="s">
        <v>1565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>IF(Z764 &lt; 1, "", (M764/2)/TAN(RADIANS(Z764/2)))</f>
        <v>0.93301270189221941</v>
      </c>
      <c r="AE764" s="6" t="s">
        <v>44</v>
      </c>
      <c r="AF764" s="6" t="s">
        <v>73</v>
      </c>
      <c r="AG764" s="6" t="s">
        <v>1563</v>
      </c>
      <c r="AI764" s="6">
        <v>1</v>
      </c>
      <c r="AJ764" s="6">
        <v>1</v>
      </c>
      <c r="AK764" s="6">
        <v>1</v>
      </c>
      <c r="AL764" s="6">
        <v>1</v>
      </c>
      <c r="AM764" s="6">
        <v>1</v>
      </c>
      <c r="AN764" s="6">
        <v>0</v>
      </c>
      <c r="AO764" s="6">
        <v>1</v>
      </c>
      <c r="AQ764" s="6">
        <v>0</v>
      </c>
      <c r="AR764" s="6">
        <v>0</v>
      </c>
      <c r="AS764" s="6">
        <v>0</v>
      </c>
      <c r="AT764" s="6">
        <v>0</v>
      </c>
      <c r="AU764" s="6">
        <f>IF(Table3[[#This Row],[ShankDiameter]]&gt;0.5,0,2)</f>
        <v>2</v>
      </c>
      <c r="AV764" s="6">
        <v>0</v>
      </c>
      <c r="AW764" s="6">
        <v>0</v>
      </c>
      <c r="AX764" s="6">
        <v>2</v>
      </c>
      <c r="AY764" s="6">
        <f>IF(Table3[[#This Row],[ShankDiameter]]=0.225,2,IF(Table3[[#This Row],[ShankDiameter]]=0.25,2,IF(Table3[[#This Row],[ShankDiameter]]=0.2875,2,0)))</f>
        <v>0</v>
      </c>
      <c r="AZ764" s="6"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f>IF(Table3[[#This Row],[Type]]="EM",IF((Table3[[#This Row],[Diameter]]/2)-Table3[[#This Row],[CornerRadius]]-0.012&gt;0,(Table3[[#This Row],[Diameter]]/2)-Table3[[#This Row],[CornerRadius]]-0.012,0),)</f>
        <v>0</v>
      </c>
      <c r="BK764" s="6" t="str">
        <f>IF(Table3[[#This Row],[ShoulderLength]]="","",IF(Table3[[#This Row],[ShoulderLength]]&lt;Table3[[#This Row],[LOC]],"FIX",""))</f>
        <v/>
      </c>
    </row>
    <row r="765" spans="1:63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1566</v>
      </c>
      <c r="C765" s="6" t="s">
        <v>1566</v>
      </c>
      <c r="E765" s="6">
        <v>764</v>
      </c>
      <c r="F765" s="8" t="s">
        <v>60</v>
      </c>
      <c r="H765" s="10" t="s">
        <v>1566</v>
      </c>
      <c r="I765" s="11" t="s">
        <v>1567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>IF(Z765 &lt; 1, "", (M765/2)/TAN(RADIANS(Z765/2)))</f>
        <v/>
      </c>
      <c r="AE765" s="6" t="s">
        <v>44</v>
      </c>
      <c r="AF765" s="6" t="s">
        <v>62</v>
      </c>
      <c r="AG765" s="6" t="s">
        <v>66</v>
      </c>
      <c r="AI765" s="6">
        <v>1</v>
      </c>
      <c r="AJ765" s="6">
        <v>1</v>
      </c>
      <c r="AK765" s="6">
        <v>0</v>
      </c>
      <c r="AL765" s="6">
        <v>0</v>
      </c>
      <c r="AM765" s="6">
        <v>1</v>
      </c>
      <c r="AN765" s="6">
        <v>1</v>
      </c>
      <c r="AO765" s="6">
        <v>1</v>
      </c>
      <c r="AQ765" s="6">
        <v>0</v>
      </c>
      <c r="AR765" s="6">
        <v>0</v>
      </c>
      <c r="AS765" s="6">
        <v>0</v>
      </c>
      <c r="AT765" s="6">
        <v>0</v>
      </c>
      <c r="AU765" s="6">
        <f>IF(Table3[[#This Row],[ShankDiameter]]&gt;0.5,0,2)</f>
        <v>2</v>
      </c>
      <c r="AV765" s="6">
        <v>0</v>
      </c>
      <c r="AW765" s="6">
        <v>0</v>
      </c>
      <c r="AX765" s="6">
        <v>2</v>
      </c>
      <c r="AY765" s="6">
        <f>IF(Table3[[#This Row],[ShankDiameter]]=0.225,2,IF(Table3[[#This Row],[ShankDiameter]]=0.25,2,IF(Table3[[#This Row],[ShankDiameter]]=0.2875,2,0)))</f>
        <v>0</v>
      </c>
      <c r="AZ765" s="6"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f>IF(Table3[[#This Row],[Type]]="EM",IF((Table3[[#This Row],[Diameter]]/2)-Table3[[#This Row],[CornerRadius]]-0.012&gt;0,(Table3[[#This Row],[Diameter]]/2)-Table3[[#This Row],[CornerRadius]]-0.012,0),)</f>
        <v>0</v>
      </c>
      <c r="BK765" s="6" t="str">
        <f>IF(Table3[[#This Row],[ShoulderLength]]="","",IF(Table3[[#This Row],[ShoulderLength]]&lt;Table3[[#This Row],[LOC]],"FIX",""))</f>
        <v/>
      </c>
    </row>
    <row r="766" spans="1:63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1566</v>
      </c>
      <c r="C766" s="6" t="s">
        <v>1566</v>
      </c>
      <c r="E766" s="6">
        <v>765</v>
      </c>
      <c r="H766" s="10" t="s">
        <v>1566</v>
      </c>
      <c r="I766" s="11" t="s">
        <v>1568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>IF(Z766 &lt; 1, "", (M766/2)/TAN(RADIANS(Z766/2)))</f>
        <v/>
      </c>
      <c r="AE766" s="6" t="s">
        <v>44</v>
      </c>
      <c r="AF766" s="6" t="s">
        <v>62</v>
      </c>
      <c r="AG766" s="6" t="s">
        <v>66</v>
      </c>
      <c r="AI766" s="6">
        <v>1</v>
      </c>
      <c r="AJ766" s="6">
        <v>1</v>
      </c>
      <c r="AK766" s="6">
        <v>0</v>
      </c>
      <c r="AL766" s="6">
        <v>0</v>
      </c>
      <c r="AM766" s="6">
        <v>1</v>
      </c>
      <c r="AN766" s="6">
        <v>1</v>
      </c>
      <c r="AO766" s="6">
        <v>1</v>
      </c>
      <c r="AQ766" s="6">
        <v>0</v>
      </c>
      <c r="AR766" s="6">
        <v>0</v>
      </c>
      <c r="AS766" s="6">
        <v>0</v>
      </c>
      <c r="AT766" s="6">
        <v>0</v>
      </c>
      <c r="AU766" s="6">
        <f>IF(Table3[[#This Row],[ShankDiameter]]&gt;0.5,0,2)</f>
        <v>2</v>
      </c>
      <c r="AV766" s="6">
        <v>0</v>
      </c>
      <c r="AW766" s="6">
        <v>0</v>
      </c>
      <c r="AX766" s="6">
        <v>2</v>
      </c>
      <c r="AY766" s="6">
        <f>IF(Table3[[#This Row],[ShankDiameter]]=0.225,2,IF(Table3[[#This Row],[ShankDiameter]]=0.25,2,IF(Table3[[#This Row],[ShankDiameter]]=0.2875,2,0)))</f>
        <v>0</v>
      </c>
      <c r="AZ766" s="6"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f>IF(Table3[[#This Row],[Type]]="EM",IF((Table3[[#This Row],[Diameter]]/2)-Table3[[#This Row],[CornerRadius]]-0.012&gt;0,(Table3[[#This Row],[Diameter]]/2)-Table3[[#This Row],[CornerRadius]]-0.012,0),)</f>
        <v>0</v>
      </c>
      <c r="BK766" s="6" t="str">
        <f>IF(Table3[[#This Row],[ShoulderLength]]="","",IF(Table3[[#This Row],[ShoulderLength]]&lt;Table3[[#This Row],[LOC]],"FIX",""))</f>
        <v/>
      </c>
    </row>
    <row r="767" spans="1:63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1566</v>
      </c>
      <c r="C767" s="6" t="s">
        <v>1566</v>
      </c>
      <c r="E767" s="6">
        <v>766</v>
      </c>
      <c r="H767" s="10" t="s">
        <v>1566</v>
      </c>
      <c r="I767" s="11" t="s">
        <v>1569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>IF(Z767 &lt; 1, "", (M767/2)/TAN(RADIANS(Z767/2)))</f>
        <v/>
      </c>
      <c r="AE767" s="6" t="s">
        <v>44</v>
      </c>
      <c r="AF767" s="6" t="s">
        <v>62</v>
      </c>
      <c r="AG767" s="6" t="s">
        <v>66</v>
      </c>
      <c r="AI767" s="6">
        <v>1</v>
      </c>
      <c r="AJ767" s="6">
        <v>1</v>
      </c>
      <c r="AK767" s="6">
        <v>0</v>
      </c>
      <c r="AL767" s="6">
        <v>0</v>
      </c>
      <c r="AM767" s="6">
        <v>1</v>
      </c>
      <c r="AN767" s="6">
        <v>1</v>
      </c>
      <c r="AO767" s="6">
        <v>1</v>
      </c>
      <c r="AQ767" s="6">
        <v>0</v>
      </c>
      <c r="AR767" s="6">
        <v>0</v>
      </c>
      <c r="AS767" s="6">
        <v>0</v>
      </c>
      <c r="AT767" s="6">
        <v>0</v>
      </c>
      <c r="AU767" s="6">
        <f>IF(Table3[[#This Row],[ShankDiameter]]&gt;0.5,0,2)</f>
        <v>2</v>
      </c>
      <c r="AV767" s="6">
        <v>0</v>
      </c>
      <c r="AW767" s="6">
        <v>0</v>
      </c>
      <c r="AX767" s="6">
        <v>2</v>
      </c>
      <c r="AY767" s="6">
        <v>2</v>
      </c>
      <c r="AZ767" s="6">
        <v>0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f>IF(Table3[[#This Row],[Type]]="EM",IF((Table3[[#This Row],[Diameter]]/2)-Table3[[#This Row],[CornerRadius]]-0.012&gt;0,(Table3[[#This Row],[Diameter]]/2)-Table3[[#This Row],[CornerRadius]]-0.012,0),)</f>
        <v>0</v>
      </c>
      <c r="BK767" s="6" t="str">
        <f>IF(Table3[[#This Row],[ShoulderLength]]="","",IF(Table3[[#This Row],[ShoulderLength]]&lt;Table3[[#This Row],[LOC]],"FIX",""))</f>
        <v/>
      </c>
    </row>
    <row r="768" spans="1:63" x14ac:dyDescent="0.25">
      <c r="A768" s="7">
        <v>1</v>
      </c>
      <c r="B768" s="6" t="s">
        <v>1566</v>
      </c>
      <c r="C768" s="6" t="s">
        <v>1566</v>
      </c>
      <c r="E768" s="6">
        <v>767</v>
      </c>
      <c r="H768" s="10" t="s">
        <v>1566</v>
      </c>
      <c r="I768" s="11" t="s">
        <v>1839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>IF(Z768 &lt; 1, "", (M768/2)/TAN(RADIANS(Z768/2)))</f>
        <v/>
      </c>
      <c r="AE768" s="6" t="s">
        <v>44</v>
      </c>
      <c r="AF768" s="6" t="s">
        <v>62</v>
      </c>
      <c r="AG768" s="6" t="s">
        <v>66</v>
      </c>
      <c r="AI768" s="6">
        <v>1</v>
      </c>
      <c r="AJ768" s="6">
        <v>1</v>
      </c>
      <c r="AK768" s="6">
        <v>0</v>
      </c>
      <c r="AL768" s="6">
        <v>0</v>
      </c>
      <c r="AM768" s="6">
        <v>1</v>
      </c>
      <c r="AN768" s="6">
        <v>1</v>
      </c>
      <c r="AO768" s="6">
        <v>1</v>
      </c>
      <c r="AQ768" s="6">
        <v>0</v>
      </c>
      <c r="AR768" s="6">
        <v>0</v>
      </c>
      <c r="AS768" s="6">
        <v>0</v>
      </c>
      <c r="AT768" s="6">
        <v>0</v>
      </c>
      <c r="AU768" s="6">
        <f>IF(Table3[[#This Row],[ShankDiameter]]&gt;0.5,0,2)</f>
        <v>2</v>
      </c>
      <c r="AV768" s="6">
        <v>0</v>
      </c>
      <c r="AW768" s="6">
        <v>0</v>
      </c>
      <c r="AX768" s="6">
        <v>2</v>
      </c>
      <c r="AY768" s="6">
        <v>1</v>
      </c>
      <c r="AZ768" s="6">
        <v>0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f>IF(Table3[[#This Row],[Type]]="EM",IF((Table3[[#This Row],[Diameter]]/2)-Table3[[#This Row],[CornerRadius]]-0.012&gt;0,(Table3[[#This Row],[Diameter]]/2)-Table3[[#This Row],[CornerRadius]]-0.012,0),)</f>
        <v>0</v>
      </c>
      <c r="BK768" s="6" t="str">
        <f>IF(Table3[[#This Row],[ShoulderLength]]="","",IF(Table3[[#This Row],[ShoulderLength]]&lt;Table3[[#This Row],[LOC]],"FIX",""))</f>
        <v/>
      </c>
    </row>
    <row r="769" spans="1:63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1566</v>
      </c>
      <c r="C769" s="6" t="s">
        <v>1566</v>
      </c>
      <c r="E769" s="6">
        <v>768</v>
      </c>
      <c r="H769" s="10" t="s">
        <v>1566</v>
      </c>
      <c r="I769" s="11" t="s">
        <v>1570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>IF(Z769 &lt; 1, "", (M769/2)/TAN(RADIANS(Z769/2)))</f>
        <v/>
      </c>
      <c r="AE769" s="6" t="s">
        <v>44</v>
      </c>
      <c r="AF769" s="6" t="s">
        <v>62</v>
      </c>
      <c r="AG769" s="6" t="s">
        <v>66</v>
      </c>
      <c r="AI769" s="6">
        <v>1</v>
      </c>
      <c r="AJ769" s="6">
        <v>1</v>
      </c>
      <c r="AK769" s="6">
        <v>0</v>
      </c>
      <c r="AL769" s="6">
        <v>0</v>
      </c>
      <c r="AM769" s="6">
        <v>1</v>
      </c>
      <c r="AN769" s="6">
        <v>1</v>
      </c>
      <c r="AO769" s="6">
        <v>1</v>
      </c>
      <c r="AQ769" s="6">
        <v>0</v>
      </c>
      <c r="AR769" s="6">
        <v>0</v>
      </c>
      <c r="AS769" s="6">
        <v>0</v>
      </c>
      <c r="AT769" s="6">
        <v>0</v>
      </c>
      <c r="AU769" s="6">
        <f>IF(Table3[[#This Row],[ShankDiameter]]&gt;0.5,0,2)</f>
        <v>2</v>
      </c>
      <c r="AV769" s="6">
        <v>0</v>
      </c>
      <c r="AW769" s="6">
        <v>0</v>
      </c>
      <c r="AX769" s="6">
        <v>2</v>
      </c>
      <c r="AY769" s="6">
        <f>IF(Table3[[#This Row],[ShankDiameter]]=0.225,2,IF(Table3[[#This Row],[ShankDiameter]]=0.25,2,IF(Table3[[#This Row],[ShankDiameter]]=0.2875,2,0)))</f>
        <v>0</v>
      </c>
      <c r="AZ769" s="6"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f>IF(Table3[[#This Row],[Type]]="EM",IF((Table3[[#This Row],[Diameter]]/2)-Table3[[#This Row],[CornerRadius]]-0.012&gt;0,(Table3[[#This Row],[Diameter]]/2)-Table3[[#This Row],[CornerRadius]]-0.012,0),)</f>
        <v>0</v>
      </c>
      <c r="BK769" s="6" t="str">
        <f>IF(Table3[[#This Row],[ShoulderLength]]="","",IF(Table3[[#This Row],[ShoulderLength]]&lt;Table3[[#This Row],[LOC]],"FIX",""))</f>
        <v/>
      </c>
    </row>
    <row r="770" spans="1:63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1566</v>
      </c>
      <c r="C770" s="6" t="s">
        <v>1566</v>
      </c>
      <c r="E770" s="6">
        <v>769</v>
      </c>
      <c r="H770" s="10" t="s">
        <v>1566</v>
      </c>
      <c r="I770" s="11" t="s">
        <v>1571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1</v>
      </c>
      <c r="AJ770" s="6">
        <v>1</v>
      </c>
      <c r="AK770" s="6">
        <v>0</v>
      </c>
      <c r="AL770" s="6">
        <v>0</v>
      </c>
      <c r="AM770" s="6">
        <v>1</v>
      </c>
      <c r="AN770" s="6">
        <v>1</v>
      </c>
      <c r="AO770" s="6">
        <v>1</v>
      </c>
      <c r="AQ770" s="6">
        <v>0</v>
      </c>
      <c r="AR770" s="6">
        <v>0</v>
      </c>
      <c r="AS770" s="6">
        <v>0</v>
      </c>
      <c r="AT770" s="6">
        <v>0</v>
      </c>
      <c r="AU770" s="6">
        <f>IF(Table3[[#This Row],[ShankDiameter]]&gt;0.5,0,2)</f>
        <v>2</v>
      </c>
      <c r="AV770" s="6">
        <v>0</v>
      </c>
      <c r="AW770" s="6">
        <v>0</v>
      </c>
      <c r="AX770" s="6">
        <v>2</v>
      </c>
      <c r="AY770" s="6">
        <f>IF(Table3[[#This Row],[ShankDiameter]]=0.225,2,IF(Table3[[#This Row],[ShankDiameter]]=0.25,2,IF(Table3[[#This Row],[ShankDiameter]]=0.2875,2,0)))</f>
        <v>0</v>
      </c>
      <c r="AZ770" s="6"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f>IF(Table3[[#This Row],[Type]]="EM",IF((Table3[[#This Row],[Diameter]]/2)-Table3[[#This Row],[CornerRadius]]-0.012&gt;0,(Table3[[#This Row],[Diameter]]/2)-Table3[[#This Row],[CornerRadius]]-0.012,0),)</f>
        <v>0</v>
      </c>
      <c r="BK770" s="6" t="str">
        <f>IF(Table3[[#This Row],[ShoulderLength]]="","",IF(Table3[[#This Row],[ShoulderLength]]&lt;Table3[[#This Row],[LOC]],"FIX",""))</f>
        <v/>
      </c>
    </row>
    <row r="771" spans="1:63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1566</v>
      </c>
      <c r="C771" s="6" t="s">
        <v>1566</v>
      </c>
      <c r="E771" s="6">
        <v>770</v>
      </c>
      <c r="H771" s="10" t="s">
        <v>1566</v>
      </c>
      <c r="I771" s="11" t="s">
        <v>1572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>IF(Z771 &lt; 1, "", (M771/2)/TAN(RADIANS(Z771/2)))</f>
        <v/>
      </c>
      <c r="AE771" s="6" t="s">
        <v>44</v>
      </c>
      <c r="AF771" s="6" t="s">
        <v>62</v>
      </c>
      <c r="AG771" s="6" t="s">
        <v>66</v>
      </c>
      <c r="AI771" s="6">
        <v>1</v>
      </c>
      <c r="AJ771" s="6">
        <v>1</v>
      </c>
      <c r="AK771" s="6">
        <v>0</v>
      </c>
      <c r="AL771" s="6">
        <v>0</v>
      </c>
      <c r="AM771" s="6">
        <v>1</v>
      </c>
      <c r="AN771" s="6">
        <v>1</v>
      </c>
      <c r="AO771" s="6">
        <v>1</v>
      </c>
      <c r="AQ771" s="6">
        <v>0</v>
      </c>
      <c r="AR771" s="6">
        <v>0</v>
      </c>
      <c r="AS771" s="6">
        <v>0</v>
      </c>
      <c r="AT771" s="6">
        <v>0</v>
      </c>
      <c r="AU771" s="6">
        <f>IF(Table3[[#This Row],[ShankDiameter]]&gt;0.5,0,2)</f>
        <v>2</v>
      </c>
      <c r="AV771" s="6">
        <v>0</v>
      </c>
      <c r="AW771" s="6">
        <v>0</v>
      </c>
      <c r="AX771" s="6">
        <v>2</v>
      </c>
      <c r="AY771" s="6">
        <v>2</v>
      </c>
      <c r="AZ771" s="6">
        <v>0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f>IF(Table3[[#This Row],[Type]]="EM",IF((Table3[[#This Row],[Diameter]]/2)-Table3[[#This Row],[CornerRadius]]-0.012&gt;0,(Table3[[#This Row],[Diameter]]/2)-Table3[[#This Row],[CornerRadius]]-0.012,0),)</f>
        <v>0</v>
      </c>
      <c r="BK771" s="6" t="str">
        <f>IF(Table3[[#This Row],[ShoulderLength]]="","",IF(Table3[[#This Row],[ShoulderLength]]&lt;Table3[[#This Row],[LOC]],"FIX",""))</f>
        <v/>
      </c>
    </row>
    <row r="772" spans="1:63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1566</v>
      </c>
      <c r="C772" s="6" t="s">
        <v>1566</v>
      </c>
      <c r="E772" s="6">
        <v>771</v>
      </c>
      <c r="H772" s="10" t="s">
        <v>1566</v>
      </c>
      <c r="I772" s="11" t="s">
        <v>1573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>IF(Z772 &lt; 1, "", (M772/2)/TAN(RADIANS(Z772/2)))</f>
        <v/>
      </c>
      <c r="AE772" s="6" t="s">
        <v>44</v>
      </c>
      <c r="AF772" s="6" t="s">
        <v>62</v>
      </c>
      <c r="AG772" s="6" t="s">
        <v>66</v>
      </c>
      <c r="AI772" s="6">
        <v>1</v>
      </c>
      <c r="AJ772" s="6">
        <v>1</v>
      </c>
      <c r="AK772" s="6">
        <v>0</v>
      </c>
      <c r="AL772" s="6">
        <v>0</v>
      </c>
      <c r="AM772" s="6">
        <v>1</v>
      </c>
      <c r="AN772" s="6">
        <v>1</v>
      </c>
      <c r="AO772" s="6">
        <v>1</v>
      </c>
      <c r="AQ772" s="6">
        <v>0</v>
      </c>
      <c r="AR772" s="6">
        <v>0</v>
      </c>
      <c r="AS772" s="6">
        <v>0</v>
      </c>
      <c r="AT772" s="6">
        <v>0</v>
      </c>
      <c r="AU772" s="6">
        <f>IF(Table3[[#This Row],[ShankDiameter]]&gt;0.5,0,2)</f>
        <v>2</v>
      </c>
      <c r="AV772" s="6">
        <v>0</v>
      </c>
      <c r="AW772" s="6">
        <v>0</v>
      </c>
      <c r="AX772" s="6">
        <v>2</v>
      </c>
      <c r="AY772" s="6">
        <f>IF(Table3[[#This Row],[ShankDiameter]]=0.225,2,IF(Table3[[#This Row],[ShankDiameter]]=0.25,2,IF(Table3[[#This Row],[ShankDiameter]]=0.2875,2,0)))</f>
        <v>0</v>
      </c>
      <c r="AZ772" s="6"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f>IF(Table3[[#This Row],[Type]]="EM",IF((Table3[[#This Row],[Diameter]]/2)-Table3[[#This Row],[CornerRadius]]-0.012&gt;0,(Table3[[#This Row],[Diameter]]/2)-Table3[[#This Row],[CornerRadius]]-0.012,0),)</f>
        <v>0</v>
      </c>
      <c r="BK772" s="6" t="str">
        <f>IF(Table3[[#This Row],[ShoulderLength]]="","",IF(Table3[[#This Row],[ShoulderLength]]&lt;Table3[[#This Row],[LOC]],"FIX",""))</f>
        <v/>
      </c>
    </row>
    <row r="773" spans="1:63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1566</v>
      </c>
      <c r="C773" s="6" t="s">
        <v>1566</v>
      </c>
      <c r="E773" s="6">
        <v>772</v>
      </c>
      <c r="H773" s="10" t="s">
        <v>1566</v>
      </c>
      <c r="I773" s="11" t="s">
        <v>1574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>IF(Z773 &lt; 1, "", (M773/2)/TAN(RADIANS(Z773/2)))</f>
        <v/>
      </c>
      <c r="AE773" s="6" t="s">
        <v>44</v>
      </c>
      <c r="AF773" s="6" t="s">
        <v>62</v>
      </c>
      <c r="AG773" s="6" t="s">
        <v>66</v>
      </c>
      <c r="AI773" s="6">
        <v>1</v>
      </c>
      <c r="AJ773" s="6">
        <v>1</v>
      </c>
      <c r="AK773" s="6">
        <v>0</v>
      </c>
      <c r="AL773" s="6">
        <v>0</v>
      </c>
      <c r="AM773" s="6">
        <v>1</v>
      </c>
      <c r="AN773" s="6">
        <v>1</v>
      </c>
      <c r="AO773" s="6">
        <v>1</v>
      </c>
      <c r="AQ773" s="6">
        <v>0</v>
      </c>
      <c r="AR773" s="6">
        <v>0</v>
      </c>
      <c r="AS773" s="6">
        <v>0</v>
      </c>
      <c r="AT773" s="6">
        <v>0</v>
      </c>
      <c r="AU773" s="6">
        <f>IF(Table3[[#This Row],[ShankDiameter]]&gt;0.5,0,2)</f>
        <v>2</v>
      </c>
      <c r="AV773" s="6">
        <v>0</v>
      </c>
      <c r="AW773" s="6">
        <v>0</v>
      </c>
      <c r="AX773" s="6">
        <v>2</v>
      </c>
      <c r="AY773" s="6">
        <v>2</v>
      </c>
      <c r="AZ773" s="6">
        <v>0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3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1566</v>
      </c>
      <c r="C774" s="6" t="s">
        <v>1566</v>
      </c>
      <c r="E774" s="6">
        <v>773</v>
      </c>
      <c r="G774" s="9" t="s">
        <v>74</v>
      </c>
      <c r="H774" s="10" t="s">
        <v>1566</v>
      </c>
      <c r="I774" s="11" t="s">
        <v>1575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>IF(Z774 &lt; 1, "", (M774/2)/TAN(RADIANS(Z774/2)))</f>
        <v/>
      </c>
      <c r="AE774" s="6" t="s">
        <v>44</v>
      </c>
      <c r="AF774" s="6" t="s">
        <v>62</v>
      </c>
      <c r="AG774" s="6" t="s">
        <v>66</v>
      </c>
      <c r="AI774" s="6">
        <v>1</v>
      </c>
      <c r="AJ774" s="6">
        <v>1</v>
      </c>
      <c r="AK774" s="6">
        <v>0</v>
      </c>
      <c r="AL774" s="6">
        <v>0</v>
      </c>
      <c r="AM774" s="6">
        <v>1</v>
      </c>
      <c r="AN774" s="6">
        <v>1</v>
      </c>
      <c r="AO774" s="6">
        <v>1</v>
      </c>
      <c r="AQ774" s="6">
        <v>0</v>
      </c>
      <c r="AR774" s="6">
        <v>0</v>
      </c>
      <c r="AS774" s="6">
        <v>0</v>
      </c>
      <c r="AT774" s="6">
        <v>0</v>
      </c>
      <c r="AU774" s="6">
        <f>IF(Table3[[#This Row],[ShankDiameter]]&gt;0.5,0,2)</f>
        <v>2</v>
      </c>
      <c r="AV774" s="6">
        <v>0</v>
      </c>
      <c r="AW774" s="6">
        <v>0</v>
      </c>
      <c r="AX774" s="6">
        <v>2</v>
      </c>
      <c r="AY774" s="6">
        <f>IF(Table3[[#This Row],[ShankDiameter]]=0.225,2,IF(Table3[[#This Row],[ShankDiameter]]=0.25,2,IF(Table3[[#This Row],[ShankDiameter]]=0.2875,2,0)))</f>
        <v>0</v>
      </c>
      <c r="AZ774" s="6"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f>IF(Table3[[#This Row],[Type]]="EM",IF((Table3[[#This Row],[Diameter]]/2)-Table3[[#This Row],[CornerRadius]]-0.012&gt;0,(Table3[[#This Row],[Diameter]]/2)-Table3[[#This Row],[CornerRadius]]-0.012,0),)</f>
        <v>0</v>
      </c>
      <c r="BK774" s="6" t="str">
        <f>IF(Table3[[#This Row],[ShoulderLength]]="","",IF(Table3[[#This Row],[ShoulderLength]]&lt;Table3[[#This Row],[LOC]],"FIX",""))</f>
        <v/>
      </c>
    </row>
    <row r="775" spans="1:63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1566</v>
      </c>
      <c r="C775" s="6" t="s">
        <v>1566</v>
      </c>
      <c r="E775" s="6">
        <v>774</v>
      </c>
      <c r="H775" s="10" t="s">
        <v>1566</v>
      </c>
      <c r="I775" s="11" t="s">
        <v>1576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>IF(Z775 &lt; 1, "", (M775/2)/TAN(RADIANS(Z775/2)))</f>
        <v/>
      </c>
      <c r="AE775" s="6" t="s">
        <v>44</v>
      </c>
      <c r="AF775" s="6" t="s">
        <v>62</v>
      </c>
      <c r="AG775" s="6" t="s">
        <v>66</v>
      </c>
      <c r="AH775" s="6" t="s">
        <v>1577</v>
      </c>
      <c r="AI775" s="6">
        <v>1</v>
      </c>
      <c r="AJ775" s="6">
        <v>1</v>
      </c>
      <c r="AK775" s="6">
        <v>0</v>
      </c>
      <c r="AL775" s="6">
        <v>0</v>
      </c>
      <c r="AM775" s="6">
        <v>1</v>
      </c>
      <c r="AN775" s="6">
        <v>1</v>
      </c>
      <c r="AO775" s="6">
        <v>1</v>
      </c>
      <c r="AQ775" s="6">
        <v>0</v>
      </c>
      <c r="AR775" s="6">
        <v>0</v>
      </c>
      <c r="AS775" s="6">
        <v>0</v>
      </c>
      <c r="AT775" s="6">
        <v>0</v>
      </c>
      <c r="AU775" s="6">
        <f>IF(Table3[[#This Row],[ShankDiameter]]&gt;0.5,0,2)</f>
        <v>2</v>
      </c>
      <c r="AV775" s="6">
        <v>0</v>
      </c>
      <c r="AW775" s="6">
        <v>0</v>
      </c>
      <c r="AX775" s="6">
        <v>2</v>
      </c>
      <c r="AY775" s="6">
        <f>IF(Table3[[#This Row],[ShankDiameter]]=0.225,2,IF(Table3[[#This Row],[ShankDiameter]]=0.25,2,IF(Table3[[#This Row],[ShankDiameter]]=0.2875,2,0)))</f>
        <v>0</v>
      </c>
      <c r="AZ775" s="6"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f>IF(Table3[[#This Row],[Type]]="EM",IF((Table3[[#This Row],[Diameter]]/2)-Table3[[#This Row],[CornerRadius]]-0.012&gt;0,(Table3[[#This Row],[Diameter]]/2)-Table3[[#This Row],[CornerRadius]]-0.012,0),)</f>
        <v>0</v>
      </c>
      <c r="BK775" s="6" t="str">
        <f>IF(Table3[[#This Row],[ShoulderLength]]="","",IF(Table3[[#This Row],[ShoulderLength]]&lt;Table3[[#This Row],[LOC]],"FIX",""))</f>
        <v/>
      </c>
    </row>
    <row r="776" spans="1:63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1566</v>
      </c>
      <c r="C776" s="6" t="s">
        <v>1566</v>
      </c>
      <c r="E776" s="6">
        <v>775</v>
      </c>
      <c r="H776" s="10" t="s">
        <v>1566</v>
      </c>
      <c r="I776" s="11" t="s">
        <v>1578</v>
      </c>
      <c r="J776" s="12" t="s">
        <v>1579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>IF(Z776 &lt; 1, "", (M776/2)/TAN(RADIANS(Z776/2)))</f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1</v>
      </c>
      <c r="AK776" s="6">
        <v>1</v>
      </c>
      <c r="AL776" s="6">
        <v>0</v>
      </c>
      <c r="AM776" s="6">
        <v>1</v>
      </c>
      <c r="AN776" s="6">
        <v>1</v>
      </c>
      <c r="AO776" s="6">
        <v>1</v>
      </c>
      <c r="AQ776" s="6">
        <v>0</v>
      </c>
      <c r="AR776" s="6">
        <v>0</v>
      </c>
      <c r="AS776" s="6">
        <v>0</v>
      </c>
      <c r="AT776" s="6">
        <v>0</v>
      </c>
      <c r="AU776" s="6">
        <f>IF(Table3[[#This Row],[ShankDiameter]]&gt;0.5,0,2)</f>
        <v>2</v>
      </c>
      <c r="AV776" s="6">
        <v>0</v>
      </c>
      <c r="AW776" s="6">
        <v>0</v>
      </c>
      <c r="AX776" s="6">
        <v>2</v>
      </c>
      <c r="AY776" s="6">
        <f>IF(Table3[[#This Row],[ShankDiameter]]=0.225,2,IF(Table3[[#This Row],[ShankDiameter]]=0.25,2,IF(Table3[[#This Row],[ShankDiameter]]=0.2875,2,0)))</f>
        <v>0</v>
      </c>
      <c r="AZ776" s="6"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f>IF(Table3[[#This Row],[Type]]="EM",IF((Table3[[#This Row],[Diameter]]/2)-Table3[[#This Row],[CornerRadius]]-0.012&gt;0,(Table3[[#This Row],[Diameter]]/2)-Table3[[#This Row],[CornerRadius]]-0.012,0),)</f>
        <v>0</v>
      </c>
      <c r="BK776" s="6" t="str">
        <f>IF(Table3[[#This Row],[ShoulderLength]]="","",IF(Table3[[#This Row],[ShoulderLength]]&lt;Table3[[#This Row],[LOC]],"FIX",""))</f>
        <v/>
      </c>
    </row>
    <row r="777" spans="1:63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1566</v>
      </c>
      <c r="C777" s="6" t="s">
        <v>1566</v>
      </c>
      <c r="E777" s="6">
        <v>776</v>
      </c>
      <c r="G777" s="9" t="s">
        <v>74</v>
      </c>
      <c r="H777" s="10" t="s">
        <v>1566</v>
      </c>
      <c r="I777" s="11" t="s">
        <v>1580</v>
      </c>
      <c r="J777" s="12" t="s">
        <v>1581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>IF(Z777 &lt; 1, "", (M777/2)/TAN(RADIANS(Z777/2)))</f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1</v>
      </c>
      <c r="AK777" s="6">
        <v>1</v>
      </c>
      <c r="AL777" s="6">
        <v>0</v>
      </c>
      <c r="AM777" s="6">
        <v>1</v>
      </c>
      <c r="AN777" s="6">
        <v>1</v>
      </c>
      <c r="AO777" s="6">
        <v>1</v>
      </c>
      <c r="AQ777" s="6">
        <v>0</v>
      </c>
      <c r="AR777" s="6">
        <v>0</v>
      </c>
      <c r="AS777" s="6">
        <v>0</v>
      </c>
      <c r="AT777" s="6">
        <v>0</v>
      </c>
      <c r="AU777" s="6">
        <f>IF(Table3[[#This Row],[ShankDiameter]]&gt;0.5,0,2)</f>
        <v>2</v>
      </c>
      <c r="AV777" s="6">
        <v>0</v>
      </c>
      <c r="AW777" s="6">
        <v>0</v>
      </c>
      <c r="AX777" s="6">
        <v>2</v>
      </c>
      <c r="AY777" s="6">
        <f>IF(Table3[[#This Row],[ShankDiameter]]=0.225,2,IF(Table3[[#This Row],[ShankDiameter]]=0.25,2,IF(Table3[[#This Row],[ShankDiameter]]=0.2875,2,0)))</f>
        <v>0</v>
      </c>
      <c r="AZ777" s="6"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f>IF(Table3[[#This Row],[Type]]="EM",IF((Table3[[#This Row],[Diameter]]/2)-Table3[[#This Row],[CornerRadius]]-0.012&gt;0,(Table3[[#This Row],[Diameter]]/2)-Table3[[#This Row],[CornerRadius]]-0.012,0),)</f>
        <v>0</v>
      </c>
      <c r="BK777" s="6" t="str">
        <f>IF(Table3[[#This Row],[ShoulderLength]]="","",IF(Table3[[#This Row],[ShoulderLength]]&lt;Table3[[#This Row],[LOC]],"FIX",""))</f>
        <v/>
      </c>
    </row>
    <row r="778" spans="1:63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1566</v>
      </c>
      <c r="C778" s="6" t="s">
        <v>1566</v>
      </c>
      <c r="E778" s="6">
        <v>777</v>
      </c>
      <c r="H778" s="10" t="s">
        <v>1566</v>
      </c>
      <c r="I778" s="11" t="s">
        <v>1582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>IF(Z778 &lt; 1, "", (M778/2)/TAN(RADIANS(Z778/2)))</f>
        <v/>
      </c>
      <c r="AE778" s="6" t="s">
        <v>44</v>
      </c>
      <c r="AF778" s="6" t="s">
        <v>62</v>
      </c>
      <c r="AG778" s="6" t="s">
        <v>66</v>
      </c>
      <c r="AI778" s="6">
        <v>1</v>
      </c>
      <c r="AJ778" s="6">
        <v>1</v>
      </c>
      <c r="AK778" s="6">
        <v>0</v>
      </c>
      <c r="AL778" s="6">
        <v>0</v>
      </c>
      <c r="AM778" s="6">
        <v>1</v>
      </c>
      <c r="AN778" s="6">
        <v>1</v>
      </c>
      <c r="AO778" s="6">
        <v>1</v>
      </c>
      <c r="AQ778" s="6">
        <v>0</v>
      </c>
      <c r="AR778" s="6">
        <v>0</v>
      </c>
      <c r="AS778" s="6">
        <v>0</v>
      </c>
      <c r="AT778" s="6">
        <v>0</v>
      </c>
      <c r="AU778" s="6">
        <f>IF(Table3[[#This Row],[ShankDiameter]]&gt;0.5,0,2)</f>
        <v>2</v>
      </c>
      <c r="AV778" s="6">
        <v>0</v>
      </c>
      <c r="AW778" s="6">
        <v>0</v>
      </c>
      <c r="AX778" s="6">
        <v>2</v>
      </c>
      <c r="AY778" s="6">
        <f>IF(Table3[[#This Row],[ShankDiameter]]=0.225,2,IF(Table3[[#This Row],[ShankDiameter]]=0.25,2,IF(Table3[[#This Row],[ShankDiameter]]=0.2875,2,0)))</f>
        <v>0</v>
      </c>
      <c r="AZ778" s="6"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f>IF(Table3[[#This Row],[Type]]="EM",IF((Table3[[#This Row],[Diameter]]/2)-Table3[[#This Row],[CornerRadius]]-0.012&gt;0,(Table3[[#This Row],[Diameter]]/2)-Table3[[#This Row],[CornerRadius]]-0.012,0),)</f>
        <v>0</v>
      </c>
      <c r="BK778" s="6" t="str">
        <f>IF(Table3[[#This Row],[ShoulderLength]]="","",IF(Table3[[#This Row],[ShoulderLength]]&lt;Table3[[#This Row],[LOC]],"FIX",""))</f>
        <v/>
      </c>
    </row>
    <row r="779" spans="1:63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1566</v>
      </c>
      <c r="C779" s="6" t="s">
        <v>1566</v>
      </c>
      <c r="E779" s="6">
        <v>778</v>
      </c>
      <c r="H779" s="10" t="s">
        <v>1566</v>
      </c>
      <c r="I779" s="11" t="s">
        <v>1583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>IF(Z779 &lt; 1, "", (M779/2)/TAN(RADIANS(Z779/2)))</f>
        <v/>
      </c>
      <c r="AE779" s="6" t="s">
        <v>44</v>
      </c>
      <c r="AF779" s="6" t="s">
        <v>62</v>
      </c>
      <c r="AG779" s="6" t="s">
        <v>66</v>
      </c>
      <c r="AH779" s="6" t="s">
        <v>1584</v>
      </c>
      <c r="AI779" s="6">
        <v>1</v>
      </c>
      <c r="AJ779" s="6">
        <v>1</v>
      </c>
      <c r="AK779" s="6">
        <v>0</v>
      </c>
      <c r="AL779" s="6">
        <v>0</v>
      </c>
      <c r="AM779" s="6">
        <v>1</v>
      </c>
      <c r="AN779" s="6">
        <v>1</v>
      </c>
      <c r="AO779" s="6">
        <v>1</v>
      </c>
      <c r="AQ779" s="6">
        <v>0</v>
      </c>
      <c r="AR779" s="6">
        <v>0</v>
      </c>
      <c r="AS779" s="6">
        <v>0</v>
      </c>
      <c r="AT779" s="6">
        <v>0</v>
      </c>
      <c r="AU779" s="6">
        <f>IF(Table3[[#This Row],[ShankDiameter]]&gt;0.5,0,2)</f>
        <v>2</v>
      </c>
      <c r="AV779" s="6">
        <v>0</v>
      </c>
      <c r="AW779" s="6">
        <v>0</v>
      </c>
      <c r="AX779" s="6">
        <v>2</v>
      </c>
      <c r="AY779" s="6">
        <f>IF(Table3[[#This Row],[ShankDiameter]]=0.225,2,IF(Table3[[#This Row],[ShankDiameter]]=0.25,2,IF(Table3[[#This Row],[ShankDiameter]]=0.2875,2,0)))</f>
        <v>0</v>
      </c>
      <c r="AZ779" s="6"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f>IF(Table3[[#This Row],[Type]]="EM",IF((Table3[[#This Row],[Diameter]]/2)-Table3[[#This Row],[CornerRadius]]-0.012&gt;0,(Table3[[#This Row],[Diameter]]/2)-Table3[[#This Row],[CornerRadius]]-0.012,0),)</f>
        <v>0</v>
      </c>
      <c r="BK779" s="6" t="str">
        <f>IF(Table3[[#This Row],[ShoulderLength]]="","",IF(Table3[[#This Row],[ShoulderLength]]&lt;Table3[[#This Row],[LOC]],"FIX",""))</f>
        <v/>
      </c>
    </row>
    <row r="780" spans="1:63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1566</v>
      </c>
      <c r="C780" s="6" t="s">
        <v>1566</v>
      </c>
      <c r="E780" s="6">
        <v>779</v>
      </c>
      <c r="F780" s="22"/>
      <c r="H780" s="10" t="s">
        <v>1566</v>
      </c>
      <c r="I780" s="11" t="s">
        <v>1585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>IF(Z780 &lt; 1, "", (M780/2)/TAN(RADIANS(Z780/2)))</f>
        <v/>
      </c>
      <c r="AE780" s="6" t="s">
        <v>44</v>
      </c>
      <c r="AF780" s="6" t="s">
        <v>62</v>
      </c>
      <c r="AG780" s="6" t="s">
        <v>1586</v>
      </c>
      <c r="AI780" s="6">
        <v>1</v>
      </c>
      <c r="AJ780" s="6">
        <v>0</v>
      </c>
      <c r="AK780" s="6">
        <v>0</v>
      </c>
      <c r="AL780" s="6">
        <v>1</v>
      </c>
      <c r="AM780" s="6">
        <v>1</v>
      </c>
      <c r="AN780" s="6">
        <v>0</v>
      </c>
      <c r="AO780" s="6">
        <v>1</v>
      </c>
      <c r="AQ780" s="6">
        <v>0</v>
      </c>
      <c r="AR780" s="6">
        <v>0</v>
      </c>
      <c r="AS780" s="6">
        <v>0</v>
      </c>
      <c r="AT780" s="6">
        <v>0</v>
      </c>
      <c r="AU780" s="6">
        <f>IF(Table3[[#This Row],[ShankDiameter]]&gt;0.5,0,2)</f>
        <v>2</v>
      </c>
      <c r="AV780" s="6">
        <v>0</v>
      </c>
      <c r="AW780" s="6">
        <v>0</v>
      </c>
      <c r="AX780" s="6">
        <v>2</v>
      </c>
      <c r="AY780" s="6">
        <f>IF(Table3[[#This Row],[ShankDiameter]]=0.225,2,IF(Table3[[#This Row],[ShankDiameter]]=0.25,2,IF(Table3[[#This Row],[ShankDiameter]]=0.2875,2,0)))</f>
        <v>0</v>
      </c>
      <c r="AZ780" s="6"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f>IF(Table3[[#This Row],[Type]]="EM",IF((Table3[[#This Row],[Diameter]]/2)-Table3[[#This Row],[CornerRadius]]-0.012&gt;0,(Table3[[#This Row],[Diameter]]/2)-Table3[[#This Row],[CornerRadius]]-0.012,0),)</f>
        <v>0</v>
      </c>
      <c r="BK780" s="6" t="str">
        <f>IF(Table3[[#This Row],[ShoulderLength]]="","",IF(Table3[[#This Row],[ShoulderLength]]&lt;Table3[[#This Row],[LOC]],"FIX",""))</f>
        <v/>
      </c>
    </row>
    <row r="781" spans="1:63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1566</v>
      </c>
      <c r="C781" s="6" t="s">
        <v>1566</v>
      </c>
      <c r="E781" s="6">
        <v>780</v>
      </c>
      <c r="H781" s="10" t="s">
        <v>1566</v>
      </c>
      <c r="I781" s="11" t="s">
        <v>1587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>IF(Z781 &lt; 1, "", (M781/2)/TAN(RADIANS(Z781/2)))</f>
        <v/>
      </c>
      <c r="AE781" s="6" t="s">
        <v>44</v>
      </c>
      <c r="AF781" s="6" t="s">
        <v>62</v>
      </c>
      <c r="AG781" s="6" t="s">
        <v>66</v>
      </c>
      <c r="AI781" s="6">
        <v>1</v>
      </c>
      <c r="AJ781" s="6">
        <v>1</v>
      </c>
      <c r="AK781" s="6">
        <v>0</v>
      </c>
      <c r="AL781" s="6">
        <v>0</v>
      </c>
      <c r="AM781" s="6">
        <v>1</v>
      </c>
      <c r="AN781" s="6">
        <v>1</v>
      </c>
      <c r="AO781" s="6">
        <v>1</v>
      </c>
      <c r="AQ781" s="6">
        <v>0</v>
      </c>
      <c r="AR781" s="6">
        <v>0</v>
      </c>
      <c r="AS781" s="6">
        <v>0</v>
      </c>
      <c r="AT781" s="6">
        <v>0</v>
      </c>
      <c r="AU781" s="6">
        <f>IF(Table3[[#This Row],[ShankDiameter]]&gt;0.5,0,2)</f>
        <v>2</v>
      </c>
      <c r="AV781" s="6">
        <v>0</v>
      </c>
      <c r="AW781" s="6">
        <v>0</v>
      </c>
      <c r="AX781" s="6">
        <v>2</v>
      </c>
      <c r="AY781" s="6">
        <f>IF(Table3[[#This Row],[ShankDiameter]]=0.225,2,IF(Table3[[#This Row],[ShankDiameter]]=0.25,2,IF(Table3[[#This Row],[ShankDiameter]]=0.2875,2,0)))</f>
        <v>0</v>
      </c>
      <c r="AZ781" s="6"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f>IF(Table3[[#This Row],[Type]]="EM",IF((Table3[[#This Row],[Diameter]]/2)-Table3[[#This Row],[CornerRadius]]-0.012&gt;0,(Table3[[#This Row],[Diameter]]/2)-Table3[[#This Row],[CornerRadius]]-0.012,0),)</f>
        <v>0</v>
      </c>
      <c r="BK781" s="6" t="str">
        <f>IF(Table3[[#This Row],[ShoulderLength]]="","",IF(Table3[[#This Row],[ShoulderLength]]&lt;Table3[[#This Row],[LOC]],"FIX",""))</f>
        <v/>
      </c>
    </row>
    <row r="782" spans="1:63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1566</v>
      </c>
      <c r="C782" s="6" t="s">
        <v>1566</v>
      </c>
      <c r="E782" s="6">
        <v>781</v>
      </c>
      <c r="G782" s="9" t="s">
        <v>74</v>
      </c>
      <c r="H782" s="10" t="s">
        <v>1566</v>
      </c>
      <c r="I782" s="11" t="s">
        <v>1588</v>
      </c>
      <c r="J782" s="12" t="s">
        <v>1589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>IF(Z782 &lt; 1, "", (M782/2)/TAN(RADIANS(Z782/2)))</f>
        <v/>
      </c>
      <c r="AE782" s="6" t="s">
        <v>44</v>
      </c>
      <c r="AF782" s="6" t="s">
        <v>73</v>
      </c>
      <c r="AG782" s="6" t="s">
        <v>66</v>
      </c>
      <c r="AH782" s="6" t="s">
        <v>1590</v>
      </c>
      <c r="AI782" s="6">
        <v>0</v>
      </c>
      <c r="AJ782" s="6">
        <v>1</v>
      </c>
      <c r="AK782" s="6">
        <v>1</v>
      </c>
      <c r="AL782" s="6">
        <v>0</v>
      </c>
      <c r="AM782" s="6">
        <v>1</v>
      </c>
      <c r="AN782" s="6">
        <v>0</v>
      </c>
      <c r="AO782" s="6">
        <v>1</v>
      </c>
      <c r="AQ782" s="6">
        <v>0</v>
      </c>
      <c r="AR782" s="6">
        <v>0</v>
      </c>
      <c r="AS782" s="6">
        <v>0</v>
      </c>
      <c r="AT782" s="6">
        <v>0</v>
      </c>
      <c r="AU782" s="6">
        <f>IF(Table3[[#This Row],[ShankDiameter]]&gt;0.5,0,2)</f>
        <v>2</v>
      </c>
      <c r="AV782" s="6">
        <v>0</v>
      </c>
      <c r="AW782" s="6">
        <v>0</v>
      </c>
      <c r="AX782" s="6">
        <v>2</v>
      </c>
      <c r="AY782" s="6">
        <f>IF(Table3[[#This Row],[ShankDiameter]]=0.225,2,IF(Table3[[#This Row],[ShankDiameter]]=0.25,2,IF(Table3[[#This Row],[ShankDiameter]]=0.2875,2,0)))</f>
        <v>0</v>
      </c>
      <c r="AZ782" s="6"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f>IF(Table3[[#This Row],[Type]]="EM",IF((Table3[[#This Row],[Diameter]]/2)-Table3[[#This Row],[CornerRadius]]-0.012&gt;0,(Table3[[#This Row],[Diameter]]/2)-Table3[[#This Row],[CornerRadius]]-0.012,0),)</f>
        <v>0</v>
      </c>
      <c r="BK782" s="6" t="str">
        <f>IF(Table3[[#This Row],[ShoulderLength]]="","",IF(Table3[[#This Row],[ShoulderLength]]&lt;Table3[[#This Row],[LOC]],"FIX",""))</f>
        <v/>
      </c>
    </row>
    <row r="783" spans="1:63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1566</v>
      </c>
      <c r="C783" s="6" t="s">
        <v>1566</v>
      </c>
      <c r="E783" s="6">
        <v>782</v>
      </c>
      <c r="G783" s="9" t="s">
        <v>74</v>
      </c>
      <c r="H783" s="10" t="s">
        <v>1566</v>
      </c>
      <c r="I783" s="11" t="s">
        <v>1591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>IF(Z783 &lt; 1, "", (M783/2)/TAN(RADIANS(Z783/2)))</f>
        <v/>
      </c>
      <c r="AE783" s="6" t="s">
        <v>44</v>
      </c>
      <c r="AF783" s="6" t="s">
        <v>62</v>
      </c>
      <c r="AG783" s="6" t="s">
        <v>66</v>
      </c>
      <c r="AH783" s="6" t="s">
        <v>1590</v>
      </c>
      <c r="AI783" s="6">
        <v>1</v>
      </c>
      <c r="AJ783" s="6">
        <v>1</v>
      </c>
      <c r="AK783" s="6">
        <v>0</v>
      </c>
      <c r="AL783" s="6">
        <v>0</v>
      </c>
      <c r="AM783" s="6">
        <v>1</v>
      </c>
      <c r="AN783" s="6">
        <v>0</v>
      </c>
      <c r="AO783" s="6">
        <v>1</v>
      </c>
      <c r="AQ783" s="6">
        <v>0</v>
      </c>
      <c r="AR783" s="6">
        <v>0</v>
      </c>
      <c r="AS783" s="6">
        <v>0</v>
      </c>
      <c r="AT783" s="6">
        <v>0</v>
      </c>
      <c r="AU783" s="6">
        <f>IF(Table3[[#This Row],[ShankDiameter]]&gt;0.5,0,2)</f>
        <v>2</v>
      </c>
      <c r="AV783" s="6">
        <v>0</v>
      </c>
      <c r="AW783" s="6">
        <v>0</v>
      </c>
      <c r="AX783" s="6">
        <v>2</v>
      </c>
      <c r="AY783" s="6">
        <f>IF(Table3[[#This Row],[ShankDiameter]]=0.225,2,IF(Table3[[#This Row],[ShankDiameter]]=0.25,2,IF(Table3[[#This Row],[ShankDiameter]]=0.2875,2,0)))</f>
        <v>0</v>
      </c>
      <c r="AZ783" s="6"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f>IF(Table3[[#This Row],[Type]]="EM",IF((Table3[[#This Row],[Diameter]]/2)-Table3[[#This Row],[CornerRadius]]-0.012&gt;0,(Table3[[#This Row],[Diameter]]/2)-Table3[[#This Row],[CornerRadius]]-0.012,0),)</f>
        <v>0</v>
      </c>
      <c r="BK783" s="6" t="str">
        <f>IF(Table3[[#This Row],[ShoulderLength]]="","",IF(Table3[[#This Row],[ShoulderLength]]&lt;Table3[[#This Row],[LOC]],"FIX",""))</f>
        <v/>
      </c>
    </row>
    <row r="784" spans="1:63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1566</v>
      </c>
      <c r="C784" s="6" t="s">
        <v>1566</v>
      </c>
      <c r="E784" s="6">
        <v>783</v>
      </c>
      <c r="G784" s="9" t="s">
        <v>74</v>
      </c>
      <c r="H784" s="10" t="s">
        <v>1566</v>
      </c>
      <c r="I784" s="11" t="s">
        <v>1592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>IF(Z784 &lt; 1, "", (M784/2)/TAN(RADIANS(Z784/2)))</f>
        <v/>
      </c>
      <c r="AE784" s="6" t="s">
        <v>44</v>
      </c>
      <c r="AF784" s="6" t="s">
        <v>62</v>
      </c>
      <c r="AG784" s="6" t="s">
        <v>66</v>
      </c>
      <c r="AH784" s="6" t="s">
        <v>1593</v>
      </c>
      <c r="AI784" s="6">
        <v>1</v>
      </c>
      <c r="AJ784" s="6">
        <v>1</v>
      </c>
      <c r="AK784" s="6">
        <v>0</v>
      </c>
      <c r="AL784" s="6">
        <v>0</v>
      </c>
      <c r="AM784" s="6">
        <v>1</v>
      </c>
      <c r="AN784" s="6">
        <v>1</v>
      </c>
      <c r="AO784" s="6">
        <v>1</v>
      </c>
      <c r="AQ784" s="6">
        <v>0</v>
      </c>
      <c r="AR784" s="6">
        <v>0</v>
      </c>
      <c r="AS784" s="6">
        <v>0</v>
      </c>
      <c r="AT784" s="6">
        <v>0</v>
      </c>
      <c r="AU784" s="6">
        <f>IF(Table3[[#This Row],[ShankDiameter]]&gt;0.5,0,2)</f>
        <v>2</v>
      </c>
      <c r="AV784" s="6">
        <v>0</v>
      </c>
      <c r="AW784" s="6">
        <v>0</v>
      </c>
      <c r="AX784" s="6">
        <v>2</v>
      </c>
      <c r="AY784" s="6">
        <f>IF(Table3[[#This Row],[ShankDiameter]]=0.225,2,IF(Table3[[#This Row],[ShankDiameter]]=0.25,2,IF(Table3[[#This Row],[ShankDiameter]]=0.2875,2,0)))</f>
        <v>0</v>
      </c>
      <c r="AZ784" s="6"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f>IF(Table3[[#This Row],[Type]]="EM",IF((Table3[[#This Row],[Diameter]]/2)-Table3[[#This Row],[CornerRadius]]-0.012&gt;0,(Table3[[#This Row],[Diameter]]/2)-Table3[[#This Row],[CornerRadius]]-0.012,0),)</f>
        <v>0</v>
      </c>
      <c r="BK784" s="6" t="str">
        <f>IF(Table3[[#This Row],[ShoulderLength]]="","",IF(Table3[[#This Row],[ShoulderLength]]&lt;Table3[[#This Row],[LOC]],"FIX",""))</f>
        <v/>
      </c>
    </row>
    <row r="785" spans="1:63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1566</v>
      </c>
      <c r="C785" s="6" t="s">
        <v>1566</v>
      </c>
      <c r="E785" s="6">
        <v>784</v>
      </c>
      <c r="G785" s="9" t="s">
        <v>74</v>
      </c>
      <c r="H785" s="10" t="s">
        <v>1566</v>
      </c>
      <c r="I785" s="11" t="s">
        <v>1594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>IF(Z785 &lt; 1, "", (M785/2)/TAN(RADIANS(Z785/2)))</f>
        <v/>
      </c>
      <c r="AE785" s="6" t="s">
        <v>44</v>
      </c>
      <c r="AF785" s="6" t="s">
        <v>62</v>
      </c>
      <c r="AG785" s="6" t="s">
        <v>66</v>
      </c>
      <c r="AI785" s="6">
        <v>1</v>
      </c>
      <c r="AJ785" s="6">
        <v>1</v>
      </c>
      <c r="AK785" s="6">
        <v>0</v>
      </c>
      <c r="AL785" s="6">
        <v>0</v>
      </c>
      <c r="AM785" s="6">
        <v>1</v>
      </c>
      <c r="AN785" s="6">
        <v>1</v>
      </c>
      <c r="AO785" s="6">
        <v>1</v>
      </c>
      <c r="AQ785" s="6">
        <v>0</v>
      </c>
      <c r="AR785" s="6">
        <v>0</v>
      </c>
      <c r="AS785" s="6">
        <v>0</v>
      </c>
      <c r="AT785" s="6">
        <v>0</v>
      </c>
      <c r="AU785" s="6">
        <f>IF(Table3[[#This Row],[ShankDiameter]]&gt;0.5,0,2)</f>
        <v>2</v>
      </c>
      <c r="AV785" s="6">
        <v>0</v>
      </c>
      <c r="AW785" s="6">
        <v>0</v>
      </c>
      <c r="AX785" s="6">
        <v>2</v>
      </c>
      <c r="AY785" s="6">
        <f>IF(Table3[[#This Row],[ShankDiameter]]=0.225,2,IF(Table3[[#This Row],[ShankDiameter]]=0.25,2,IF(Table3[[#This Row],[ShankDiameter]]=0.2875,2,0)))</f>
        <v>0</v>
      </c>
      <c r="AZ785" s="6">
        <v>2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f>IF(Table3[[#This Row],[Type]]="EM",IF((Table3[[#This Row],[Diameter]]/2)-Table3[[#This Row],[CornerRadius]]-0.012&gt;0,(Table3[[#This Row],[Diameter]]/2)-Table3[[#This Row],[CornerRadius]]-0.012,0),)</f>
        <v>0</v>
      </c>
      <c r="BK785" s="6" t="str">
        <f>IF(Table3[[#This Row],[ShoulderLength]]="","",IF(Table3[[#This Row],[ShoulderLength]]&lt;Table3[[#This Row],[LOC]],"FIX",""))</f>
        <v/>
      </c>
    </row>
    <row r="786" spans="1:63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1566</v>
      </c>
      <c r="C786" s="6" t="s">
        <v>1566</v>
      </c>
      <c r="E786" s="6">
        <v>785</v>
      </c>
      <c r="G786" s="9" t="s">
        <v>74</v>
      </c>
      <c r="H786" s="10" t="s">
        <v>1566</v>
      </c>
      <c r="I786" s="11" t="s">
        <v>1595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AA786" s="13" t="str">
        <f>IF(Z786 &lt; 1, "", (M786/2)/TAN(RADIANS(Z786/2)))</f>
        <v/>
      </c>
      <c r="AE786" s="6" t="s">
        <v>44</v>
      </c>
      <c r="AF786" s="6" t="s">
        <v>62</v>
      </c>
      <c r="AG786" s="6" t="s">
        <v>66</v>
      </c>
      <c r="AI786" s="6">
        <v>1</v>
      </c>
      <c r="AJ786" s="6">
        <v>1</v>
      </c>
      <c r="AK786" s="6">
        <v>0</v>
      </c>
      <c r="AL786" s="6">
        <v>0</v>
      </c>
      <c r="AM786" s="6">
        <v>1</v>
      </c>
      <c r="AN786" s="6">
        <v>1</v>
      </c>
      <c r="AO786" s="6">
        <v>1</v>
      </c>
      <c r="AQ786" s="6">
        <v>0</v>
      </c>
      <c r="AR786" s="6">
        <v>0</v>
      </c>
      <c r="AS786" s="6">
        <v>0</v>
      </c>
      <c r="AT786" s="6">
        <v>0</v>
      </c>
      <c r="AU786" s="6">
        <f>IF(Table3[[#This Row],[ShankDiameter]]&gt;0.5,0,2)</f>
        <v>2</v>
      </c>
      <c r="AV786" s="6">
        <v>0</v>
      </c>
      <c r="AW786" s="6">
        <v>0</v>
      </c>
      <c r="AX786" s="6">
        <v>2</v>
      </c>
      <c r="AY786" s="6">
        <f>IF(Table3[[#This Row],[ShankDiameter]]=0.225,2,IF(Table3[[#This Row],[ShankDiameter]]=0.25,2,IF(Table3[[#This Row],[ShankDiameter]]=0.2875,2,0)))</f>
        <v>0</v>
      </c>
      <c r="AZ786" s="6"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f>IF(Table3[[#This Row],[Type]]="EM",IF((Table3[[#This Row],[Diameter]]/2)-Table3[[#This Row],[CornerRadius]]-0.012&gt;0,(Table3[[#This Row],[Diameter]]/2)-Table3[[#This Row],[CornerRadius]]-0.012,0),)</f>
        <v>0</v>
      </c>
      <c r="BK786" s="6" t="str">
        <f>IF(Table3[[#This Row],[ShoulderLength]]="","",IF(Table3[[#This Row],[ShoulderLength]]&lt;Table3[[#This Row],[LOC]],"FIX",""))</f>
        <v/>
      </c>
    </row>
    <row r="787" spans="1:63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1566</v>
      </c>
      <c r="C787" s="6" t="s">
        <v>1566</v>
      </c>
      <c r="E787" s="6">
        <v>786</v>
      </c>
      <c r="G787" s="9" t="s">
        <v>74</v>
      </c>
      <c r="H787" s="10" t="s">
        <v>1566</v>
      </c>
      <c r="I787" s="11" t="s">
        <v>1596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>IF(Z787 &lt; 1, "", (M787/2)/TAN(RADIANS(Z787/2)))</f>
        <v/>
      </c>
      <c r="AE787" s="6" t="s">
        <v>44</v>
      </c>
      <c r="AF787" s="6" t="s">
        <v>62</v>
      </c>
      <c r="AG787" s="6" t="s">
        <v>66</v>
      </c>
      <c r="AH787" s="6" t="s">
        <v>1584</v>
      </c>
      <c r="AI787" s="6">
        <v>1</v>
      </c>
      <c r="AJ787" s="6">
        <v>1</v>
      </c>
      <c r="AK787" s="6">
        <v>0</v>
      </c>
      <c r="AL787" s="6">
        <v>0</v>
      </c>
      <c r="AM787" s="6">
        <v>1</v>
      </c>
      <c r="AN787" s="6">
        <v>1</v>
      </c>
      <c r="AO787" s="6">
        <v>1</v>
      </c>
      <c r="AQ787" s="6">
        <v>0</v>
      </c>
      <c r="AR787" s="6">
        <v>0</v>
      </c>
      <c r="AS787" s="6">
        <v>0</v>
      </c>
      <c r="AT787" s="6">
        <v>0</v>
      </c>
      <c r="AU787" s="6">
        <f>IF(Table3[[#This Row],[ShankDiameter]]&gt;0.5,0,2)</f>
        <v>2</v>
      </c>
      <c r="AV787" s="6">
        <v>0</v>
      </c>
      <c r="AW787" s="6">
        <v>0</v>
      </c>
      <c r="AX787" s="6">
        <v>2</v>
      </c>
      <c r="AY787" s="6">
        <f>IF(Table3[[#This Row],[ShankDiameter]]=0.225,2,IF(Table3[[#This Row],[ShankDiameter]]=0.25,2,IF(Table3[[#This Row],[ShankDiameter]]=0.2875,2,0)))</f>
        <v>0</v>
      </c>
      <c r="AZ787" s="6"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f>IF(Table3[[#This Row],[Type]]="EM",IF((Table3[[#This Row],[Diameter]]/2)-Table3[[#This Row],[CornerRadius]]-0.012&gt;0,(Table3[[#This Row],[Diameter]]/2)-Table3[[#This Row],[CornerRadius]]-0.012,0),)</f>
        <v>0</v>
      </c>
      <c r="BK787" s="6" t="str">
        <f>IF(Table3[[#This Row],[ShoulderLength]]="","",IF(Table3[[#This Row],[ShoulderLength]]&lt;Table3[[#This Row],[LOC]],"FIX",""))</f>
        <v/>
      </c>
    </row>
    <row r="788" spans="1:63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1566</v>
      </c>
      <c r="C788" s="6" t="s">
        <v>1566</v>
      </c>
      <c r="E788" s="6">
        <v>787</v>
      </c>
      <c r="G788" s="9" t="s">
        <v>74</v>
      </c>
      <c r="H788" s="10" t="s">
        <v>1566</v>
      </c>
      <c r="I788" s="11" t="s">
        <v>1597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>IF(Z788 &lt; 1, "", (M788/2)/TAN(RADIANS(Z788/2)))</f>
        <v/>
      </c>
      <c r="AE788" s="6" t="s">
        <v>44</v>
      </c>
      <c r="AF788" s="6" t="s">
        <v>62</v>
      </c>
      <c r="AG788" s="6" t="s">
        <v>66</v>
      </c>
      <c r="AI788" s="6">
        <v>1</v>
      </c>
      <c r="AJ788" s="6">
        <v>1</v>
      </c>
      <c r="AK788" s="6">
        <v>0</v>
      </c>
      <c r="AL788" s="6">
        <v>0</v>
      </c>
      <c r="AM788" s="6">
        <v>1</v>
      </c>
      <c r="AN788" s="6">
        <v>1</v>
      </c>
      <c r="AO788" s="6">
        <v>1</v>
      </c>
      <c r="AQ788" s="6">
        <v>0</v>
      </c>
      <c r="AR788" s="6">
        <v>0</v>
      </c>
      <c r="AS788" s="6">
        <v>0</v>
      </c>
      <c r="AT788" s="6">
        <v>0</v>
      </c>
      <c r="AU788" s="6">
        <f>IF(Table3[[#This Row],[ShankDiameter]]&gt;0.5,0,2)</f>
        <v>2</v>
      </c>
      <c r="AV788" s="6">
        <v>0</v>
      </c>
      <c r="AW788" s="6">
        <v>0</v>
      </c>
      <c r="AX788" s="6">
        <v>2</v>
      </c>
      <c r="AY788" s="6">
        <f>IF(Table3[[#This Row],[ShankDiameter]]=0.225,2,IF(Table3[[#This Row],[ShankDiameter]]=0.25,2,IF(Table3[[#This Row],[ShankDiameter]]=0.2875,2,0)))</f>
        <v>0</v>
      </c>
      <c r="AZ788" s="6"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f>IF(Table3[[#This Row],[Type]]="EM",IF((Table3[[#This Row],[Diameter]]/2)-Table3[[#This Row],[CornerRadius]]-0.012&gt;0,(Table3[[#This Row],[Diameter]]/2)-Table3[[#This Row],[CornerRadius]]-0.012,0),)</f>
        <v>0</v>
      </c>
      <c r="BK788" s="6" t="str">
        <f>IF(Table3[[#This Row],[ShoulderLength]]="","",IF(Table3[[#This Row],[ShoulderLength]]&lt;Table3[[#This Row],[LOC]],"FIX",""))</f>
        <v/>
      </c>
    </row>
    <row r="789" spans="1:63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1566</v>
      </c>
      <c r="C789" s="6" t="s">
        <v>1566</v>
      </c>
      <c r="E789" s="6">
        <v>788</v>
      </c>
      <c r="F789" s="8" t="s">
        <v>60</v>
      </c>
      <c r="H789" s="10" t="s">
        <v>1566</v>
      </c>
      <c r="I789" s="11" t="s">
        <v>1598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>IF(Z789 &lt; 1, "", (M789/2)/TAN(RADIANS(Z789/2)))</f>
        <v/>
      </c>
      <c r="AE789" s="6" t="s">
        <v>44</v>
      </c>
      <c r="AF789" s="6" t="s">
        <v>62</v>
      </c>
      <c r="AG789" s="6" t="s">
        <v>66</v>
      </c>
      <c r="AI789" s="6">
        <v>1</v>
      </c>
      <c r="AJ789" s="6">
        <v>1</v>
      </c>
      <c r="AK789" s="6">
        <v>0</v>
      </c>
      <c r="AL789" s="6">
        <v>0</v>
      </c>
      <c r="AM789" s="6">
        <v>1</v>
      </c>
      <c r="AN789" s="6">
        <v>1</v>
      </c>
      <c r="AO789" s="6">
        <v>1</v>
      </c>
      <c r="AQ789" s="6">
        <v>0</v>
      </c>
      <c r="AR789" s="6">
        <v>0</v>
      </c>
      <c r="AS789" s="6">
        <v>0</v>
      </c>
      <c r="AT789" s="6">
        <v>0</v>
      </c>
      <c r="AU789" s="6">
        <f>IF(Table3[[#This Row],[ShankDiameter]]&gt;0.5,0,2)</f>
        <v>2</v>
      </c>
      <c r="AV789" s="6">
        <v>0</v>
      </c>
      <c r="AW789" s="6">
        <v>0</v>
      </c>
      <c r="AX789" s="6">
        <v>2</v>
      </c>
      <c r="AY789" s="6">
        <f>IF(Table3[[#This Row],[ShankDiameter]]=0.225,2,IF(Table3[[#This Row],[ShankDiameter]]=0.25,2,IF(Table3[[#This Row],[ShankDiameter]]=0.2875,2,0)))</f>
        <v>0</v>
      </c>
      <c r="AZ789" s="6"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f>IF(Table3[[#This Row],[Type]]="EM",IF((Table3[[#This Row],[Diameter]]/2)-Table3[[#This Row],[CornerRadius]]-0.012&gt;0,(Table3[[#This Row],[Diameter]]/2)-Table3[[#This Row],[CornerRadius]]-0.012,0),)</f>
        <v>0</v>
      </c>
      <c r="BK789" s="6" t="str">
        <f>IF(Table3[[#This Row],[ShoulderLength]]="","",IF(Table3[[#This Row],[ShoulderLength]]&lt;Table3[[#This Row],[LOC]],"FIX",""))</f>
        <v/>
      </c>
    </row>
    <row r="790" spans="1:63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1566</v>
      </c>
      <c r="C790" s="6" t="s">
        <v>1566</v>
      </c>
      <c r="E790" s="6">
        <v>789</v>
      </c>
      <c r="G790" s="9" t="s">
        <v>74</v>
      </c>
      <c r="H790" s="10" t="s">
        <v>1566</v>
      </c>
      <c r="I790" s="11" t="s">
        <v>1599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>IF(Z790 &lt; 1, "", (M790/2)/TAN(RADIANS(Z790/2)))</f>
        <v/>
      </c>
      <c r="AE790" s="6" t="s">
        <v>44</v>
      </c>
      <c r="AF790" s="6" t="s">
        <v>62</v>
      </c>
      <c r="AG790" s="6" t="s">
        <v>66</v>
      </c>
      <c r="AI790" s="6">
        <v>1</v>
      </c>
      <c r="AJ790" s="6">
        <v>1</v>
      </c>
      <c r="AK790" s="6">
        <v>0</v>
      </c>
      <c r="AL790" s="6">
        <v>0</v>
      </c>
      <c r="AM790" s="6">
        <v>1</v>
      </c>
      <c r="AN790" s="6">
        <v>1</v>
      </c>
      <c r="AO790" s="6">
        <v>1</v>
      </c>
      <c r="AQ790" s="6">
        <v>0</v>
      </c>
      <c r="AR790" s="6">
        <v>0</v>
      </c>
      <c r="AS790" s="6">
        <v>0</v>
      </c>
      <c r="AT790" s="6">
        <v>0</v>
      </c>
      <c r="AU790" s="6">
        <f>IF(Table3[[#This Row],[ShankDiameter]]&gt;0.5,0,2)</f>
        <v>2</v>
      </c>
      <c r="AV790" s="6">
        <v>0</v>
      </c>
      <c r="AW790" s="6">
        <v>0</v>
      </c>
      <c r="AX790" s="6">
        <v>2</v>
      </c>
      <c r="AY790" s="6">
        <f>IF(Table3[[#This Row],[ShankDiameter]]=0.225,2,IF(Table3[[#This Row],[ShankDiameter]]=0.25,2,IF(Table3[[#This Row],[ShankDiameter]]=0.2875,2,0)))</f>
        <v>0</v>
      </c>
      <c r="AZ790" s="6"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f>IF(Table3[[#This Row],[Type]]="EM",IF((Table3[[#This Row],[Diameter]]/2)-Table3[[#This Row],[CornerRadius]]-0.012&gt;0,(Table3[[#This Row],[Diameter]]/2)-Table3[[#This Row],[CornerRadius]]-0.012,0),)</f>
        <v>0</v>
      </c>
      <c r="BK790" s="6" t="str">
        <f>IF(Table3[[#This Row],[ShoulderLength]]="","",IF(Table3[[#This Row],[ShoulderLength]]&lt;Table3[[#This Row],[LOC]],"FIX",""))</f>
        <v/>
      </c>
    </row>
    <row r="791" spans="1:63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1566</v>
      </c>
      <c r="C791" s="6" t="s">
        <v>1566</v>
      </c>
      <c r="E791" s="6">
        <v>790</v>
      </c>
      <c r="G791" s="9" t="s">
        <v>74</v>
      </c>
      <c r="H791" s="10" t="s">
        <v>1566</v>
      </c>
      <c r="I791" s="11" t="s">
        <v>1600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>IF(Z791 &lt; 1, "", (M791/2)/TAN(RADIANS(Z791/2)))</f>
        <v/>
      </c>
      <c r="AE791" s="6" t="s">
        <v>44</v>
      </c>
      <c r="AF791" s="6" t="s">
        <v>62</v>
      </c>
      <c r="AG791" s="6" t="s">
        <v>66</v>
      </c>
      <c r="AI791" s="6">
        <v>1</v>
      </c>
      <c r="AJ791" s="6">
        <v>1</v>
      </c>
      <c r="AK791" s="6">
        <v>0</v>
      </c>
      <c r="AL791" s="6">
        <v>0</v>
      </c>
      <c r="AM791" s="6">
        <v>1</v>
      </c>
      <c r="AN791" s="6">
        <v>1</v>
      </c>
      <c r="AO791" s="6">
        <v>1</v>
      </c>
      <c r="AQ791" s="6">
        <v>0</v>
      </c>
      <c r="AR791" s="6">
        <v>0</v>
      </c>
      <c r="AS791" s="6">
        <v>0</v>
      </c>
      <c r="AT791" s="6">
        <v>0</v>
      </c>
      <c r="AU791" s="6">
        <f>IF(Table3[[#This Row],[ShankDiameter]]&gt;0.5,0,2)</f>
        <v>2</v>
      </c>
      <c r="AV791" s="6">
        <v>0</v>
      </c>
      <c r="AW791" s="6">
        <v>0</v>
      </c>
      <c r="AX791" s="6">
        <v>2</v>
      </c>
      <c r="AY791" s="6">
        <f>IF(Table3[[#This Row],[ShankDiameter]]=0.225,2,IF(Table3[[#This Row],[ShankDiameter]]=0.25,2,IF(Table3[[#This Row],[ShankDiameter]]=0.2875,2,0)))</f>
        <v>0</v>
      </c>
      <c r="AZ791" s="6">
        <v>2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K791" s="6" t="str">
        <f>IF(Table3[[#This Row],[ShoulderLength]]="","",IF(Table3[[#This Row],[ShoulderLength]]&lt;Table3[[#This Row],[LOC]],"FIX",""))</f>
        <v/>
      </c>
    </row>
    <row r="792" spans="1:63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1566</v>
      </c>
      <c r="C792" s="6" t="s">
        <v>1566</v>
      </c>
      <c r="E792" s="6">
        <v>791</v>
      </c>
      <c r="G792" s="9" t="s">
        <v>74</v>
      </c>
      <c r="H792" s="10" t="s">
        <v>1566</v>
      </c>
      <c r="I792" s="11" t="s">
        <v>1601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>IF(Z792 &lt; 1, "", (M792/2)/TAN(RADIANS(Z792/2)))</f>
        <v/>
      </c>
      <c r="AE792" s="6" t="s">
        <v>44</v>
      </c>
      <c r="AF792" s="6" t="s">
        <v>62</v>
      </c>
      <c r="AG792" s="6" t="s">
        <v>66</v>
      </c>
      <c r="AI792" s="6">
        <v>1</v>
      </c>
      <c r="AJ792" s="6">
        <v>1</v>
      </c>
      <c r="AK792" s="6">
        <v>0</v>
      </c>
      <c r="AL792" s="6">
        <v>0</v>
      </c>
      <c r="AM792" s="6">
        <v>1</v>
      </c>
      <c r="AN792" s="6">
        <v>1</v>
      </c>
      <c r="AO792" s="6">
        <v>1</v>
      </c>
      <c r="AQ792" s="6">
        <v>0</v>
      </c>
      <c r="AR792" s="6">
        <v>0</v>
      </c>
      <c r="AS792" s="6">
        <v>0</v>
      </c>
      <c r="AT792" s="6">
        <v>0</v>
      </c>
      <c r="AU792" s="6">
        <f>IF(Table3[[#This Row],[ShankDiameter]]&gt;0.5,0,2)</f>
        <v>2</v>
      </c>
      <c r="AV792" s="6">
        <v>0</v>
      </c>
      <c r="AW792" s="6">
        <v>0</v>
      </c>
      <c r="AX792" s="6">
        <v>2</v>
      </c>
      <c r="AY792" s="6">
        <v>2</v>
      </c>
      <c r="AZ792" s="6"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K792" s="6" t="str">
        <f>IF(Table3[[#This Row],[ShoulderLength]]="","",IF(Table3[[#This Row],[ShoulderLength]]&lt;Table3[[#This Row],[LOC]],"FIX",""))</f>
        <v/>
      </c>
    </row>
    <row r="793" spans="1:63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1566</v>
      </c>
      <c r="C793" s="6" t="s">
        <v>1566</v>
      </c>
      <c r="E793" s="6">
        <v>792</v>
      </c>
      <c r="G793" s="9" t="s">
        <v>74</v>
      </c>
      <c r="H793" s="10" t="s">
        <v>1566</v>
      </c>
      <c r="I793" s="11" t="s">
        <v>1602</v>
      </c>
      <c r="J793" s="12" t="s">
        <v>1603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>IF(Z793 &lt; 1, "", (M793/2)/TAN(RADIANS(Z793/2)))</f>
        <v/>
      </c>
      <c r="AE793" s="6" t="s">
        <v>44</v>
      </c>
      <c r="AF793" s="6" t="s">
        <v>73</v>
      </c>
      <c r="AG793" s="6" t="s">
        <v>66</v>
      </c>
      <c r="AH793" s="6" t="s">
        <v>1590</v>
      </c>
      <c r="AI793" s="6">
        <v>0</v>
      </c>
      <c r="AJ793" s="6">
        <v>1</v>
      </c>
      <c r="AK793" s="6">
        <v>1</v>
      </c>
      <c r="AL793" s="6">
        <v>0</v>
      </c>
      <c r="AM793" s="6">
        <v>1</v>
      </c>
      <c r="AN793" s="6">
        <v>0</v>
      </c>
      <c r="AO793" s="6">
        <v>1</v>
      </c>
      <c r="AQ793" s="6">
        <v>0</v>
      </c>
      <c r="AR793" s="6">
        <v>0</v>
      </c>
      <c r="AS793" s="6">
        <v>0</v>
      </c>
      <c r="AT793" s="6">
        <v>0</v>
      </c>
      <c r="AU793" s="6">
        <f>IF(Table3[[#This Row],[ShankDiameter]]&gt;0.5,0,2)</f>
        <v>2</v>
      </c>
      <c r="AV793" s="6">
        <v>0</v>
      </c>
      <c r="AW793" s="6">
        <v>0</v>
      </c>
      <c r="AX793" s="6">
        <v>2</v>
      </c>
      <c r="AY793" s="6">
        <f>IF(Table3[[#This Row],[ShankDiameter]]=0.225,2,IF(Table3[[#This Row],[ShankDiameter]]=0.25,2,IF(Table3[[#This Row],[ShankDiameter]]=0.2875,2,0)))</f>
        <v>0</v>
      </c>
      <c r="AZ793" s="6"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K793" s="6" t="str">
        <f>IF(Table3[[#This Row],[ShoulderLength]]="","",IF(Table3[[#This Row],[ShoulderLength]]&lt;Table3[[#This Row],[LOC]],"FIX",""))</f>
        <v/>
      </c>
    </row>
    <row r="794" spans="1:63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1566</v>
      </c>
      <c r="C794" s="6" t="s">
        <v>1566</v>
      </c>
      <c r="E794" s="6">
        <v>793</v>
      </c>
      <c r="G794" s="9" t="s">
        <v>74</v>
      </c>
      <c r="H794" s="10" t="s">
        <v>1566</v>
      </c>
      <c r="I794" s="11" t="s">
        <v>1604</v>
      </c>
      <c r="J794" s="12" t="s">
        <v>1605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>IF(Z794 &lt; 1, "", (M794/2)/TAN(RADIANS(Z794/2)))</f>
        <v/>
      </c>
      <c r="AE794" s="6" t="s">
        <v>44</v>
      </c>
      <c r="AF794" s="6" t="s">
        <v>73</v>
      </c>
      <c r="AG794" s="6" t="s">
        <v>66</v>
      </c>
      <c r="AH794" s="6" t="s">
        <v>1593</v>
      </c>
      <c r="AI794" s="6">
        <v>0</v>
      </c>
      <c r="AJ794" s="6">
        <v>1</v>
      </c>
      <c r="AK794" s="6">
        <v>1</v>
      </c>
      <c r="AL794" s="6">
        <v>0</v>
      </c>
      <c r="AM794" s="6">
        <v>1</v>
      </c>
      <c r="AN794" s="6">
        <v>1</v>
      </c>
      <c r="AO794" s="6">
        <v>1</v>
      </c>
      <c r="AQ794" s="6">
        <v>0</v>
      </c>
      <c r="AR794" s="6">
        <v>0</v>
      </c>
      <c r="AS794" s="6">
        <v>0</v>
      </c>
      <c r="AT794" s="6">
        <v>0</v>
      </c>
      <c r="AU794" s="6">
        <f>IF(Table3[[#This Row],[ShankDiameter]]&gt;0.5,0,2)</f>
        <v>2</v>
      </c>
      <c r="AV794" s="6">
        <v>0</v>
      </c>
      <c r="AW794" s="6">
        <v>0</v>
      </c>
      <c r="AX794" s="6">
        <v>2</v>
      </c>
      <c r="AY794" s="6">
        <f>IF(Table3[[#This Row],[ShankDiameter]]=0.225,2,IF(Table3[[#This Row],[ShankDiameter]]=0.25,2,IF(Table3[[#This Row],[ShankDiameter]]=0.2875,2,0)))</f>
        <v>0</v>
      </c>
      <c r="AZ794" s="6"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K794" s="6" t="str">
        <f>IF(Table3[[#This Row],[ShoulderLength]]="","",IF(Table3[[#This Row],[ShoulderLength]]&lt;Table3[[#This Row],[LOC]],"FIX",""))</f>
        <v/>
      </c>
    </row>
    <row r="795" spans="1:63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1566</v>
      </c>
      <c r="C795" s="6" t="s">
        <v>1566</v>
      </c>
      <c r="E795" s="6">
        <v>794</v>
      </c>
      <c r="F795" s="8" t="s">
        <v>60</v>
      </c>
      <c r="H795" s="10" t="s">
        <v>1566</v>
      </c>
      <c r="I795" s="11" t="s">
        <v>1606</v>
      </c>
      <c r="J795" s="12" t="s">
        <v>1607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>IF(Z795 &lt; 1, "", (M795/2)/TAN(RADIANS(Z795/2)))</f>
        <v/>
      </c>
      <c r="AE795" s="6" t="s">
        <v>44</v>
      </c>
      <c r="AF795" s="6" t="s">
        <v>73</v>
      </c>
      <c r="AG795" s="6" t="s">
        <v>66</v>
      </c>
      <c r="AH795" s="6" t="s">
        <v>1577</v>
      </c>
      <c r="AI795" s="6">
        <v>0</v>
      </c>
      <c r="AJ795" s="6">
        <v>1</v>
      </c>
      <c r="AK795" s="6">
        <v>1</v>
      </c>
      <c r="AL795" s="6">
        <v>0</v>
      </c>
      <c r="AM795" s="6">
        <v>1</v>
      </c>
      <c r="AN795" s="6">
        <v>1</v>
      </c>
      <c r="AO795" s="6">
        <v>1</v>
      </c>
      <c r="AQ795" s="6">
        <v>0</v>
      </c>
      <c r="AR795" s="6">
        <v>0</v>
      </c>
      <c r="AS795" s="6">
        <v>0</v>
      </c>
      <c r="AT795" s="6">
        <v>0</v>
      </c>
      <c r="AU795" s="6">
        <f>IF(Table3[[#This Row],[ShankDiameter]]&gt;0.5,0,2)</f>
        <v>2</v>
      </c>
      <c r="AV795" s="6">
        <v>0</v>
      </c>
      <c r="AW795" s="6">
        <v>0</v>
      </c>
      <c r="AX795" s="6">
        <v>2</v>
      </c>
      <c r="AY795" s="6">
        <f>IF(Table3[[#This Row],[ShankDiameter]]=0.225,2,IF(Table3[[#This Row],[ShankDiameter]]=0.25,2,IF(Table3[[#This Row],[ShankDiameter]]=0.2875,2,0)))</f>
        <v>0</v>
      </c>
      <c r="AZ795" s="6"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K795" s="6" t="str">
        <f>IF(Table3[[#This Row],[ShoulderLength]]="","",IF(Table3[[#This Row],[ShoulderLength]]&lt;Table3[[#This Row],[LOC]],"FIX",""))</f>
        <v/>
      </c>
    </row>
    <row r="796" spans="1:63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1566</v>
      </c>
      <c r="C796" s="6" t="s">
        <v>1566</v>
      </c>
      <c r="E796" s="6">
        <v>795</v>
      </c>
      <c r="G796" s="9" t="s">
        <v>74</v>
      </c>
      <c r="H796" s="10" t="s">
        <v>1566</v>
      </c>
      <c r="I796" s="11" t="s">
        <v>1608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>IF(Z796 &lt; 1, "", (M796/2)/TAN(RADIANS(Z796/2)))</f>
        <v/>
      </c>
      <c r="AE796" s="6" t="s">
        <v>44</v>
      </c>
      <c r="AF796" s="6" t="s">
        <v>62</v>
      </c>
      <c r="AG796" s="6" t="s">
        <v>66</v>
      </c>
      <c r="AH796" s="6" t="s">
        <v>1590</v>
      </c>
      <c r="AI796" s="6">
        <v>1</v>
      </c>
      <c r="AJ796" s="6">
        <v>1</v>
      </c>
      <c r="AK796" s="6">
        <v>0</v>
      </c>
      <c r="AL796" s="6">
        <v>0</v>
      </c>
      <c r="AM796" s="6">
        <v>1</v>
      </c>
      <c r="AN796" s="6">
        <v>0</v>
      </c>
      <c r="AO796" s="6">
        <v>1</v>
      </c>
      <c r="AQ796" s="6">
        <v>0</v>
      </c>
      <c r="AR796" s="6">
        <v>0</v>
      </c>
      <c r="AS796" s="6">
        <v>0</v>
      </c>
      <c r="AT796" s="6">
        <v>0</v>
      </c>
      <c r="AU796" s="6">
        <f>IF(Table3[[#This Row],[ShankDiameter]]&gt;0.5,0,2)</f>
        <v>2</v>
      </c>
      <c r="AV796" s="6">
        <v>0</v>
      </c>
      <c r="AW796" s="6">
        <v>0</v>
      </c>
      <c r="AX796" s="6">
        <v>2</v>
      </c>
      <c r="AY796" s="6">
        <v>2</v>
      </c>
      <c r="AZ796" s="6"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K796" s="6" t="str">
        <f>IF(Table3[[#This Row],[ShoulderLength]]="","",IF(Table3[[#This Row],[ShoulderLength]]&lt;Table3[[#This Row],[LOC]],"FIX",""))</f>
        <v/>
      </c>
    </row>
    <row r="797" spans="1:63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1566</v>
      </c>
      <c r="C797" s="6" t="s">
        <v>1566</v>
      </c>
      <c r="E797" s="6">
        <v>796</v>
      </c>
      <c r="G797" s="9" t="s">
        <v>74</v>
      </c>
      <c r="H797" s="10" t="s">
        <v>1566</v>
      </c>
      <c r="I797" s="11" t="s">
        <v>1609</v>
      </c>
      <c r="J797" s="12" t="s">
        <v>1610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>IF(Z797 &lt; 1, "", (M797/2)/TAN(RADIANS(Z797/2)))</f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1</v>
      </c>
      <c r="AK797" s="6">
        <v>1</v>
      </c>
      <c r="AL797" s="6">
        <v>0</v>
      </c>
      <c r="AM797" s="6">
        <v>1</v>
      </c>
      <c r="AN797" s="6">
        <v>1</v>
      </c>
      <c r="AO797" s="6">
        <v>1</v>
      </c>
      <c r="AQ797" s="6">
        <v>0</v>
      </c>
      <c r="AR797" s="6">
        <v>0</v>
      </c>
      <c r="AS797" s="6">
        <v>0</v>
      </c>
      <c r="AT797" s="6">
        <v>0</v>
      </c>
      <c r="AU797" s="6">
        <f>IF(Table3[[#This Row],[ShankDiameter]]&gt;0.5,0,2)</f>
        <v>2</v>
      </c>
      <c r="AV797" s="6">
        <v>0</v>
      </c>
      <c r="AW797" s="6">
        <v>0</v>
      </c>
      <c r="AX797" s="6">
        <v>2</v>
      </c>
      <c r="AY797" s="6">
        <f>IF(Table3[[#This Row],[ShankDiameter]]=0.225,2,IF(Table3[[#This Row],[ShankDiameter]]=0.25,2,IF(Table3[[#This Row],[ShankDiameter]]=0.2875,2,0)))</f>
        <v>0</v>
      </c>
      <c r="AZ797" s="6"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K797" s="6" t="str">
        <f>IF(Table3[[#This Row],[ShoulderLength]]="","",IF(Table3[[#This Row],[ShoulderLength]]&lt;Table3[[#This Row],[LOC]],"FIX",""))</f>
        <v/>
      </c>
    </row>
    <row r="798" spans="1:63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1566</v>
      </c>
      <c r="C798" s="6" t="s">
        <v>1566</v>
      </c>
      <c r="E798" s="6">
        <v>797</v>
      </c>
      <c r="G798" s="9" t="s">
        <v>74</v>
      </c>
      <c r="H798" s="10" t="s">
        <v>1566</v>
      </c>
      <c r="I798" s="11" t="s">
        <v>1611</v>
      </c>
      <c r="J798" s="12" t="s">
        <v>1612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>IF(Z798 &lt; 1, "", (M798/2)/TAN(RADIANS(Z798/2)))</f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1</v>
      </c>
      <c r="AK798" s="6">
        <v>0</v>
      </c>
      <c r="AL798" s="6">
        <v>0</v>
      </c>
      <c r="AM798" s="6">
        <v>0</v>
      </c>
      <c r="AN798" s="6">
        <v>0</v>
      </c>
      <c r="AO798" s="6">
        <v>1</v>
      </c>
      <c r="AQ798" s="6">
        <v>0</v>
      </c>
      <c r="AR798" s="6">
        <v>0</v>
      </c>
      <c r="AS798" s="6">
        <v>0</v>
      </c>
      <c r="AT798" s="6">
        <v>0</v>
      </c>
      <c r="AU798" s="6">
        <f>IF(Table3[[#This Row],[ShankDiameter]]&gt;0.5,0,2)</f>
        <v>2</v>
      </c>
      <c r="AV798" s="6">
        <v>0</v>
      </c>
      <c r="AW798" s="6">
        <v>0</v>
      </c>
      <c r="AX798" s="6">
        <v>2</v>
      </c>
      <c r="AY798" s="6">
        <f>IF(Table3[[#This Row],[ShankDiameter]]=0.225,2,IF(Table3[[#This Row],[ShankDiameter]]=0.25,2,IF(Table3[[#This Row],[ShankDiameter]]=0.2875,2,0)))</f>
        <v>0</v>
      </c>
      <c r="AZ798" s="6"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K798" s="6" t="str">
        <f>IF(Table3[[#This Row],[ShoulderLength]]="","",IF(Table3[[#This Row],[ShoulderLength]]&lt;Table3[[#This Row],[LOC]],"FIX",""))</f>
        <v/>
      </c>
    </row>
    <row r="799" spans="1:63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1566</v>
      </c>
      <c r="C799" s="6" t="s">
        <v>1566</v>
      </c>
      <c r="E799" s="6">
        <v>798</v>
      </c>
      <c r="G799" s="9" t="s">
        <v>74</v>
      </c>
      <c r="H799" s="10" t="s">
        <v>1566</v>
      </c>
      <c r="I799" s="11" t="s">
        <v>1613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>IF(Z799 &lt; 1, "", (M799/2)/TAN(RADIANS(Z799/2)))</f>
        <v/>
      </c>
      <c r="AE799" s="6" t="s">
        <v>44</v>
      </c>
      <c r="AF799" s="6" t="s">
        <v>62</v>
      </c>
      <c r="AG799" s="6" t="s">
        <v>79</v>
      </c>
      <c r="AI799" s="6">
        <v>1</v>
      </c>
      <c r="AJ799" s="6">
        <v>0</v>
      </c>
      <c r="AK799" s="6">
        <v>1</v>
      </c>
      <c r="AL799" s="6">
        <v>1</v>
      </c>
      <c r="AM799" s="6">
        <v>0</v>
      </c>
      <c r="AN799" s="6">
        <v>0</v>
      </c>
      <c r="AO799" s="6">
        <v>1</v>
      </c>
      <c r="AQ799" s="6">
        <v>0</v>
      </c>
      <c r="AR799" s="6">
        <v>0</v>
      </c>
      <c r="AS799" s="6">
        <v>0</v>
      </c>
      <c r="AT799" s="6">
        <v>0</v>
      </c>
      <c r="AU799" s="6">
        <f>IF(Table3[[#This Row],[ShankDiameter]]&gt;0.5,0,2)</f>
        <v>2</v>
      </c>
      <c r="AV799" s="6">
        <v>0</v>
      </c>
      <c r="AW799" s="6">
        <v>0</v>
      </c>
      <c r="AX799" s="6">
        <v>2</v>
      </c>
      <c r="AY799" s="6">
        <f>IF(Table3[[#This Row],[ShankDiameter]]=0.225,2,IF(Table3[[#This Row],[ShankDiameter]]=0.25,2,IF(Table3[[#This Row],[ShankDiameter]]=0.2875,2,0)))</f>
        <v>0</v>
      </c>
      <c r="AZ799" s="6"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K799" s="6" t="str">
        <f>IF(Table3[[#This Row],[ShoulderLength]]="","",IF(Table3[[#This Row],[ShoulderLength]]&lt;Table3[[#This Row],[LOC]],"FIX",""))</f>
        <v/>
      </c>
    </row>
    <row r="800" spans="1:63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1566</v>
      </c>
      <c r="C800" s="6" t="s">
        <v>1566</v>
      </c>
      <c r="E800" s="6">
        <v>799</v>
      </c>
      <c r="G800" s="9" t="s">
        <v>74</v>
      </c>
      <c r="H800" s="10" t="s">
        <v>1566</v>
      </c>
      <c r="I800" s="11" t="s">
        <v>1614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>IF(Z800 &lt; 1, "", (M800/2)/TAN(RADIANS(Z800/2)))</f>
        <v/>
      </c>
      <c r="AE800" s="6" t="s">
        <v>44</v>
      </c>
      <c r="AF800" s="6" t="s">
        <v>62</v>
      </c>
      <c r="AG800" s="6" t="s">
        <v>66</v>
      </c>
      <c r="AH800" s="6" t="s">
        <v>1615</v>
      </c>
      <c r="AI800" s="6">
        <v>1</v>
      </c>
      <c r="AJ800" s="6">
        <v>1</v>
      </c>
      <c r="AK800" s="6">
        <v>0</v>
      </c>
      <c r="AL800" s="6">
        <v>0</v>
      </c>
      <c r="AM800" s="6">
        <v>1</v>
      </c>
      <c r="AN800" s="6">
        <v>1</v>
      </c>
      <c r="AO800" s="6">
        <v>1</v>
      </c>
      <c r="AQ800" s="6">
        <v>0</v>
      </c>
      <c r="AR800" s="6">
        <v>0</v>
      </c>
      <c r="AS800" s="6">
        <v>0</v>
      </c>
      <c r="AT800" s="6">
        <v>0</v>
      </c>
      <c r="AU800" s="6">
        <f>IF(Table3[[#This Row],[ShankDiameter]]&gt;0.5,0,2)</f>
        <v>2</v>
      </c>
      <c r="AV800" s="6">
        <v>0</v>
      </c>
      <c r="AW800" s="6">
        <v>0</v>
      </c>
      <c r="AX800" s="6">
        <v>2</v>
      </c>
      <c r="AY800" s="6">
        <f>IF(Table3[[#This Row],[ShankDiameter]]=0.225,2,IF(Table3[[#This Row],[ShankDiameter]]=0.25,2,IF(Table3[[#This Row],[ShankDiameter]]=0.2875,2,0)))</f>
        <v>0</v>
      </c>
      <c r="AZ800" s="6"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K800" s="6" t="str">
        <f>IF(Table3[[#This Row],[ShoulderLength]]="","",IF(Table3[[#This Row],[ShoulderLength]]&lt;Table3[[#This Row],[LOC]],"FIX",""))</f>
        <v/>
      </c>
    </row>
    <row r="801" spans="1:63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1566</v>
      </c>
      <c r="C801" s="6" t="s">
        <v>1566</v>
      </c>
      <c r="E801" s="6">
        <v>800</v>
      </c>
      <c r="F801" s="8" t="s">
        <v>60</v>
      </c>
      <c r="H801" s="10" t="s">
        <v>1566</v>
      </c>
      <c r="I801" s="11" t="s">
        <v>1616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>IF(Z801 &lt; 1, "", (M801/2)/TAN(RADIANS(Z801/2)))</f>
        <v/>
      </c>
      <c r="AE801" s="6" t="s">
        <v>44</v>
      </c>
      <c r="AF801" s="6" t="s">
        <v>62</v>
      </c>
      <c r="AG801" s="6" t="s">
        <v>66</v>
      </c>
      <c r="AI801" s="6">
        <v>1</v>
      </c>
      <c r="AJ801" s="6">
        <v>1</v>
      </c>
      <c r="AK801" s="6">
        <v>0</v>
      </c>
      <c r="AL801" s="6">
        <v>0</v>
      </c>
      <c r="AM801" s="6">
        <v>1</v>
      </c>
      <c r="AN801" s="6">
        <v>1</v>
      </c>
      <c r="AO801" s="6">
        <v>1</v>
      </c>
      <c r="AQ801" s="6">
        <v>0</v>
      </c>
      <c r="AR801" s="6">
        <v>0</v>
      </c>
      <c r="AS801" s="6">
        <v>0</v>
      </c>
      <c r="AT801" s="6">
        <v>0</v>
      </c>
      <c r="AU801" s="6">
        <f>IF(Table3[[#This Row],[ShankDiameter]]&gt;0.5,0,2)</f>
        <v>2</v>
      </c>
      <c r="AV801" s="6">
        <v>0</v>
      </c>
      <c r="AW801" s="6">
        <v>0</v>
      </c>
      <c r="AX801" s="6">
        <v>2</v>
      </c>
      <c r="AY801" s="6">
        <f>IF(Table3[[#This Row],[ShankDiameter]]=0.225,2,IF(Table3[[#This Row],[ShankDiameter]]=0.25,2,IF(Table3[[#This Row],[ShankDiameter]]=0.2875,2,0)))</f>
        <v>0</v>
      </c>
      <c r="AZ801" s="6"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K801" s="6" t="str">
        <f>IF(Table3[[#This Row],[ShoulderLength]]="","",IF(Table3[[#This Row],[ShoulderLength]]&lt;Table3[[#This Row],[LOC]],"FIX",""))</f>
        <v/>
      </c>
    </row>
    <row r="802" spans="1:63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1566</v>
      </c>
      <c r="C802" s="6" t="s">
        <v>1566</v>
      </c>
      <c r="E802" s="6">
        <v>801</v>
      </c>
      <c r="G802" s="9" t="s">
        <v>74</v>
      </c>
      <c r="H802" s="10" t="s">
        <v>1566</v>
      </c>
      <c r="I802" s="11" t="s">
        <v>1617</v>
      </c>
      <c r="J802" s="12" t="s">
        <v>1618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>IF(Z802 &lt; 1, "", (M802/2)/TAN(RADIANS(Z802/2)))</f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1</v>
      </c>
      <c r="AK802" s="6">
        <v>1</v>
      </c>
      <c r="AL802" s="6">
        <v>0</v>
      </c>
      <c r="AM802" s="6">
        <v>1</v>
      </c>
      <c r="AN802" s="6">
        <v>0</v>
      </c>
      <c r="AO802" s="6">
        <v>1</v>
      </c>
      <c r="AQ802" s="6">
        <v>0</v>
      </c>
      <c r="AR802" s="6">
        <v>0</v>
      </c>
      <c r="AS802" s="6">
        <v>0</v>
      </c>
      <c r="AT802" s="6">
        <v>0</v>
      </c>
      <c r="AU802" s="6">
        <f>IF(Table3[[#This Row],[ShankDiameter]]&gt;0.5,0,2)</f>
        <v>2</v>
      </c>
      <c r="AV802" s="6">
        <v>0</v>
      </c>
      <c r="AW802" s="6">
        <v>0</v>
      </c>
      <c r="AX802" s="6">
        <v>2</v>
      </c>
      <c r="AY802" s="6">
        <f>IF(Table3[[#This Row],[ShankDiameter]]=0.225,2,IF(Table3[[#This Row],[ShankDiameter]]=0.25,2,IF(Table3[[#This Row],[ShankDiameter]]=0.2875,2,0)))</f>
        <v>0</v>
      </c>
      <c r="AZ802" s="6"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K802" s="6" t="str">
        <f>IF(Table3[[#This Row],[ShoulderLength]]="","",IF(Table3[[#This Row],[ShoulderLength]]&lt;Table3[[#This Row],[LOC]],"FIX",""))</f>
        <v/>
      </c>
    </row>
    <row r="803" spans="1:63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1566</v>
      </c>
      <c r="C803" s="6" t="s">
        <v>1566</v>
      </c>
      <c r="E803" s="6">
        <v>802</v>
      </c>
      <c r="F803" s="8" t="s">
        <v>60</v>
      </c>
      <c r="H803" s="10" t="s">
        <v>1566</v>
      </c>
      <c r="I803" s="11" t="s">
        <v>1619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>IF(Z803 &lt; 1, "", (M803/2)/TAN(RADIANS(Z803/2)))</f>
        <v/>
      </c>
      <c r="AE803" s="6" t="s">
        <v>44</v>
      </c>
      <c r="AF803" s="6" t="s">
        <v>62</v>
      </c>
      <c r="AG803" s="6" t="s">
        <v>66</v>
      </c>
      <c r="AI803" s="6">
        <v>1</v>
      </c>
      <c r="AJ803" s="6">
        <v>1</v>
      </c>
      <c r="AK803" s="6">
        <v>0</v>
      </c>
      <c r="AL803" s="6">
        <v>0</v>
      </c>
      <c r="AM803" s="6">
        <v>1</v>
      </c>
      <c r="AN803" s="6">
        <v>0</v>
      </c>
      <c r="AO803" s="6">
        <v>1</v>
      </c>
      <c r="AQ803" s="6">
        <v>0</v>
      </c>
      <c r="AR803" s="6">
        <v>0</v>
      </c>
      <c r="AS803" s="6">
        <v>0</v>
      </c>
      <c r="AT803" s="6">
        <v>0</v>
      </c>
      <c r="AU803" s="6">
        <f>IF(Table3[[#This Row],[ShankDiameter]]&gt;0.5,0,2)</f>
        <v>2</v>
      </c>
      <c r="AV803" s="6">
        <v>0</v>
      </c>
      <c r="AW803" s="6">
        <v>0</v>
      </c>
      <c r="AX803" s="6">
        <v>2</v>
      </c>
      <c r="AY803" s="6">
        <f>IF(Table3[[#This Row],[ShankDiameter]]=0.225,2,IF(Table3[[#This Row],[ShankDiameter]]=0.25,2,IF(Table3[[#This Row],[ShankDiameter]]=0.2875,2,0)))</f>
        <v>0</v>
      </c>
      <c r="AZ803" s="6"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K803" s="6" t="str">
        <f>IF(Table3[[#This Row],[ShoulderLength]]="","",IF(Table3[[#This Row],[ShoulderLength]]&lt;Table3[[#This Row],[LOC]],"FIX",""))</f>
        <v/>
      </c>
    </row>
    <row r="804" spans="1:63" x14ac:dyDescent="0.25">
      <c r="A804" s="7">
        <v>1</v>
      </c>
      <c r="B804" s="6" t="s">
        <v>1566</v>
      </c>
      <c r="C804" s="6" t="s">
        <v>1566</v>
      </c>
      <c r="E804" s="6">
        <v>803</v>
      </c>
      <c r="G804" s="9" t="s">
        <v>74</v>
      </c>
      <c r="H804" s="10" t="s">
        <v>1566</v>
      </c>
      <c r="I804" s="11" t="s">
        <v>1620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>IF(Z804 &lt; 1, "", (M804/2)/TAN(RADIANS(Z804/2)))</f>
        <v/>
      </c>
      <c r="AE804" s="6" t="s">
        <v>44</v>
      </c>
      <c r="AF804" s="6" t="s">
        <v>62</v>
      </c>
      <c r="AG804" s="6" t="s">
        <v>79</v>
      </c>
      <c r="AI804" s="6">
        <v>1</v>
      </c>
      <c r="AJ804" s="6">
        <v>0</v>
      </c>
      <c r="AK804" s="6">
        <v>1</v>
      </c>
      <c r="AL804" s="6">
        <v>1</v>
      </c>
      <c r="AM804" s="6">
        <v>1</v>
      </c>
      <c r="AN804" s="6">
        <v>1</v>
      </c>
      <c r="AO804" s="6">
        <v>1</v>
      </c>
      <c r="AQ804" s="6">
        <v>0</v>
      </c>
      <c r="AR804" s="6">
        <v>0</v>
      </c>
      <c r="AS804" s="6">
        <v>0</v>
      </c>
      <c r="AT804" s="6">
        <v>0</v>
      </c>
      <c r="AU804" s="6">
        <v>1</v>
      </c>
      <c r="AV804" s="6">
        <v>0</v>
      </c>
      <c r="AW804" s="6">
        <v>0</v>
      </c>
      <c r="AX804" s="6">
        <v>0</v>
      </c>
      <c r="AY804" s="6">
        <v>1</v>
      </c>
      <c r="AZ804" s="6"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K804" s="6" t="str">
        <f>IF(Table3[[#This Row],[ShoulderLength]]="","",IF(Table3[[#This Row],[ShoulderLength]]&lt;Table3[[#This Row],[LOC]],"FIX",""))</f>
        <v/>
      </c>
    </row>
    <row r="805" spans="1:63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1566</v>
      </c>
      <c r="C805" s="6" t="s">
        <v>1566</v>
      </c>
      <c r="E805" s="6">
        <v>804</v>
      </c>
      <c r="G805" s="9" t="s">
        <v>74</v>
      </c>
      <c r="H805" s="10" t="s">
        <v>1566</v>
      </c>
      <c r="I805" s="11" t="s">
        <v>1621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>IF(Z805 &lt; 1, "", (M805/2)/TAN(RADIANS(Z805/2)))</f>
        <v/>
      </c>
      <c r="AE805" s="6" t="s">
        <v>44</v>
      </c>
      <c r="AF805" s="6" t="s">
        <v>62</v>
      </c>
      <c r="AG805" s="6" t="s">
        <v>66</v>
      </c>
      <c r="AH805" s="6" t="s">
        <v>1590</v>
      </c>
      <c r="AI805" s="6">
        <v>1</v>
      </c>
      <c r="AJ805" s="6">
        <v>1</v>
      </c>
      <c r="AK805" s="6">
        <v>0</v>
      </c>
      <c r="AL805" s="6">
        <v>0</v>
      </c>
      <c r="AM805" s="6">
        <v>1</v>
      </c>
      <c r="AN805" s="6">
        <v>0</v>
      </c>
      <c r="AO805" s="6">
        <v>1</v>
      </c>
      <c r="AQ805" s="6">
        <v>0</v>
      </c>
      <c r="AR805" s="6">
        <v>0</v>
      </c>
      <c r="AS805" s="6">
        <v>0</v>
      </c>
      <c r="AT805" s="6">
        <v>0</v>
      </c>
      <c r="AU805" s="6">
        <f>IF(Table3[[#This Row],[ShankDiameter]]&gt;0.5,0,2)</f>
        <v>2</v>
      </c>
      <c r="AV805" s="6">
        <v>0</v>
      </c>
      <c r="AW805" s="6">
        <v>0</v>
      </c>
      <c r="AX805" s="6">
        <v>2</v>
      </c>
      <c r="AY805" s="6">
        <v>2</v>
      </c>
      <c r="AZ805" s="6"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K805" s="6" t="str">
        <f>IF(Table3[[#This Row],[ShoulderLength]]="","",IF(Table3[[#This Row],[ShoulderLength]]&lt;Table3[[#This Row],[LOC]],"FIX",""))</f>
        <v/>
      </c>
    </row>
    <row r="806" spans="1:63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1566</v>
      </c>
      <c r="C806" s="6" t="s">
        <v>1566</v>
      </c>
      <c r="E806" s="6">
        <v>805</v>
      </c>
      <c r="G806" s="9" t="s">
        <v>74</v>
      </c>
      <c r="H806" s="10" t="s">
        <v>1566</v>
      </c>
      <c r="I806" s="11" t="s">
        <v>1622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>IF(Z806 &lt; 1, "", (M806/2)/TAN(RADIANS(Z806/2)))</f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1</v>
      </c>
      <c r="AL806" s="6">
        <v>0</v>
      </c>
      <c r="AM806" s="6">
        <v>1</v>
      </c>
      <c r="AN806" s="6">
        <v>0</v>
      </c>
      <c r="AO806" s="6">
        <v>1</v>
      </c>
      <c r="AQ806" s="6">
        <v>0</v>
      </c>
      <c r="AR806" s="6">
        <v>0</v>
      </c>
      <c r="AS806" s="6">
        <v>0</v>
      </c>
      <c r="AT806" s="6">
        <v>0</v>
      </c>
      <c r="AU806" s="6">
        <f>IF(Table3[[#This Row],[ShankDiameter]]&gt;0.5,0,2)</f>
        <v>2</v>
      </c>
      <c r="AV806" s="6">
        <v>0</v>
      </c>
      <c r="AW806" s="6">
        <v>0</v>
      </c>
      <c r="AX806" s="6">
        <v>2</v>
      </c>
      <c r="AY806" s="6">
        <f>IF(Table3[[#This Row],[ShankDiameter]]=0.225,2,IF(Table3[[#This Row],[ShankDiameter]]=0.25,2,IF(Table3[[#This Row],[ShankDiameter]]=0.2875,2,0)))</f>
        <v>0</v>
      </c>
      <c r="AZ806" s="6"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K806" s="6" t="str">
        <f>IF(Table3[[#This Row],[ShoulderLength]]="","",IF(Table3[[#This Row],[ShoulderLength]]&lt;Table3[[#This Row],[LOC]],"FIX",""))</f>
        <v/>
      </c>
    </row>
    <row r="807" spans="1:63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1566</v>
      </c>
      <c r="C807" s="6" t="s">
        <v>1566</v>
      </c>
      <c r="E807" s="6">
        <v>806</v>
      </c>
      <c r="F807" s="8" t="s">
        <v>60</v>
      </c>
      <c r="H807" s="10" t="s">
        <v>1566</v>
      </c>
      <c r="I807" s="11" t="s">
        <v>1623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>IF(Z807 &lt; 1, "", (M807/2)/TAN(RADIANS(Z807/2)))</f>
        <v/>
      </c>
      <c r="AE807" s="6" t="s">
        <v>44</v>
      </c>
      <c r="AF807" s="6" t="s">
        <v>62</v>
      </c>
      <c r="AG807" s="6" t="s">
        <v>66</v>
      </c>
      <c r="AH807" s="6" t="s">
        <v>1615</v>
      </c>
      <c r="AI807" s="6">
        <v>1</v>
      </c>
      <c r="AJ807" s="6">
        <v>1</v>
      </c>
      <c r="AK807" s="6">
        <v>0</v>
      </c>
      <c r="AL807" s="6">
        <v>0</v>
      </c>
      <c r="AM807" s="6">
        <v>1</v>
      </c>
      <c r="AN807" s="6">
        <v>1</v>
      </c>
      <c r="AO807" s="6">
        <v>1</v>
      </c>
      <c r="AQ807" s="6">
        <v>0</v>
      </c>
      <c r="AR807" s="6">
        <v>0</v>
      </c>
      <c r="AS807" s="6">
        <v>0</v>
      </c>
      <c r="AT807" s="6">
        <v>0</v>
      </c>
      <c r="AU807" s="6">
        <f>IF(Table3[[#This Row],[ShankDiameter]]&gt;0.5,0,2)</f>
        <v>2</v>
      </c>
      <c r="AV807" s="6">
        <v>0</v>
      </c>
      <c r="AW807" s="6">
        <v>0</v>
      </c>
      <c r="AX807" s="6">
        <v>2</v>
      </c>
      <c r="AY807" s="6">
        <f>IF(Table3[[#This Row],[ShankDiameter]]=0.225,2,IF(Table3[[#This Row],[ShankDiameter]]=0.25,2,IF(Table3[[#This Row],[ShankDiameter]]=0.2875,2,0)))</f>
        <v>0</v>
      </c>
      <c r="AZ807" s="6"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f>IF(Table3[[#This Row],[Type]]="EM",IF((Table3[[#This Row],[Diameter]]/2)-Table3[[#This Row],[CornerRadius]]-0.012&gt;0,(Table3[[#This Row],[Diameter]]/2)-Table3[[#This Row],[CornerRadius]]-0.012,0),)</f>
        <v>1.15E-2</v>
      </c>
      <c r="BK807" s="6" t="str">
        <f>IF(Table3[[#This Row],[ShoulderLength]]="","",IF(Table3[[#This Row],[ShoulderLength]]&lt;Table3[[#This Row],[LOC]],"FIX",""))</f>
        <v/>
      </c>
    </row>
    <row r="808" spans="1:63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1566</v>
      </c>
      <c r="C808" s="6" t="s">
        <v>1566</v>
      </c>
      <c r="E808" s="6">
        <v>807</v>
      </c>
      <c r="F808" s="8" t="s">
        <v>60</v>
      </c>
      <c r="H808" s="10" t="s">
        <v>1566</v>
      </c>
      <c r="I808" s="11" t="s">
        <v>1624</v>
      </c>
      <c r="J808" s="12" t="s">
        <v>1625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>IF(Z808 &lt; 1, "", (M808/2)/TAN(RADIANS(Z808/2)))</f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1</v>
      </c>
      <c r="AK808" s="6">
        <v>0</v>
      </c>
      <c r="AL808" s="6">
        <v>0</v>
      </c>
      <c r="AM808" s="6">
        <v>0</v>
      </c>
      <c r="AN808" s="6">
        <v>0</v>
      </c>
      <c r="AO808" s="6">
        <v>1</v>
      </c>
      <c r="AQ808" s="6">
        <v>0</v>
      </c>
      <c r="AR808" s="6">
        <v>0</v>
      </c>
      <c r="AS808" s="6">
        <v>0</v>
      </c>
      <c r="AT808" s="6">
        <v>0</v>
      </c>
      <c r="AU808" s="6">
        <f>IF(Table3[[#This Row],[ShankDiameter]]&gt;0.5,0,2)</f>
        <v>2</v>
      </c>
      <c r="AV808" s="6">
        <v>0</v>
      </c>
      <c r="AW808" s="6">
        <v>0</v>
      </c>
      <c r="AX808" s="6">
        <v>2</v>
      </c>
      <c r="AY808" s="6">
        <f>IF(Table3[[#This Row],[ShankDiameter]]=0.225,2,IF(Table3[[#This Row],[ShankDiameter]]=0.25,2,IF(Table3[[#This Row],[ShankDiameter]]=0.2875,2,0)))</f>
        <v>0</v>
      </c>
      <c r="AZ808" s="6"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f>IF(Table3[[#This Row],[Type]]="EM",IF((Table3[[#This Row],[Diameter]]/2)-Table3[[#This Row],[CornerRadius]]-0.012&gt;0,(Table3[[#This Row],[Diameter]]/2)-Table3[[#This Row],[CornerRadius]]-0.012,0),)</f>
        <v>1.15E-2</v>
      </c>
      <c r="BK808" s="6" t="str">
        <f>IF(Table3[[#This Row],[ShoulderLength]]="","",IF(Table3[[#This Row],[ShoulderLength]]&lt;Table3[[#This Row],[LOC]],"FIX",""))</f>
        <v/>
      </c>
    </row>
    <row r="809" spans="1:63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1566</v>
      </c>
      <c r="C809" s="6" t="s">
        <v>1566</v>
      </c>
      <c r="E809" s="6">
        <v>808</v>
      </c>
      <c r="G809" s="9" t="s">
        <v>74</v>
      </c>
      <c r="H809" s="10" t="s">
        <v>1566</v>
      </c>
      <c r="I809" s="11" t="s">
        <v>1626</v>
      </c>
      <c r="J809" s="12" t="s">
        <v>1627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>IF(Z809 &lt; 1, "", (M809/2)/TAN(RADIANS(Z809/2)))</f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1</v>
      </c>
      <c r="AK809" s="6">
        <v>1</v>
      </c>
      <c r="AL809" s="6">
        <v>0</v>
      </c>
      <c r="AM809" s="6">
        <v>1</v>
      </c>
      <c r="AN809" s="6">
        <v>0</v>
      </c>
      <c r="AO809" s="6">
        <v>1</v>
      </c>
      <c r="AQ809" s="6">
        <v>0</v>
      </c>
      <c r="AR809" s="6">
        <v>0</v>
      </c>
      <c r="AS809" s="6">
        <v>0</v>
      </c>
      <c r="AT809" s="6">
        <v>0</v>
      </c>
      <c r="AU809" s="6">
        <f>IF(Table3[[#This Row],[ShankDiameter]]&gt;0.5,0,2)</f>
        <v>2</v>
      </c>
      <c r="AV809" s="6">
        <v>0</v>
      </c>
      <c r="AW809" s="6">
        <v>0</v>
      </c>
      <c r="AX809" s="6">
        <v>2</v>
      </c>
      <c r="AY809" s="6">
        <f>IF(Table3[[#This Row],[ShankDiameter]]=0.225,2,IF(Table3[[#This Row],[ShankDiameter]]=0.25,2,IF(Table3[[#This Row],[ShankDiameter]]=0.2875,2,0)))</f>
        <v>0</v>
      </c>
      <c r="AZ809" s="6"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K809" s="6" t="str">
        <f>IF(Table3[[#This Row],[ShoulderLength]]="","",IF(Table3[[#This Row],[ShoulderLength]]&lt;Table3[[#This Row],[LOC]],"FIX",""))</f>
        <v/>
      </c>
    </row>
    <row r="810" spans="1:63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1566</v>
      </c>
      <c r="C810" s="6" t="s">
        <v>1566</v>
      </c>
      <c r="E810" s="6">
        <v>809</v>
      </c>
      <c r="F810" s="22"/>
      <c r="G810" s="23"/>
      <c r="H810" s="10" t="s">
        <v>1566</v>
      </c>
      <c r="I810" s="11" t="s">
        <v>1628</v>
      </c>
      <c r="J810" s="12" t="s">
        <v>1629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>IF(Z810 &lt; 1, "", (M810/2)/TAN(RADIANS(Z810/2)))</f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1</v>
      </c>
      <c r="AK810" s="6">
        <v>0</v>
      </c>
      <c r="AL810" s="6">
        <v>0</v>
      </c>
      <c r="AM810" s="6">
        <v>0</v>
      </c>
      <c r="AN810" s="6">
        <v>1</v>
      </c>
      <c r="AO810" s="6">
        <v>0</v>
      </c>
      <c r="AQ810" s="6">
        <v>0</v>
      </c>
      <c r="AR810" s="6">
        <v>0</v>
      </c>
      <c r="AS810" s="6">
        <v>0</v>
      </c>
      <c r="AT810" s="6">
        <v>0</v>
      </c>
      <c r="AU810" s="6">
        <f>IF(Table3[[#This Row],[ShankDiameter]]&gt;0.5,0,2)</f>
        <v>2</v>
      </c>
      <c r="AV810" s="6">
        <v>0</v>
      </c>
      <c r="AW810" s="6">
        <v>0</v>
      </c>
      <c r="AX810" s="6">
        <v>2</v>
      </c>
      <c r="AY810" s="6">
        <f>IF(Table3[[#This Row],[ShankDiameter]]=0.225,2,IF(Table3[[#This Row],[ShankDiameter]]=0.25,2,IF(Table3[[#This Row],[ShankDiameter]]=0.2875,2,0)))</f>
        <v>0</v>
      </c>
      <c r="AZ810" s="6"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f>IF(Table3[[#This Row],[Type]]="EM",IF((Table3[[#This Row],[Diameter]]/2)-Table3[[#This Row],[CornerRadius]]-0.012&gt;0,(Table3[[#This Row],[Diameter]]/2)-Table3[[#This Row],[CornerRadius]]-0.012,0),)</f>
        <v>1.925E-2</v>
      </c>
      <c r="BK810" s="6" t="str">
        <f>IF(Table3[[#This Row],[ShoulderLength]]="","",IF(Table3[[#This Row],[ShoulderLength]]&lt;Table3[[#This Row],[LOC]],"FIX",""))</f>
        <v/>
      </c>
    </row>
    <row r="811" spans="1:63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1566</v>
      </c>
      <c r="C811" s="6" t="s">
        <v>1566</v>
      </c>
      <c r="E811" s="6">
        <v>810</v>
      </c>
      <c r="G811" s="9" t="s">
        <v>74</v>
      </c>
      <c r="H811" s="10" t="s">
        <v>1566</v>
      </c>
      <c r="I811" s="11" t="s">
        <v>1630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>IF(Z811 &lt; 1, "", (M811/2)/TAN(RADIANS(Z811/2)))</f>
        <v/>
      </c>
      <c r="AE811" s="6" t="s">
        <v>44</v>
      </c>
      <c r="AF811" s="6" t="s">
        <v>62</v>
      </c>
      <c r="AG811" s="6" t="s">
        <v>66</v>
      </c>
      <c r="AH811" s="6" t="s">
        <v>1631</v>
      </c>
      <c r="AI811" s="6">
        <v>1</v>
      </c>
      <c r="AJ811" s="6">
        <v>1</v>
      </c>
      <c r="AK811" s="6">
        <v>0</v>
      </c>
      <c r="AL811" s="6">
        <v>0</v>
      </c>
      <c r="AM811" s="6">
        <v>1</v>
      </c>
      <c r="AN811" s="6">
        <v>0</v>
      </c>
      <c r="AO811" s="6">
        <v>1</v>
      </c>
      <c r="AQ811" s="6">
        <v>0</v>
      </c>
      <c r="AR811" s="6">
        <v>0</v>
      </c>
      <c r="AS811" s="6">
        <v>0</v>
      </c>
      <c r="AT811" s="6">
        <v>0</v>
      </c>
      <c r="AU811" s="6">
        <f>IF(Table3[[#This Row],[ShankDiameter]]&gt;0.5,0,2)</f>
        <v>2</v>
      </c>
      <c r="AV811" s="6">
        <v>0</v>
      </c>
      <c r="AW811" s="6">
        <v>0</v>
      </c>
      <c r="AX811" s="6">
        <v>2</v>
      </c>
      <c r="AY811" s="6">
        <f>IF(Table3[[#This Row],[ShankDiameter]]=0.225,2,IF(Table3[[#This Row],[ShankDiameter]]=0.25,2,IF(Table3[[#This Row],[ShankDiameter]]=0.2875,2,0)))</f>
        <v>0</v>
      </c>
      <c r="AZ811" s="6"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f>IF(Table3[[#This Row],[Type]]="EM",IF((Table3[[#This Row],[Diameter]]/2)-Table3[[#This Row],[CornerRadius]]-0.012&gt;0,(Table3[[#This Row],[Diameter]]/2)-Table3[[#This Row],[CornerRadius]]-0.012,0),)</f>
        <v>1.925E-2</v>
      </c>
      <c r="BK811" s="6" t="str">
        <f>IF(Table3[[#This Row],[ShoulderLength]]="","",IF(Table3[[#This Row],[ShoulderLength]]&lt;Table3[[#This Row],[LOC]],"FIX",""))</f>
        <v/>
      </c>
    </row>
    <row r="812" spans="1:63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1566</v>
      </c>
      <c r="C812" s="6" t="s">
        <v>1566</v>
      </c>
      <c r="E812" s="6">
        <v>811</v>
      </c>
      <c r="G812" s="9" t="s">
        <v>74</v>
      </c>
      <c r="H812" s="10" t="s">
        <v>1566</v>
      </c>
      <c r="I812" s="11" t="s">
        <v>1632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>IF(Z812 &lt; 1, "", (M812/2)/TAN(RADIANS(Z812/2)))</f>
        <v/>
      </c>
      <c r="AE812" s="6" t="s">
        <v>44</v>
      </c>
      <c r="AF812" s="6" t="s">
        <v>62</v>
      </c>
      <c r="AG812" s="6" t="s">
        <v>66</v>
      </c>
      <c r="AI812" s="6">
        <v>1</v>
      </c>
      <c r="AJ812" s="6">
        <v>1</v>
      </c>
      <c r="AK812" s="6">
        <v>0</v>
      </c>
      <c r="AL812" s="6">
        <v>0</v>
      </c>
      <c r="AM812" s="6">
        <v>1</v>
      </c>
      <c r="AN812" s="6">
        <v>0</v>
      </c>
      <c r="AO812" s="6">
        <v>1</v>
      </c>
      <c r="AQ812" s="6">
        <v>0</v>
      </c>
      <c r="AR812" s="6">
        <v>0</v>
      </c>
      <c r="AS812" s="6">
        <v>0</v>
      </c>
      <c r="AT812" s="6">
        <v>0</v>
      </c>
      <c r="AU812" s="6">
        <f>IF(Table3[[#This Row],[ShankDiameter]]&gt;0.5,0,2)</f>
        <v>2</v>
      </c>
      <c r="AV812" s="6">
        <v>0</v>
      </c>
      <c r="AW812" s="6">
        <v>0</v>
      </c>
      <c r="AX812" s="6">
        <v>2</v>
      </c>
      <c r="AY812" s="6">
        <f>IF(Table3[[#This Row],[ShankDiameter]]=0.225,2,IF(Table3[[#This Row],[ShankDiameter]]=0.25,2,IF(Table3[[#This Row],[ShankDiameter]]=0.2875,2,0)))</f>
        <v>0</v>
      </c>
      <c r="AZ812" s="6"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f>IF(Table3[[#This Row],[Type]]="EM",IF((Table3[[#This Row],[Diameter]]/2)-Table3[[#This Row],[CornerRadius]]-0.012&gt;0,(Table3[[#This Row],[Diameter]]/2)-Table3[[#This Row],[CornerRadius]]-0.012,0),)</f>
        <v>1.925E-2</v>
      </c>
      <c r="BK812" s="6" t="str">
        <f>IF(Table3[[#This Row],[ShoulderLength]]="","",IF(Table3[[#This Row],[ShoulderLength]]&lt;Table3[[#This Row],[LOC]],"FIX",""))</f>
        <v/>
      </c>
    </row>
    <row r="813" spans="1:63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1566</v>
      </c>
      <c r="C813" s="6" t="s">
        <v>1566</v>
      </c>
      <c r="E813" s="6">
        <v>812</v>
      </c>
      <c r="G813" s="9" t="s">
        <v>74</v>
      </c>
      <c r="H813" s="10" t="s">
        <v>1566</v>
      </c>
      <c r="I813" s="11" t="s">
        <v>1633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>IF(Z813 &lt; 1, "", (M813/2)/TAN(RADIANS(Z813/2)))</f>
        <v/>
      </c>
      <c r="AE813" s="6" t="s">
        <v>44</v>
      </c>
      <c r="AF813" s="6" t="s">
        <v>62</v>
      </c>
      <c r="AG813" s="6" t="s">
        <v>79</v>
      </c>
      <c r="AI813" s="6">
        <v>1</v>
      </c>
      <c r="AJ813" s="6">
        <v>0</v>
      </c>
      <c r="AK813" s="6">
        <v>1</v>
      </c>
      <c r="AL813" s="6">
        <v>1</v>
      </c>
      <c r="AM813" s="6">
        <v>1</v>
      </c>
      <c r="AN813" s="6">
        <v>1</v>
      </c>
      <c r="AO813" s="6">
        <v>1</v>
      </c>
      <c r="AQ813" s="6">
        <v>0</v>
      </c>
      <c r="AR813" s="6">
        <v>0</v>
      </c>
      <c r="AS813" s="6">
        <v>0</v>
      </c>
      <c r="AT813" s="6">
        <v>0</v>
      </c>
      <c r="AU813" s="6">
        <f>IF(Table3[[#This Row],[ShankDiameter]]&gt;0.5,0,2)</f>
        <v>2</v>
      </c>
      <c r="AV813" s="6">
        <v>0</v>
      </c>
      <c r="AW813" s="6">
        <v>0</v>
      </c>
      <c r="AX813" s="6">
        <v>2</v>
      </c>
      <c r="AY813" s="6">
        <v>2</v>
      </c>
      <c r="AZ813" s="6">
        <v>2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f>IF(Table3[[#This Row],[Type]]="EM",IF((Table3[[#This Row],[Diameter]]/2)-Table3[[#This Row],[CornerRadius]]-0.012&gt;0,(Table3[[#This Row],[Diameter]]/2)-Table3[[#This Row],[CornerRadius]]-0.012,0),)</f>
        <v>1.925E-2</v>
      </c>
      <c r="BK813" s="6" t="str">
        <f>IF(Table3[[#This Row],[ShoulderLength]]="","",IF(Table3[[#This Row],[ShoulderLength]]&lt;Table3[[#This Row],[LOC]],"FIX",""))</f>
        <v/>
      </c>
    </row>
    <row r="814" spans="1:63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1566</v>
      </c>
      <c r="C814" s="6" t="s">
        <v>1566</v>
      </c>
      <c r="E814" s="6">
        <v>813</v>
      </c>
      <c r="G814" s="9" t="s">
        <v>74</v>
      </c>
      <c r="H814" s="10" t="s">
        <v>1566</v>
      </c>
      <c r="I814" s="11" t="s">
        <v>1634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>IF(Z814 &lt; 1, "", (M814/2)/TAN(RADIANS(Z814/2)))</f>
        <v/>
      </c>
      <c r="AE814" s="6" t="s">
        <v>44</v>
      </c>
      <c r="AF814" s="6" t="s">
        <v>62</v>
      </c>
      <c r="AG814" s="6" t="s">
        <v>79</v>
      </c>
      <c r="AI814" s="6">
        <v>1</v>
      </c>
      <c r="AJ814" s="6">
        <v>1</v>
      </c>
      <c r="AK814" s="6">
        <v>1</v>
      </c>
      <c r="AL814" s="6">
        <v>0</v>
      </c>
      <c r="AM814" s="6">
        <v>1</v>
      </c>
      <c r="AN814" s="6">
        <v>1</v>
      </c>
      <c r="AO814" s="6">
        <v>1</v>
      </c>
      <c r="AQ814" s="6">
        <v>0</v>
      </c>
      <c r="AR814" s="6">
        <v>0</v>
      </c>
      <c r="AS814" s="6">
        <v>0</v>
      </c>
      <c r="AT814" s="6">
        <v>0</v>
      </c>
      <c r="AU814" s="6">
        <f>IF(Table3[[#This Row],[ShankDiameter]]&gt;0.5,0,2)</f>
        <v>2</v>
      </c>
      <c r="AV814" s="6">
        <v>0</v>
      </c>
      <c r="AW814" s="6">
        <v>0</v>
      </c>
      <c r="AX814" s="6">
        <v>2</v>
      </c>
      <c r="AY814" s="6">
        <f>IF(Table3[[#This Row],[ShankDiameter]]=0.225,2,IF(Table3[[#This Row],[ShankDiameter]]=0.25,2,IF(Table3[[#This Row],[ShankDiameter]]=0.2875,2,0)))</f>
        <v>0</v>
      </c>
      <c r="AZ814" s="6">
        <v>2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f>IF(Table3[[#This Row],[Type]]="EM",IF((Table3[[#This Row],[Diameter]]/2)-Table3[[#This Row],[CornerRadius]]-0.012&gt;0,(Table3[[#This Row],[Diameter]]/2)-Table3[[#This Row],[CornerRadius]]-0.012,0),)</f>
        <v>1.925E-2</v>
      </c>
      <c r="BK814" s="6" t="str">
        <f>IF(Table3[[#This Row],[ShoulderLength]]="","",IF(Table3[[#This Row],[ShoulderLength]]&lt;Table3[[#This Row],[LOC]],"FIX",""))</f>
        <v/>
      </c>
    </row>
    <row r="815" spans="1:63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1566</v>
      </c>
      <c r="C815" s="6" t="s">
        <v>1566</v>
      </c>
      <c r="E815" s="6">
        <v>814</v>
      </c>
      <c r="G815" s="9" t="s">
        <v>74</v>
      </c>
      <c r="H815" s="10" t="s">
        <v>1566</v>
      </c>
      <c r="I815" s="11" t="s">
        <v>1635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>IF(Z815 &lt; 1, "", (M815/2)/TAN(RADIANS(Z815/2)))</f>
        <v/>
      </c>
      <c r="AE815" s="6" t="s">
        <v>44</v>
      </c>
      <c r="AF815" s="6" t="s">
        <v>1636</v>
      </c>
      <c r="AG815" s="6" t="s">
        <v>79</v>
      </c>
      <c r="AI815" s="6">
        <v>0</v>
      </c>
      <c r="AJ815" s="6">
        <v>1</v>
      </c>
      <c r="AK815" s="6">
        <v>1</v>
      </c>
      <c r="AL815" s="6">
        <v>0</v>
      </c>
      <c r="AM815" s="6">
        <v>1</v>
      </c>
      <c r="AN815" s="6">
        <v>0</v>
      </c>
      <c r="AO815" s="6">
        <v>1</v>
      </c>
      <c r="AQ815" s="6">
        <v>0</v>
      </c>
      <c r="AR815" s="6">
        <v>0</v>
      </c>
      <c r="AS815" s="6">
        <v>0</v>
      </c>
      <c r="AT815" s="6">
        <v>0</v>
      </c>
      <c r="AU815" s="6">
        <f>IF(Table3[[#This Row],[ShankDiameter]]&gt;0.5,0,2)</f>
        <v>2</v>
      </c>
      <c r="AV815" s="6">
        <v>0</v>
      </c>
      <c r="AW815" s="6">
        <v>0</v>
      </c>
      <c r="AX815" s="6">
        <v>0</v>
      </c>
      <c r="AY815" s="6">
        <v>2</v>
      </c>
      <c r="AZ815" s="6">
        <v>0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f>IF(Table3[[#This Row],[Type]]="EM",IF((Table3[[#This Row],[Diameter]]/2)-Table3[[#This Row],[CornerRadius]]-0.012&gt;0,(Table3[[#This Row],[Diameter]]/2)-Table3[[#This Row],[CornerRadius]]-0.012,0),)</f>
        <v>1.925E-2</v>
      </c>
      <c r="BK815" s="6" t="str">
        <f>IF(Table3[[#This Row],[ShoulderLength]]="","",IF(Table3[[#This Row],[ShoulderLength]]&lt;Table3[[#This Row],[LOC]],"FIX",""))</f>
        <v/>
      </c>
    </row>
    <row r="816" spans="1:63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1566</v>
      </c>
      <c r="C816" s="6" t="s">
        <v>1566</v>
      </c>
      <c r="E816" s="6">
        <v>815</v>
      </c>
      <c r="F816" s="22"/>
      <c r="H816" s="10" t="s">
        <v>1566</v>
      </c>
      <c r="I816" s="11" t="s">
        <v>1637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>IF(Z816 &lt; 1, "", (M816/2)/TAN(RADIANS(Z816/2)))</f>
        <v/>
      </c>
      <c r="AE816" s="6" t="s">
        <v>44</v>
      </c>
      <c r="AF816" s="6" t="s">
        <v>1638</v>
      </c>
      <c r="AG816" s="6" t="s">
        <v>79</v>
      </c>
      <c r="AI816" s="6">
        <v>0</v>
      </c>
      <c r="AJ816" s="6">
        <v>1</v>
      </c>
      <c r="AK816" s="6">
        <v>1</v>
      </c>
      <c r="AL816" s="6">
        <v>0</v>
      </c>
      <c r="AM816" s="6">
        <v>1</v>
      </c>
      <c r="AN816" s="6">
        <v>0</v>
      </c>
      <c r="AO816" s="6">
        <v>1</v>
      </c>
      <c r="AQ816" s="6">
        <v>0</v>
      </c>
      <c r="AR816" s="6">
        <v>0</v>
      </c>
      <c r="AS816" s="6">
        <v>0</v>
      </c>
      <c r="AT816" s="6">
        <v>0</v>
      </c>
      <c r="AU816" s="6">
        <f>IF(Table3[[#This Row],[ShankDiameter]]&gt;0.5,0,2)</f>
        <v>2</v>
      </c>
      <c r="AV816" s="6">
        <v>0</v>
      </c>
      <c r="AW816" s="6">
        <v>0</v>
      </c>
      <c r="AX816" s="6">
        <v>2</v>
      </c>
      <c r="AY816" s="6">
        <f>IF(Table3[[#This Row],[ShankDiameter]]=0.225,2,IF(Table3[[#This Row],[ShankDiameter]]=0.25,2,IF(Table3[[#This Row],[ShankDiameter]]=0.2875,2,0)))</f>
        <v>0</v>
      </c>
      <c r="AZ816" s="6"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f>IF(Table3[[#This Row],[Type]]="EM",IF((Table3[[#This Row],[Diameter]]/2)-Table3[[#This Row],[CornerRadius]]-0.012&gt;0,(Table3[[#This Row],[Diameter]]/2)-Table3[[#This Row],[CornerRadius]]-0.012,0),)</f>
        <v>1.925E-2</v>
      </c>
      <c r="BK816" s="6" t="str">
        <f>IF(Table3[[#This Row],[ShoulderLength]]="","",IF(Table3[[#This Row],[ShoulderLength]]&lt;Table3[[#This Row],[LOC]],"FIX",""))</f>
        <v/>
      </c>
    </row>
    <row r="817" spans="1:63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1566</v>
      </c>
      <c r="C817" s="6" t="s">
        <v>1566</v>
      </c>
      <c r="E817" s="6">
        <v>816</v>
      </c>
      <c r="F817" s="8" t="s">
        <v>60</v>
      </c>
      <c r="H817" s="10" t="s">
        <v>1566</v>
      </c>
      <c r="I817" s="11" t="s">
        <v>1639</v>
      </c>
      <c r="J817" s="12" t="s">
        <v>1640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>IF(Z817 &lt; 1, "", (M817/2)/TAN(RADIANS(Z817/2)))</f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1</v>
      </c>
      <c r="AK817" s="6">
        <v>1</v>
      </c>
      <c r="AL817" s="6">
        <v>0</v>
      </c>
      <c r="AM817" s="6">
        <v>0</v>
      </c>
      <c r="AN817" s="6">
        <v>1</v>
      </c>
      <c r="AO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f>IF(Table3[[#This Row],[ShankDiameter]]&gt;0.5,0,2)</f>
        <v>2</v>
      </c>
      <c r="AV817" s="6">
        <v>0</v>
      </c>
      <c r="AW817" s="6">
        <v>0</v>
      </c>
      <c r="AX817" s="6">
        <v>2</v>
      </c>
      <c r="AY817" s="6">
        <f>IF(Table3[[#This Row],[ShankDiameter]]=0.225,2,IF(Table3[[#This Row],[ShankDiameter]]=0.25,2,IF(Table3[[#This Row],[ShankDiameter]]=0.2875,2,0)))</f>
        <v>0</v>
      </c>
      <c r="AZ817" s="6"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f>IF(Table3[[#This Row],[Type]]="EM",IF((Table3[[#This Row],[Diameter]]/2)-Table3[[#This Row],[CornerRadius]]-0.012&gt;0,(Table3[[#This Row],[Diameter]]/2)-Table3[[#This Row],[CornerRadius]]-0.012,0),)</f>
        <v>1.925E-2</v>
      </c>
      <c r="BK817" s="6" t="str">
        <f>IF(Table3[[#This Row],[ShoulderLength]]="","",IF(Table3[[#This Row],[ShoulderLength]]&lt;Table3[[#This Row],[LOC]],"FIX",""))</f>
        <v/>
      </c>
    </row>
    <row r="818" spans="1:63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1566</v>
      </c>
      <c r="C818" s="6" t="s">
        <v>1566</v>
      </c>
      <c r="E818" s="6">
        <v>817</v>
      </c>
      <c r="F818" s="8" t="s">
        <v>60</v>
      </c>
      <c r="H818" s="10" t="s">
        <v>1566</v>
      </c>
      <c r="I818" s="11" t="s">
        <v>1641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>IF(Z818 &lt; 1, "", (M818/2)/TAN(RADIANS(Z818/2)))</f>
        <v/>
      </c>
      <c r="AE818" s="6" t="s">
        <v>44</v>
      </c>
      <c r="AF818" s="6" t="s">
        <v>62</v>
      </c>
      <c r="AG818" s="6" t="s">
        <v>66</v>
      </c>
      <c r="AI818" s="6">
        <v>1</v>
      </c>
      <c r="AJ818" s="6">
        <v>1</v>
      </c>
      <c r="AK818" s="6">
        <v>0</v>
      </c>
      <c r="AL818" s="6">
        <v>0</v>
      </c>
      <c r="AM818" s="6">
        <v>1</v>
      </c>
      <c r="AN818" s="6">
        <v>1</v>
      </c>
      <c r="AO818" s="6">
        <v>1</v>
      </c>
      <c r="AQ818" s="6">
        <v>0</v>
      </c>
      <c r="AR818" s="6">
        <v>0</v>
      </c>
      <c r="AS818" s="6">
        <v>0</v>
      </c>
      <c r="AT818" s="6">
        <v>0</v>
      </c>
      <c r="AU818" s="6">
        <f>IF(Table3[[#This Row],[ShankDiameter]]&gt;0.5,0,2)</f>
        <v>2</v>
      </c>
      <c r="AV818" s="6">
        <v>0</v>
      </c>
      <c r="AW818" s="6">
        <v>0</v>
      </c>
      <c r="AX818" s="6">
        <v>2</v>
      </c>
      <c r="AY818" s="6">
        <f>IF(Table3[[#This Row],[ShankDiameter]]=0.225,2,IF(Table3[[#This Row],[ShankDiameter]]=0.25,2,IF(Table3[[#This Row],[ShankDiameter]]=0.2875,2,0)))</f>
        <v>0</v>
      </c>
      <c r="AZ818" s="6"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K818" s="6" t="str">
        <f>IF(Table3[[#This Row],[ShoulderLength]]="","",IF(Table3[[#This Row],[ShoulderLength]]&lt;Table3[[#This Row],[LOC]],"FIX",""))</f>
        <v/>
      </c>
    </row>
    <row r="819" spans="1:63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1566</v>
      </c>
      <c r="C819" s="6" t="s">
        <v>1566</v>
      </c>
      <c r="E819" s="6">
        <v>818</v>
      </c>
      <c r="F819" s="8" t="s">
        <v>60</v>
      </c>
      <c r="H819" s="10" t="s">
        <v>1566</v>
      </c>
      <c r="I819" s="11" t="s">
        <v>1642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>IF(Z819 &lt; 1, "", (M819/2)/TAN(RADIANS(Z819/2)))</f>
        <v/>
      </c>
      <c r="AE819" s="6" t="s">
        <v>44</v>
      </c>
      <c r="AF819" s="6" t="s">
        <v>62</v>
      </c>
      <c r="AG819" s="6" t="s">
        <v>66</v>
      </c>
      <c r="AI819" s="6">
        <v>1</v>
      </c>
      <c r="AJ819" s="6">
        <v>1</v>
      </c>
      <c r="AK819" s="6">
        <v>0</v>
      </c>
      <c r="AL819" s="6">
        <v>0</v>
      </c>
      <c r="AM819" s="6">
        <v>1</v>
      </c>
      <c r="AN819" s="6">
        <v>1</v>
      </c>
      <c r="AO819" s="6">
        <v>1</v>
      </c>
      <c r="AQ819" s="6">
        <v>0</v>
      </c>
      <c r="AR819" s="6">
        <v>0</v>
      </c>
      <c r="AS819" s="6">
        <v>0</v>
      </c>
      <c r="AT819" s="6">
        <v>0</v>
      </c>
      <c r="AU819" s="6">
        <f>IF(Table3[[#This Row],[ShankDiameter]]&gt;0.5,0,2)</f>
        <v>2</v>
      </c>
      <c r="AV819" s="6">
        <v>0</v>
      </c>
      <c r="AW819" s="6">
        <v>0</v>
      </c>
      <c r="AX819" s="6">
        <v>2</v>
      </c>
      <c r="AY819" s="6">
        <f>IF(Table3[[#This Row],[ShankDiameter]]=0.225,2,IF(Table3[[#This Row],[ShankDiameter]]=0.25,2,IF(Table3[[#This Row],[ShankDiameter]]=0.2875,2,0)))</f>
        <v>0</v>
      </c>
      <c r="AZ819" s="6"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K819" s="6" t="str">
        <f>IF(Table3[[#This Row],[ShoulderLength]]="","",IF(Table3[[#This Row],[ShoulderLength]]&lt;Table3[[#This Row],[LOC]],"FIX",""))</f>
        <v/>
      </c>
    </row>
    <row r="820" spans="1:63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1566</v>
      </c>
      <c r="C820" s="6" t="s">
        <v>1566</v>
      </c>
      <c r="E820" s="6">
        <v>819</v>
      </c>
      <c r="G820" s="9" t="s">
        <v>74</v>
      </c>
      <c r="H820" s="10" t="s">
        <v>1566</v>
      </c>
      <c r="I820" s="11" t="s">
        <v>1643</v>
      </c>
      <c r="J820" s="12" t="s">
        <v>1644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>IF(Z820 &lt; 1, "", (M820/2)/TAN(RADIANS(Z820/2)))</f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1</v>
      </c>
      <c r="AN820" s="6">
        <v>0</v>
      </c>
      <c r="AO820" s="6">
        <v>1</v>
      </c>
      <c r="AQ820" s="6">
        <v>0</v>
      </c>
      <c r="AR820" s="6">
        <v>0</v>
      </c>
      <c r="AS820" s="6">
        <v>0</v>
      </c>
      <c r="AT820" s="6">
        <v>0</v>
      </c>
      <c r="AU820" s="6">
        <f>IF(Table3[[#This Row],[ShankDiameter]]&gt;0.5,0,2)</f>
        <v>2</v>
      </c>
      <c r="AV820" s="6">
        <v>0</v>
      </c>
      <c r="AW820" s="6">
        <v>0</v>
      </c>
      <c r="AX820" s="6">
        <v>2</v>
      </c>
      <c r="AY820" s="6">
        <f>IF(Table3[[#This Row],[ShankDiameter]]=0.225,2,IF(Table3[[#This Row],[ShankDiameter]]=0.25,2,IF(Table3[[#This Row],[ShankDiameter]]=0.2875,2,0)))</f>
        <v>0</v>
      </c>
      <c r="AZ820" s="6"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f>IF(Table3[[#This Row],[Type]]="EM",IF((Table3[[#This Row],[Diameter]]/2)-Table3[[#This Row],[CornerRadius]]-0.012&gt;0,(Table3[[#This Row],[Diameter]]/2)-Table3[[#This Row],[CornerRadius]]-0.012,0),)</f>
        <v>2.7E-2</v>
      </c>
      <c r="BK820" s="6" t="str">
        <f>IF(Table3[[#This Row],[ShoulderLength]]="","",IF(Table3[[#This Row],[ShoulderLength]]&lt;Table3[[#This Row],[LOC]],"FIX",""))</f>
        <v/>
      </c>
    </row>
    <row r="821" spans="1:63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1566</v>
      </c>
      <c r="C821" s="6" t="s">
        <v>1566</v>
      </c>
      <c r="E821" s="6">
        <v>820</v>
      </c>
      <c r="G821" s="9" t="s">
        <v>74</v>
      </c>
      <c r="H821" s="10" t="s">
        <v>1566</v>
      </c>
      <c r="I821" s="11" t="s">
        <v>1645</v>
      </c>
      <c r="J821" s="12" t="s">
        <v>1646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>IF(Z821 &lt; 1, "", (M821/2)/TAN(RADIANS(Z821/2)))</f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1</v>
      </c>
      <c r="AK821" s="6">
        <v>0</v>
      </c>
      <c r="AL821" s="6">
        <v>0</v>
      </c>
      <c r="AM821" s="6">
        <v>0</v>
      </c>
      <c r="AN821" s="6">
        <v>1</v>
      </c>
      <c r="AO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f>IF(Table3[[#This Row],[ShankDiameter]]&gt;0.5,0,2)</f>
        <v>2</v>
      </c>
      <c r="AV821" s="6">
        <v>0</v>
      </c>
      <c r="AW821" s="6">
        <v>0</v>
      </c>
      <c r="AX821" s="6">
        <v>2</v>
      </c>
      <c r="AY821" s="6">
        <f>IF(Table3[[#This Row],[ShankDiameter]]=0.225,2,IF(Table3[[#This Row],[ShankDiameter]]=0.25,2,IF(Table3[[#This Row],[ShankDiameter]]=0.2875,2,0)))</f>
        <v>0</v>
      </c>
      <c r="AZ821" s="6"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f>IF(Table3[[#This Row],[Type]]="EM",IF((Table3[[#This Row],[Diameter]]/2)-Table3[[#This Row],[CornerRadius]]-0.012&gt;0,(Table3[[#This Row],[Diameter]]/2)-Table3[[#This Row],[CornerRadius]]-0.012,0),)</f>
        <v>2.7E-2</v>
      </c>
      <c r="BK821" s="6" t="str">
        <f>IF(Table3[[#This Row],[ShoulderLength]]="","",IF(Table3[[#This Row],[ShoulderLength]]&lt;Table3[[#This Row],[LOC]],"FIX",""))</f>
        <v/>
      </c>
    </row>
    <row r="822" spans="1:63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1566</v>
      </c>
      <c r="C822" s="6" t="s">
        <v>1566</v>
      </c>
      <c r="E822" s="6">
        <v>821</v>
      </c>
      <c r="G822" s="9" t="s">
        <v>74</v>
      </c>
      <c r="H822" s="10" t="s">
        <v>1566</v>
      </c>
      <c r="I822" s="11" t="s">
        <v>1647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>IF(Z822 &lt; 1, "", (M822/2)/TAN(RADIANS(Z822/2)))</f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1</v>
      </c>
      <c r="AJ822" s="6">
        <v>1</v>
      </c>
      <c r="AK822" s="6">
        <v>0</v>
      </c>
      <c r="AL822" s="6">
        <v>0</v>
      </c>
      <c r="AM822" s="6">
        <v>1</v>
      </c>
      <c r="AN822" s="6">
        <v>0</v>
      </c>
      <c r="AO822" s="6">
        <v>1</v>
      </c>
      <c r="AQ822" s="6">
        <v>0</v>
      </c>
      <c r="AR822" s="6">
        <v>0</v>
      </c>
      <c r="AS822" s="6">
        <v>0</v>
      </c>
      <c r="AT822" s="6">
        <v>0</v>
      </c>
      <c r="AU822" s="6">
        <f>IF(Table3[[#This Row],[ShankDiameter]]&gt;0.5,0,2)</f>
        <v>2</v>
      </c>
      <c r="AV822" s="6">
        <v>0</v>
      </c>
      <c r="AW822" s="6">
        <v>0</v>
      </c>
      <c r="AX822" s="6">
        <v>2</v>
      </c>
      <c r="AY822" s="6">
        <f>IF(Table3[[#This Row],[ShankDiameter]]=0.225,2,IF(Table3[[#This Row],[ShankDiameter]]=0.25,2,IF(Table3[[#This Row],[ShankDiameter]]=0.2875,2,0)))</f>
        <v>0</v>
      </c>
      <c r="AZ822" s="6"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f>IF(Table3[[#This Row],[Type]]="EM",IF((Table3[[#This Row],[Diameter]]/2)-Table3[[#This Row],[CornerRadius]]-0.012&gt;0,(Table3[[#This Row],[Diameter]]/2)-Table3[[#This Row],[CornerRadius]]-0.012,0),)</f>
        <v>2.7E-2</v>
      </c>
      <c r="BK822" s="6" t="str">
        <f>IF(Table3[[#This Row],[ShoulderLength]]="","",IF(Table3[[#This Row],[ShoulderLength]]&lt;Table3[[#This Row],[LOC]],"FIX",""))</f>
        <v/>
      </c>
    </row>
    <row r="823" spans="1:63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1566</v>
      </c>
      <c r="C823" s="6" t="s">
        <v>1566</v>
      </c>
      <c r="E823" s="6">
        <v>822</v>
      </c>
      <c r="F823" s="8" t="s">
        <v>60</v>
      </c>
      <c r="H823" s="10" t="s">
        <v>1566</v>
      </c>
      <c r="I823" s="11" t="s">
        <v>1648</v>
      </c>
      <c r="J823" s="12" t="s">
        <v>1649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>IF(Z823 &lt; 1, "", (M823/2)/TAN(RADIANS(Z823/2)))</f>
        <v/>
      </c>
      <c r="AE823" s="6" t="s">
        <v>44</v>
      </c>
      <c r="AF823" s="6" t="s">
        <v>1650</v>
      </c>
      <c r="AG823" s="6" t="s">
        <v>124</v>
      </c>
      <c r="AI823" s="6">
        <v>1</v>
      </c>
      <c r="AJ823" s="6">
        <v>0</v>
      </c>
      <c r="AK823" s="6">
        <v>1</v>
      </c>
      <c r="AL823" s="6">
        <v>0</v>
      </c>
      <c r="AM823" s="6">
        <v>1</v>
      </c>
      <c r="AN823" s="6">
        <v>0</v>
      </c>
      <c r="AO823" s="6">
        <v>1</v>
      </c>
      <c r="AQ823" s="6">
        <v>0</v>
      </c>
      <c r="AR823" s="6">
        <v>0</v>
      </c>
      <c r="AS823" s="6">
        <v>0</v>
      </c>
      <c r="AT823" s="6">
        <v>0</v>
      </c>
      <c r="AU823" s="6">
        <f>IF(Table3[[#This Row],[ShankDiameter]]&gt;0.5,0,2)</f>
        <v>2</v>
      </c>
      <c r="AV823" s="6">
        <v>0</v>
      </c>
      <c r="AW823" s="6">
        <v>0</v>
      </c>
      <c r="AX823" s="6">
        <v>2</v>
      </c>
      <c r="AY823" s="6">
        <f>IF(Table3[[#This Row],[ShankDiameter]]=0.225,2,IF(Table3[[#This Row],[ShankDiameter]]=0.25,2,IF(Table3[[#This Row],[ShankDiameter]]=0.2875,2,0)))</f>
        <v>0</v>
      </c>
      <c r="AZ823" s="6"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K823" s="6" t="str">
        <f>IF(Table3[[#This Row],[ShoulderLength]]="","",IF(Table3[[#This Row],[ShoulderLength]]&lt;Table3[[#This Row],[LOC]],"FIX",""))</f>
        <v/>
      </c>
    </row>
    <row r="824" spans="1:63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1651</v>
      </c>
      <c r="J824" s="12" t="s">
        <v>1652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>IF(Z824 &lt; 1, "", (M824/2)/TAN(RADIANS(Z824/2)))</f>
        <v>6.7636584035564662E-2</v>
      </c>
      <c r="AE824" s="6" t="s">
        <v>44</v>
      </c>
      <c r="AF824" s="6" t="s">
        <v>73</v>
      </c>
      <c r="AG824" s="6" t="s">
        <v>66</v>
      </c>
      <c r="AH824" s="6" t="s">
        <v>1653</v>
      </c>
      <c r="AI824" s="6">
        <v>0</v>
      </c>
      <c r="AJ824" s="6">
        <v>1</v>
      </c>
      <c r="AK824" s="6">
        <v>1</v>
      </c>
      <c r="AL824" s="6">
        <v>0</v>
      </c>
      <c r="AM824" s="6">
        <v>1</v>
      </c>
      <c r="AN824" s="6">
        <v>1</v>
      </c>
      <c r="AO824" s="6">
        <v>1</v>
      </c>
      <c r="AP824" s="21" t="s">
        <v>3341</v>
      </c>
      <c r="AQ824" s="6">
        <v>0</v>
      </c>
      <c r="AR824" s="6">
        <v>0</v>
      </c>
      <c r="AS824" s="6">
        <v>0</v>
      </c>
      <c r="AT824" s="6">
        <v>0</v>
      </c>
      <c r="AU824" s="6">
        <v>1</v>
      </c>
      <c r="AV824" s="6">
        <v>0</v>
      </c>
      <c r="AW824" s="6">
        <v>0</v>
      </c>
      <c r="AX824" s="6">
        <v>0</v>
      </c>
      <c r="AY824" s="6">
        <v>1</v>
      </c>
      <c r="AZ824" s="6"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f>IF(Table3[[#This Row],[Type]]="EM",IF((Table3[[#This Row],[Diameter]]/2)-Table3[[#This Row],[CornerRadius]]-0.012&gt;0,(Table3[[#This Row],[Diameter]]/2)-Table3[[#This Row],[CornerRadius]]-0.012,0),)</f>
        <v>0</v>
      </c>
      <c r="BK824" s="6" t="str">
        <f>IF(Table3[[#This Row],[ShoulderLength]]="","",IF(Table3[[#This Row],[ShoulderLength]]&lt;Table3[[#This Row],[LOC]],"FIX",""))</f>
        <v/>
      </c>
    </row>
    <row r="825" spans="1:63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1566</v>
      </c>
      <c r="C825" s="6" t="s">
        <v>1566</v>
      </c>
      <c r="E825" s="6">
        <v>824</v>
      </c>
      <c r="G825" s="9" t="s">
        <v>74</v>
      </c>
      <c r="H825" s="10" t="s">
        <v>1566</v>
      </c>
      <c r="I825" s="11" t="s">
        <v>1654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>IF(Z825 &lt; 1, "", (M825/2)/TAN(RADIANS(Z825/2)))</f>
        <v/>
      </c>
      <c r="AE825" s="6" t="s">
        <v>44</v>
      </c>
      <c r="AF825" s="6" t="s">
        <v>62</v>
      </c>
      <c r="AG825" s="6" t="s">
        <v>79</v>
      </c>
      <c r="AI825" s="6">
        <v>1</v>
      </c>
      <c r="AJ825" s="6">
        <v>0</v>
      </c>
      <c r="AK825" s="6">
        <v>1</v>
      </c>
      <c r="AL825" s="6">
        <v>1</v>
      </c>
      <c r="AM825" s="6">
        <v>1</v>
      </c>
      <c r="AN825" s="6">
        <v>1</v>
      </c>
      <c r="AO825" s="6">
        <v>1</v>
      </c>
      <c r="AQ825" s="6">
        <v>0</v>
      </c>
      <c r="AR825" s="6">
        <v>0</v>
      </c>
      <c r="AS825" s="6">
        <v>0</v>
      </c>
      <c r="AT825" s="6">
        <v>0</v>
      </c>
      <c r="AU825" s="6">
        <f>IF(Table3[[#This Row],[ShankDiameter]]&gt;0.5,0,2)</f>
        <v>2</v>
      </c>
      <c r="AV825" s="6">
        <v>0</v>
      </c>
      <c r="AW825" s="6">
        <v>0</v>
      </c>
      <c r="AX825" s="6">
        <v>2</v>
      </c>
      <c r="AY825" s="6">
        <v>2</v>
      </c>
      <c r="AZ825" s="6"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K825" s="6" t="str">
        <f>IF(Table3[[#This Row],[ShoulderLength]]="","",IF(Table3[[#This Row],[ShoulderLength]]&lt;Table3[[#This Row],[LOC]],"FIX",""))</f>
        <v/>
      </c>
    </row>
    <row r="826" spans="1:63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1566</v>
      </c>
      <c r="C826" s="6" t="s">
        <v>1566</v>
      </c>
      <c r="E826" s="6">
        <v>825</v>
      </c>
      <c r="F826" s="8" t="s">
        <v>60</v>
      </c>
      <c r="H826" s="10" t="s">
        <v>1566</v>
      </c>
      <c r="I826" s="11" t="s">
        <v>1655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>IF(Z826 &lt; 1, "", (M826/2)/TAN(RADIANS(Z826/2)))</f>
        <v/>
      </c>
      <c r="AE826" s="6" t="s">
        <v>44</v>
      </c>
      <c r="AF826" s="6" t="s">
        <v>62</v>
      </c>
      <c r="AG826" s="6" t="s">
        <v>79</v>
      </c>
      <c r="AI826" s="6">
        <v>1</v>
      </c>
      <c r="AJ826" s="6">
        <v>0</v>
      </c>
      <c r="AK826" s="6">
        <v>1</v>
      </c>
      <c r="AL826" s="6">
        <v>0</v>
      </c>
      <c r="AM826" s="6">
        <v>1</v>
      </c>
      <c r="AN826" s="6">
        <v>0</v>
      </c>
      <c r="AO826" s="6">
        <v>1</v>
      </c>
      <c r="AQ826" s="6">
        <v>0</v>
      </c>
      <c r="AR826" s="6">
        <v>0</v>
      </c>
      <c r="AS826" s="6">
        <v>0</v>
      </c>
      <c r="AT826" s="6">
        <v>0</v>
      </c>
      <c r="AU826" s="6">
        <f>IF(Table3[[#This Row],[ShankDiameter]]&gt;0.5,0,2)</f>
        <v>2</v>
      </c>
      <c r="AV826" s="6">
        <v>0</v>
      </c>
      <c r="AW826" s="6">
        <v>0</v>
      </c>
      <c r="AX826" s="6">
        <v>2</v>
      </c>
      <c r="AY826" s="6">
        <f>IF(Table3[[#This Row],[ShankDiameter]]=0.225,2,IF(Table3[[#This Row],[ShankDiameter]]=0.25,2,IF(Table3[[#This Row],[ShankDiameter]]=0.2875,2,0)))</f>
        <v>0</v>
      </c>
      <c r="AZ826" s="6"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K826" s="6" t="str">
        <f>IF(Table3[[#This Row],[ShoulderLength]]="","",IF(Table3[[#This Row],[ShoulderLength]]&lt;Table3[[#This Row],[LOC]],"FIX",""))</f>
        <v/>
      </c>
    </row>
    <row r="827" spans="1:63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1566</v>
      </c>
      <c r="C827" s="6" t="s">
        <v>1566</v>
      </c>
      <c r="E827" s="6">
        <v>826</v>
      </c>
      <c r="G827" s="9" t="s">
        <v>74</v>
      </c>
      <c r="H827" s="10" t="s">
        <v>1566</v>
      </c>
      <c r="I827" s="11" t="s">
        <v>1656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>IF(Z827 &lt; 1, "", (M827/2)/TAN(RADIANS(Z827/2)))</f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1</v>
      </c>
      <c r="AL827" s="6">
        <v>0</v>
      </c>
      <c r="AM827" s="6">
        <v>1</v>
      </c>
      <c r="AN827" s="6">
        <v>0</v>
      </c>
      <c r="AO827" s="6">
        <v>1</v>
      </c>
      <c r="AQ827" s="6">
        <v>0</v>
      </c>
      <c r="AR827" s="6">
        <v>0</v>
      </c>
      <c r="AS827" s="6">
        <v>0</v>
      </c>
      <c r="AT827" s="6">
        <v>0</v>
      </c>
      <c r="AU827" s="6">
        <f>IF(Table3[[#This Row],[ShankDiameter]]&gt;0.5,0,2)</f>
        <v>2</v>
      </c>
      <c r="AV827" s="6">
        <v>0</v>
      </c>
      <c r="AW827" s="6">
        <v>0</v>
      </c>
      <c r="AX827" s="6">
        <v>2</v>
      </c>
      <c r="AY827" s="6">
        <f>IF(Table3[[#This Row],[ShankDiameter]]=0.225,2,IF(Table3[[#This Row],[ShankDiameter]]=0.25,2,IF(Table3[[#This Row],[ShankDiameter]]=0.2875,2,0)))</f>
        <v>0</v>
      </c>
      <c r="AZ827" s="6"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K827" s="6" t="str">
        <f>IF(Table3[[#This Row],[ShoulderLength]]="","",IF(Table3[[#This Row],[ShoulderLength]]&lt;Table3[[#This Row],[LOC]],"FIX",""))</f>
        <v/>
      </c>
    </row>
    <row r="828" spans="1:63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1566</v>
      </c>
      <c r="C828" s="6" t="s">
        <v>1566</v>
      </c>
      <c r="E828" s="6">
        <v>827</v>
      </c>
      <c r="G828" s="9" t="s">
        <v>74</v>
      </c>
      <c r="H828" s="10" t="s">
        <v>1566</v>
      </c>
      <c r="I828" s="11" t="s">
        <v>1657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>IF(Z828 &lt; 1, "", (M828/2)/TAN(RADIANS(Z828/2)))</f>
        <v/>
      </c>
      <c r="AE828" s="6" t="s">
        <v>44</v>
      </c>
      <c r="AF828" s="6" t="s">
        <v>1638</v>
      </c>
      <c r="AG828" s="6" t="s">
        <v>79</v>
      </c>
      <c r="AI828" s="6">
        <v>0</v>
      </c>
      <c r="AJ828" s="6">
        <v>1</v>
      </c>
      <c r="AK828" s="6">
        <v>1</v>
      </c>
      <c r="AL828" s="6">
        <v>0</v>
      </c>
      <c r="AM828" s="6">
        <v>1</v>
      </c>
      <c r="AN828" s="6">
        <v>0</v>
      </c>
      <c r="AO828" s="6">
        <v>1</v>
      </c>
      <c r="AQ828" s="6">
        <v>0</v>
      </c>
      <c r="AR828" s="6">
        <v>0</v>
      </c>
      <c r="AS828" s="6">
        <v>0</v>
      </c>
      <c r="AT828" s="6">
        <v>0</v>
      </c>
      <c r="AU828" s="6">
        <f>IF(Table3[[#This Row],[ShankDiameter]]&gt;0.5,0,2)</f>
        <v>2</v>
      </c>
      <c r="AV828" s="6">
        <v>0</v>
      </c>
      <c r="AW828" s="6">
        <v>0</v>
      </c>
      <c r="AX828" s="6">
        <v>2</v>
      </c>
      <c r="AY828" s="6">
        <v>2</v>
      </c>
      <c r="AZ828" s="6"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K828" s="6" t="str">
        <f>IF(Table3[[#This Row],[ShoulderLength]]="","",IF(Table3[[#This Row],[ShoulderLength]]&lt;Table3[[#This Row],[LOC]],"FIX",""))</f>
        <v/>
      </c>
    </row>
    <row r="829" spans="1:63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1566</v>
      </c>
      <c r="C829" s="6" t="s">
        <v>1566</v>
      </c>
      <c r="E829" s="6">
        <v>828</v>
      </c>
      <c r="G829" s="9" t="s">
        <v>74</v>
      </c>
      <c r="H829" s="10" t="s">
        <v>1566</v>
      </c>
      <c r="I829" s="11" t="s">
        <v>1658</v>
      </c>
      <c r="J829" s="12" t="s">
        <v>1659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>IF(Z829 &lt; 1, "", (M829/2)/TAN(RADIANS(Z829/2)))</f>
        <v/>
      </c>
      <c r="AE829" s="6" t="s">
        <v>44</v>
      </c>
      <c r="AF829" s="6" t="s">
        <v>1660</v>
      </c>
      <c r="AG829" s="6" t="s">
        <v>66</v>
      </c>
      <c r="AI829" s="6">
        <v>0</v>
      </c>
      <c r="AJ829" s="6">
        <v>1</v>
      </c>
      <c r="AK829" s="6">
        <v>0</v>
      </c>
      <c r="AL829" s="6">
        <v>0</v>
      </c>
      <c r="AM829" s="6">
        <v>0</v>
      </c>
      <c r="AN829" s="6">
        <v>1</v>
      </c>
      <c r="AO829" s="6">
        <v>0</v>
      </c>
      <c r="AQ829" s="6">
        <v>0</v>
      </c>
      <c r="AR829" s="6">
        <v>0</v>
      </c>
      <c r="AS829" s="6">
        <v>0</v>
      </c>
      <c r="AT829" s="6">
        <v>0</v>
      </c>
      <c r="AU829" s="6">
        <f>IF(Table3[[#This Row],[ShankDiameter]]&gt;0.5,0,2)</f>
        <v>2</v>
      </c>
      <c r="AV829" s="6">
        <v>0</v>
      </c>
      <c r="AW829" s="6">
        <v>0</v>
      </c>
      <c r="AX829" s="6">
        <v>2</v>
      </c>
      <c r="AY829" s="6">
        <f>IF(Table3[[#This Row],[ShankDiameter]]=0.225,2,IF(Table3[[#This Row],[ShankDiameter]]=0.25,2,IF(Table3[[#This Row],[ShankDiameter]]=0.2875,2,0)))</f>
        <v>0</v>
      </c>
      <c r="AZ829" s="6"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K829" s="6" t="str">
        <f>IF(Table3[[#This Row],[ShoulderLength]]="","",IF(Table3[[#This Row],[ShoulderLength]]&lt;Table3[[#This Row],[LOC]],"FIX",""))</f>
        <v/>
      </c>
    </row>
    <row r="830" spans="1:63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1566</v>
      </c>
      <c r="C830" s="6" t="s">
        <v>1566</v>
      </c>
      <c r="E830" s="6">
        <v>829</v>
      </c>
      <c r="G830" s="9" t="s">
        <v>74</v>
      </c>
      <c r="H830" s="10" t="s">
        <v>1566</v>
      </c>
      <c r="I830" s="11" t="s">
        <v>1661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>IF(Z830 &lt; 1, "", (M830/2)/TAN(RADIANS(Z830/2)))</f>
        <v/>
      </c>
      <c r="AE830" s="6" t="s">
        <v>44</v>
      </c>
      <c r="AF830" s="6" t="s">
        <v>62</v>
      </c>
      <c r="AG830" s="6" t="s">
        <v>66</v>
      </c>
      <c r="AH830" s="6" t="s">
        <v>1662</v>
      </c>
      <c r="AI830" s="6">
        <v>1</v>
      </c>
      <c r="AJ830" s="6">
        <v>1</v>
      </c>
      <c r="AK830" s="6">
        <v>0</v>
      </c>
      <c r="AL830" s="6">
        <v>0</v>
      </c>
      <c r="AM830" s="6">
        <v>1</v>
      </c>
      <c r="AN830" s="6">
        <v>0</v>
      </c>
      <c r="AO830" s="6">
        <v>1</v>
      </c>
      <c r="AQ830" s="6">
        <v>0</v>
      </c>
      <c r="AR830" s="6">
        <v>0</v>
      </c>
      <c r="AS830" s="6">
        <v>0</v>
      </c>
      <c r="AT830" s="6">
        <v>0</v>
      </c>
      <c r="AU830" s="6">
        <f>IF(Table3[[#This Row],[ShankDiameter]]&gt;0.5,0,2)</f>
        <v>2</v>
      </c>
      <c r="AV830" s="6">
        <v>0</v>
      </c>
      <c r="AW830" s="6">
        <v>0</v>
      </c>
      <c r="AX830" s="6">
        <v>2</v>
      </c>
      <c r="AY830" s="6">
        <f>IF(Table3[[#This Row],[ShankDiameter]]=0.225,2,IF(Table3[[#This Row],[ShankDiameter]]=0.25,2,IF(Table3[[#This Row],[ShankDiameter]]=0.2875,2,0)))</f>
        <v>0</v>
      </c>
      <c r="AZ830" s="6"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K830" s="6" t="str">
        <f>IF(Table3[[#This Row],[ShoulderLength]]="","",IF(Table3[[#This Row],[ShoulderLength]]&lt;Table3[[#This Row],[LOC]],"FIX",""))</f>
        <v/>
      </c>
    </row>
    <row r="831" spans="1:63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1566</v>
      </c>
      <c r="C831" s="6" t="s">
        <v>1566</v>
      </c>
      <c r="E831" s="6">
        <v>830</v>
      </c>
      <c r="G831" s="9" t="s">
        <v>74</v>
      </c>
      <c r="H831" s="10" t="s">
        <v>1566</v>
      </c>
      <c r="I831" s="11" t="s">
        <v>1663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>IF(Z831 &lt; 1, "", (M831/2)/TAN(RADIANS(Z831/2)))</f>
        <v/>
      </c>
      <c r="AE831" s="6" t="s">
        <v>44</v>
      </c>
      <c r="AF831" s="6" t="s">
        <v>62</v>
      </c>
      <c r="AG831" s="6" t="s">
        <v>66</v>
      </c>
      <c r="AI831" s="6">
        <v>1</v>
      </c>
      <c r="AJ831" s="6">
        <v>1</v>
      </c>
      <c r="AK831" s="6">
        <v>0</v>
      </c>
      <c r="AL831" s="6">
        <v>0</v>
      </c>
      <c r="AM831" s="6">
        <v>1</v>
      </c>
      <c r="AN831" s="6">
        <v>0</v>
      </c>
      <c r="AO831" s="6">
        <v>1</v>
      </c>
      <c r="AQ831" s="6">
        <v>0</v>
      </c>
      <c r="AR831" s="6">
        <v>0</v>
      </c>
      <c r="AS831" s="6">
        <v>0</v>
      </c>
      <c r="AT831" s="6">
        <v>0</v>
      </c>
      <c r="AU831" s="6">
        <f>IF(Table3[[#This Row],[ShankDiameter]]&gt;0.5,0,2)</f>
        <v>2</v>
      </c>
      <c r="AV831" s="6">
        <v>0</v>
      </c>
      <c r="AW831" s="6">
        <v>0</v>
      </c>
      <c r="AX831" s="6">
        <v>2</v>
      </c>
      <c r="AY831" s="6">
        <f>IF(Table3[[#This Row],[ShankDiameter]]=0.225,2,IF(Table3[[#This Row],[ShankDiameter]]=0.25,2,IF(Table3[[#This Row],[ShankDiameter]]=0.2875,2,0)))</f>
        <v>0</v>
      </c>
      <c r="AZ831" s="6"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K831" s="6" t="str">
        <f>IF(Table3[[#This Row],[ShoulderLength]]="","",IF(Table3[[#This Row],[ShoulderLength]]&lt;Table3[[#This Row],[LOC]],"FIX",""))</f>
        <v/>
      </c>
    </row>
    <row r="832" spans="1:63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1566</v>
      </c>
      <c r="C832" s="6" t="s">
        <v>1566</v>
      </c>
      <c r="E832" s="6">
        <v>831</v>
      </c>
      <c r="F832" s="8" t="s">
        <v>60</v>
      </c>
      <c r="H832" s="10" t="s">
        <v>1566</v>
      </c>
      <c r="I832" s="11" t="s">
        <v>1664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>IF(Z832 &lt; 1, "", (M832/2)/TAN(RADIANS(Z832/2)))</f>
        <v/>
      </c>
      <c r="AE832" s="6" t="s">
        <v>44</v>
      </c>
      <c r="AF832" s="6" t="s">
        <v>62</v>
      </c>
      <c r="AG832" s="6" t="s">
        <v>66</v>
      </c>
      <c r="AI832" s="6">
        <v>1</v>
      </c>
      <c r="AJ832" s="6">
        <v>1</v>
      </c>
      <c r="AK832" s="6">
        <v>0</v>
      </c>
      <c r="AL832" s="6">
        <v>0</v>
      </c>
      <c r="AM832" s="6">
        <v>1</v>
      </c>
      <c r="AN832" s="6">
        <v>0</v>
      </c>
      <c r="AO832" s="6">
        <v>1</v>
      </c>
      <c r="AQ832" s="6">
        <v>0</v>
      </c>
      <c r="AR832" s="6">
        <v>0</v>
      </c>
      <c r="AS832" s="6">
        <v>0</v>
      </c>
      <c r="AT832" s="6">
        <v>0</v>
      </c>
      <c r="AU832" s="6">
        <f>IF(Table3[[#This Row],[ShankDiameter]]&gt;0.5,0,2)</f>
        <v>2</v>
      </c>
      <c r="AV832" s="6">
        <v>0</v>
      </c>
      <c r="AW832" s="6">
        <v>0</v>
      </c>
      <c r="AX832" s="6">
        <v>2</v>
      </c>
      <c r="AY832" s="6">
        <f>IF(Table3[[#This Row],[ShankDiameter]]=0.225,2,IF(Table3[[#This Row],[ShankDiameter]]=0.25,2,IF(Table3[[#This Row],[ShankDiameter]]=0.2875,2,0)))</f>
        <v>0</v>
      </c>
      <c r="AZ832" s="6"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K832" s="6" t="str">
        <f>IF(Table3[[#This Row],[ShoulderLength]]="","",IF(Table3[[#This Row],[ShoulderLength]]&lt;Table3[[#This Row],[LOC]],"FIX",""))</f>
        <v/>
      </c>
    </row>
    <row r="833" spans="1:63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1566</v>
      </c>
      <c r="C833" s="6" t="s">
        <v>1566</v>
      </c>
      <c r="E833" s="6">
        <v>832</v>
      </c>
      <c r="G833" s="9" t="s">
        <v>74</v>
      </c>
      <c r="H833" s="10" t="s">
        <v>1566</v>
      </c>
      <c r="I833" s="11" t="s">
        <v>1665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>IF(Z833 &lt; 1, "", (M833/2)/TAN(RADIANS(Z833/2)))</f>
        <v/>
      </c>
      <c r="AE833" s="6" t="s">
        <v>44</v>
      </c>
      <c r="AF833" s="6" t="s">
        <v>62</v>
      </c>
      <c r="AG833" s="6" t="s">
        <v>79</v>
      </c>
      <c r="AI833" s="6">
        <v>1</v>
      </c>
      <c r="AJ833" s="6">
        <v>0</v>
      </c>
      <c r="AK833" s="6">
        <v>1</v>
      </c>
      <c r="AL833" s="6">
        <v>1</v>
      </c>
      <c r="AM833" s="6">
        <v>0</v>
      </c>
      <c r="AN833" s="6">
        <v>1</v>
      </c>
      <c r="AO833" s="6">
        <v>1</v>
      </c>
      <c r="AQ833" s="6">
        <v>0</v>
      </c>
      <c r="AR833" s="6">
        <v>0</v>
      </c>
      <c r="AS833" s="6">
        <v>0</v>
      </c>
      <c r="AT833" s="6">
        <v>0</v>
      </c>
      <c r="AU833" s="6">
        <f>IF(Table3[[#This Row],[ShankDiameter]]&gt;0.5,0,2)</f>
        <v>2</v>
      </c>
      <c r="AV833" s="6">
        <v>0</v>
      </c>
      <c r="AW833" s="6">
        <v>0</v>
      </c>
      <c r="AX833" s="6">
        <v>2</v>
      </c>
      <c r="AY833" s="6">
        <v>2</v>
      </c>
      <c r="AZ833" s="6"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f>IF(Table3[[#This Row],[Type]]="EM",IF((Table3[[#This Row],[Diameter]]/2)-Table3[[#This Row],[CornerRadius]]-0.012&gt;0,(Table3[[#This Row],[Diameter]]/2)-Table3[[#This Row],[CornerRadius]]-0.012,0),)</f>
        <v>3.49E-2</v>
      </c>
      <c r="BK833" s="6" t="str">
        <f>IF(Table3[[#This Row],[ShoulderLength]]="","",IF(Table3[[#This Row],[ShoulderLength]]&lt;Table3[[#This Row],[LOC]],"FIX",""))</f>
        <v/>
      </c>
    </row>
    <row r="834" spans="1:63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1566</v>
      </c>
      <c r="C834" s="6" t="s">
        <v>1566</v>
      </c>
      <c r="E834" s="6">
        <v>833</v>
      </c>
      <c r="G834" s="9" t="s">
        <v>74</v>
      </c>
      <c r="H834" s="10" t="s">
        <v>1566</v>
      </c>
      <c r="I834" s="11" t="s">
        <v>1666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>IF(Z834 &lt; 1, "", (M834/2)/TAN(RADIANS(Z834/2)))</f>
        <v/>
      </c>
      <c r="AE834" s="6" t="s">
        <v>44</v>
      </c>
      <c r="AF834" s="6" t="s">
        <v>1638</v>
      </c>
      <c r="AG834" s="6" t="s">
        <v>79</v>
      </c>
      <c r="AI834" s="6">
        <v>1</v>
      </c>
      <c r="AJ834" s="6">
        <v>0</v>
      </c>
      <c r="AK834" s="6">
        <v>1</v>
      </c>
      <c r="AL834" s="6">
        <v>0</v>
      </c>
      <c r="AM834" s="6">
        <v>1</v>
      </c>
      <c r="AN834" s="6">
        <v>0</v>
      </c>
      <c r="AO834" s="6">
        <v>1</v>
      </c>
      <c r="AQ834" s="6">
        <v>0</v>
      </c>
      <c r="AR834" s="6">
        <v>0</v>
      </c>
      <c r="AS834" s="6">
        <v>0</v>
      </c>
      <c r="AT834" s="6">
        <v>0</v>
      </c>
      <c r="AU834" s="6">
        <f>IF(Table3[[#This Row],[ShankDiameter]]&gt;0.5,0,2)</f>
        <v>2</v>
      </c>
      <c r="AV834" s="6">
        <v>0</v>
      </c>
      <c r="AW834" s="6">
        <v>0</v>
      </c>
      <c r="AX834" s="6">
        <v>2</v>
      </c>
      <c r="AY834" s="6">
        <f>IF(Table3[[#This Row],[ShankDiameter]]=0.225,2,IF(Table3[[#This Row],[ShankDiameter]]=0.25,2,IF(Table3[[#This Row],[ShankDiameter]]=0.2875,2,0)))</f>
        <v>0</v>
      </c>
      <c r="AZ834" s="6"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f>IF(Table3[[#This Row],[Type]]="EM",IF((Table3[[#This Row],[Diameter]]/2)-Table3[[#This Row],[CornerRadius]]-0.012&gt;0,(Table3[[#This Row],[Diameter]]/2)-Table3[[#This Row],[CornerRadius]]-0.012,0),)</f>
        <v>3.49E-2</v>
      </c>
      <c r="BK834" s="6" t="str">
        <f>IF(Table3[[#This Row],[ShoulderLength]]="","",IF(Table3[[#This Row],[ShoulderLength]]&lt;Table3[[#This Row],[LOC]],"FIX",""))</f>
        <v/>
      </c>
    </row>
    <row r="835" spans="1:63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1566</v>
      </c>
      <c r="C835" s="6" t="s">
        <v>1566</v>
      </c>
      <c r="E835" s="6">
        <v>834</v>
      </c>
      <c r="G835" s="9" t="s">
        <v>74</v>
      </c>
      <c r="H835" s="10" t="s">
        <v>1566</v>
      </c>
      <c r="I835" s="11" t="s">
        <v>1667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>IF(Z835 &lt; 1, "", (M835/2)/TAN(RADIANS(Z835/2)))</f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1</v>
      </c>
      <c r="AL835" s="6">
        <v>0</v>
      </c>
      <c r="AM835" s="6">
        <v>1</v>
      </c>
      <c r="AN835" s="6">
        <v>0</v>
      </c>
      <c r="AO835" s="6">
        <v>1</v>
      </c>
      <c r="AQ835" s="6">
        <v>0</v>
      </c>
      <c r="AR835" s="6">
        <v>0</v>
      </c>
      <c r="AS835" s="6">
        <v>0</v>
      </c>
      <c r="AT835" s="6">
        <v>0</v>
      </c>
      <c r="AU835" s="6">
        <f>IF(Table3[[#This Row],[ShankDiameter]]&gt;0.5,0,2)</f>
        <v>2</v>
      </c>
      <c r="AV835" s="6">
        <v>0</v>
      </c>
      <c r="AW835" s="6">
        <v>0</v>
      </c>
      <c r="AX835" s="6">
        <v>2</v>
      </c>
      <c r="AY835" s="6">
        <f>IF(Table3[[#This Row],[ShankDiameter]]=0.225,2,IF(Table3[[#This Row],[ShankDiameter]]=0.25,2,IF(Table3[[#This Row],[ShankDiameter]]=0.2875,2,0)))</f>
        <v>0</v>
      </c>
      <c r="AZ835" s="6"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f>IF(Table3[[#This Row],[Type]]="EM",IF((Table3[[#This Row],[Diameter]]/2)-Table3[[#This Row],[CornerRadius]]-0.012&gt;0,(Table3[[#This Row],[Diameter]]/2)-Table3[[#This Row],[CornerRadius]]-0.012,0),)</f>
        <v>3.49E-2</v>
      </c>
      <c r="BK835" s="6" t="str">
        <f>IF(Table3[[#This Row],[ShoulderLength]]="","",IF(Table3[[#This Row],[ShoulderLength]]&lt;Table3[[#This Row],[LOC]],"FIX",""))</f>
        <v/>
      </c>
    </row>
    <row r="836" spans="1:63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1566</v>
      </c>
      <c r="C836" s="6" t="s">
        <v>1566</v>
      </c>
      <c r="E836" s="6">
        <v>835</v>
      </c>
      <c r="G836" s="9" t="s">
        <v>74</v>
      </c>
      <c r="H836" s="10" t="s">
        <v>1566</v>
      </c>
      <c r="I836" s="11" t="s">
        <v>1668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>IF(Z836 &lt; 1, "", (M836/2)/TAN(RADIANS(Z836/2)))</f>
        <v/>
      </c>
      <c r="AE836" s="6" t="s">
        <v>44</v>
      </c>
      <c r="AF836" s="6" t="s">
        <v>1636</v>
      </c>
      <c r="AG836" s="6" t="s">
        <v>79</v>
      </c>
      <c r="AI836" s="6">
        <v>0</v>
      </c>
      <c r="AJ836" s="6">
        <v>1</v>
      </c>
      <c r="AK836" s="6">
        <v>1</v>
      </c>
      <c r="AL836" s="6">
        <v>0</v>
      </c>
      <c r="AM836" s="6">
        <v>1</v>
      </c>
      <c r="AN836" s="6">
        <v>0</v>
      </c>
      <c r="AO836" s="6">
        <v>1</v>
      </c>
      <c r="AQ836" s="6">
        <v>0</v>
      </c>
      <c r="AR836" s="6">
        <v>0</v>
      </c>
      <c r="AS836" s="6">
        <v>0</v>
      </c>
      <c r="AT836" s="6">
        <v>0</v>
      </c>
      <c r="AU836" s="6">
        <f>IF(Table3[[#This Row],[ShankDiameter]]&gt;0.5,0,2)</f>
        <v>2</v>
      </c>
      <c r="AV836" s="6">
        <v>0</v>
      </c>
      <c r="AW836" s="6">
        <v>0</v>
      </c>
      <c r="AX836" s="6">
        <v>2</v>
      </c>
      <c r="AY836" s="6">
        <v>2</v>
      </c>
      <c r="AZ836" s="6">
        <v>0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f>IF(Table3[[#This Row],[Type]]="EM",IF((Table3[[#This Row],[Diameter]]/2)-Table3[[#This Row],[CornerRadius]]-0.012&gt;0,(Table3[[#This Row],[Diameter]]/2)-Table3[[#This Row],[CornerRadius]]-0.012,0),)</f>
        <v>3.49E-2</v>
      </c>
      <c r="BK836" s="6" t="str">
        <f>IF(Table3[[#This Row],[ShoulderLength]]="","",IF(Table3[[#This Row],[ShoulderLength]]&lt;Table3[[#This Row],[LOC]],"FIX",""))</f>
        <v/>
      </c>
    </row>
    <row r="837" spans="1:63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1566</v>
      </c>
      <c r="C837" s="6" t="s">
        <v>1566</v>
      </c>
      <c r="E837" s="6">
        <v>836</v>
      </c>
      <c r="F837" s="8" t="s">
        <v>60</v>
      </c>
      <c r="H837" s="10" t="s">
        <v>1566</v>
      </c>
      <c r="I837" s="11" t="s">
        <v>1669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>IF(Z837 &lt; 1, "", (M837/2)/TAN(RADIANS(Z837/2)))</f>
        <v/>
      </c>
      <c r="AE837" s="6" t="s">
        <v>44</v>
      </c>
      <c r="AF837" s="6" t="s">
        <v>62</v>
      </c>
      <c r="AG837" s="6" t="s">
        <v>79</v>
      </c>
      <c r="AI837" s="6">
        <v>1</v>
      </c>
      <c r="AJ837" s="6">
        <v>0</v>
      </c>
      <c r="AK837" s="6">
        <v>1</v>
      </c>
      <c r="AL837" s="6">
        <v>1</v>
      </c>
      <c r="AM837" s="6">
        <v>0</v>
      </c>
      <c r="AN837" s="6">
        <v>0</v>
      </c>
      <c r="AO837" s="6">
        <v>1</v>
      </c>
      <c r="AQ837" s="6">
        <v>0</v>
      </c>
      <c r="AR837" s="6">
        <v>0</v>
      </c>
      <c r="AS837" s="6">
        <v>0</v>
      </c>
      <c r="AT837" s="6">
        <v>0</v>
      </c>
      <c r="AU837" s="6">
        <f>IF(Table3[[#This Row],[ShankDiameter]]&gt;0.5,0,2)</f>
        <v>2</v>
      </c>
      <c r="AV837" s="6">
        <v>0</v>
      </c>
      <c r="AW837" s="6">
        <v>0</v>
      </c>
      <c r="AX837" s="6">
        <v>2</v>
      </c>
      <c r="AY837" s="6">
        <f>IF(Table3[[#This Row],[ShankDiameter]]=0.225,2,IF(Table3[[#This Row],[ShankDiameter]]=0.25,2,IF(Table3[[#This Row],[ShankDiameter]]=0.2875,2,0)))</f>
        <v>0</v>
      </c>
      <c r="AZ837" s="6"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K837" s="6" t="str">
        <f>IF(Table3[[#This Row],[ShoulderLength]]="","",IF(Table3[[#This Row],[ShoulderLength]]&lt;Table3[[#This Row],[LOC]],"FIX",""))</f>
        <v/>
      </c>
    </row>
    <row r="838" spans="1:63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1566</v>
      </c>
      <c r="C838" s="6" t="s">
        <v>1566</v>
      </c>
      <c r="E838" s="6">
        <v>837</v>
      </c>
      <c r="G838" s="9" t="s">
        <v>74</v>
      </c>
      <c r="H838" s="10" t="s">
        <v>1566</v>
      </c>
      <c r="I838" s="11" t="s">
        <v>1670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>IF(Z838 &lt; 1, "", (M838/2)/TAN(RADIANS(Z838/2)))</f>
        <v/>
      </c>
      <c r="AE838" s="6" t="s">
        <v>44</v>
      </c>
      <c r="AF838" s="6" t="s">
        <v>123</v>
      </c>
      <c r="AG838" s="6" t="s">
        <v>124</v>
      </c>
      <c r="AI838" s="6">
        <v>1</v>
      </c>
      <c r="AJ838" s="6">
        <v>1</v>
      </c>
      <c r="AK838" s="6">
        <v>1</v>
      </c>
      <c r="AL838" s="6">
        <v>0</v>
      </c>
      <c r="AM838" s="6">
        <v>0</v>
      </c>
      <c r="AN838" s="6">
        <v>0</v>
      </c>
      <c r="AO838" s="6">
        <v>1</v>
      </c>
      <c r="AQ838" s="6">
        <v>0</v>
      </c>
      <c r="AR838" s="6">
        <v>0</v>
      </c>
      <c r="AS838" s="6">
        <v>0</v>
      </c>
      <c r="AT838" s="6">
        <v>0</v>
      </c>
      <c r="AU838" s="6">
        <f>IF(Table3[[#This Row],[ShankDiameter]]&gt;0.5,0,2)</f>
        <v>2</v>
      </c>
      <c r="AV838" s="6">
        <v>0</v>
      </c>
      <c r="AW838" s="6">
        <v>0</v>
      </c>
      <c r="AX838" s="6">
        <v>2</v>
      </c>
      <c r="AY838" s="6">
        <f>IF(Table3[[#This Row],[ShankDiameter]]=0.225,2,IF(Table3[[#This Row],[ShankDiameter]]=0.25,2,IF(Table3[[#This Row],[ShankDiameter]]=0.2875,2,0)))</f>
        <v>0</v>
      </c>
      <c r="AZ838" s="6"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K838" s="6" t="str">
        <f>IF(Table3[[#This Row],[ShoulderLength]]="","",IF(Table3[[#This Row],[ShoulderLength]]&lt;Table3[[#This Row],[LOC]],"FIX",""))</f>
        <v/>
      </c>
    </row>
    <row r="839" spans="1:63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1566</v>
      </c>
      <c r="C839" s="6" t="s">
        <v>1566</v>
      </c>
      <c r="E839" s="6">
        <v>838</v>
      </c>
      <c r="G839" s="9" t="s">
        <v>74</v>
      </c>
      <c r="H839" s="10" t="s">
        <v>1566</v>
      </c>
      <c r="I839" s="11" t="s">
        <v>1671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>IF(Z839 &lt; 1, "", (M839/2)/TAN(RADIANS(Z839/2)))</f>
        <v/>
      </c>
      <c r="AE839" s="6" t="s">
        <v>44</v>
      </c>
      <c r="AF839" s="6" t="s">
        <v>1636</v>
      </c>
      <c r="AG839" s="6" t="s">
        <v>79</v>
      </c>
      <c r="AI839" s="6">
        <v>0</v>
      </c>
      <c r="AJ839" s="6">
        <v>1</v>
      </c>
      <c r="AK839" s="6">
        <v>1</v>
      </c>
      <c r="AL839" s="6">
        <v>0</v>
      </c>
      <c r="AM839" s="6">
        <v>1</v>
      </c>
      <c r="AN839" s="6">
        <v>0</v>
      </c>
      <c r="AO839" s="6">
        <v>1</v>
      </c>
      <c r="AQ839" s="6">
        <v>0</v>
      </c>
      <c r="AR839" s="6">
        <v>0</v>
      </c>
      <c r="AS839" s="6">
        <v>0</v>
      </c>
      <c r="AT839" s="6">
        <v>0</v>
      </c>
      <c r="AU839" s="6">
        <f>IF(Table3[[#This Row],[ShankDiameter]]&gt;0.5,0,2)</f>
        <v>2</v>
      </c>
      <c r="AV839" s="6">
        <v>0</v>
      </c>
      <c r="AW839" s="6">
        <v>0</v>
      </c>
      <c r="AX839" s="6">
        <v>2</v>
      </c>
      <c r="AY839" s="6">
        <f>IF(Table3[[#This Row],[ShankDiameter]]=0.225,2,IF(Table3[[#This Row],[ShankDiameter]]=0.25,2,IF(Table3[[#This Row],[ShankDiameter]]=0.2875,2,0)))</f>
        <v>0</v>
      </c>
      <c r="AZ839" s="6"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K839" s="6" t="str">
        <f>IF(Table3[[#This Row],[ShoulderLength]]="","",IF(Table3[[#This Row],[ShoulderLength]]&lt;Table3[[#This Row],[LOC]],"FIX",""))</f>
        <v/>
      </c>
    </row>
    <row r="840" spans="1:63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1566</v>
      </c>
      <c r="C840" s="6" t="s">
        <v>1566</v>
      </c>
      <c r="E840" s="6">
        <v>839</v>
      </c>
      <c r="G840" s="9" t="s">
        <v>74</v>
      </c>
      <c r="H840" s="10" t="s">
        <v>1566</v>
      </c>
      <c r="I840" s="11" t="s">
        <v>1672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>IF(Z840 &lt; 1, "", (M840/2)/TAN(RADIANS(Z840/2)))</f>
        <v/>
      </c>
      <c r="AE840" s="6" t="s">
        <v>44</v>
      </c>
      <c r="AF840" s="6" t="s">
        <v>62</v>
      </c>
      <c r="AG840" s="6" t="s">
        <v>79</v>
      </c>
      <c r="AI840" s="6">
        <v>1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Q840" s="6">
        <v>0</v>
      </c>
      <c r="AR840" s="6">
        <v>0</v>
      </c>
      <c r="AS840" s="6">
        <v>0</v>
      </c>
      <c r="AT840" s="6">
        <v>0</v>
      </c>
      <c r="AU840" s="6">
        <f>IF(Table3[[#This Row],[ShankDiameter]]&gt;0.5,0,2)</f>
        <v>2</v>
      </c>
      <c r="AV840" s="6">
        <v>0</v>
      </c>
      <c r="AW840" s="6">
        <v>0</v>
      </c>
      <c r="AX840" s="6">
        <v>2</v>
      </c>
      <c r="AY840" s="6">
        <v>2</v>
      </c>
      <c r="AZ840" s="6"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K840" s="6" t="str">
        <f>IF(Table3[[#This Row],[ShoulderLength]]="","",IF(Table3[[#This Row],[ShoulderLength]]&lt;Table3[[#This Row],[LOC]],"FIX",""))</f>
        <v/>
      </c>
    </row>
    <row r="841" spans="1:63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1566</v>
      </c>
      <c r="C841" s="6" t="s">
        <v>1566</v>
      </c>
      <c r="E841" s="6">
        <v>840</v>
      </c>
      <c r="G841" s="9" t="s">
        <v>74</v>
      </c>
      <c r="H841" s="10" t="s">
        <v>1566</v>
      </c>
      <c r="I841" s="11" t="s">
        <v>1673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>IF(Z841 &lt; 1, "", (M841/2)/TAN(RADIANS(Z841/2)))</f>
        <v/>
      </c>
      <c r="AE841" s="6" t="s">
        <v>44</v>
      </c>
      <c r="AF841" s="6" t="s">
        <v>62</v>
      </c>
      <c r="AG841" s="6" t="s">
        <v>79</v>
      </c>
      <c r="AI841" s="6">
        <v>1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1</v>
      </c>
      <c r="AQ841" s="6">
        <v>0</v>
      </c>
      <c r="AR841" s="6">
        <v>0</v>
      </c>
      <c r="AS841" s="6">
        <v>0</v>
      </c>
      <c r="AT841" s="6">
        <v>0</v>
      </c>
      <c r="AU841" s="6">
        <f>IF(Table3[[#This Row],[ShankDiameter]]&gt;0.5,0,2)</f>
        <v>2</v>
      </c>
      <c r="AV841" s="6">
        <v>0</v>
      </c>
      <c r="AW841" s="6">
        <v>0</v>
      </c>
      <c r="AX841" s="6">
        <v>2</v>
      </c>
      <c r="AY841" s="6">
        <v>2</v>
      </c>
      <c r="AZ841" s="6"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1" s="6" t="str">
        <f>IF(Table3[[#This Row],[ShoulderLength]]="","",IF(Table3[[#This Row],[ShoulderLength]]&lt;Table3[[#This Row],[LOC]],"FIX",""))</f>
        <v/>
      </c>
    </row>
    <row r="842" spans="1:63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1566</v>
      </c>
      <c r="C842" s="6" t="s">
        <v>1566</v>
      </c>
      <c r="E842" s="6">
        <v>841</v>
      </c>
      <c r="G842" s="9" t="s">
        <v>74</v>
      </c>
      <c r="H842" s="10" t="s">
        <v>1566</v>
      </c>
      <c r="I842" s="11" t="s">
        <v>1674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>IF(Z842 &lt; 1, "", (M842/2)/TAN(RADIANS(Z842/2)))</f>
        <v/>
      </c>
      <c r="AE842" s="6" t="s">
        <v>44</v>
      </c>
      <c r="AF842" s="6" t="s">
        <v>62</v>
      </c>
      <c r="AG842" s="6" t="s">
        <v>79</v>
      </c>
      <c r="AI842" s="6">
        <v>1</v>
      </c>
      <c r="AJ842" s="6">
        <v>0</v>
      </c>
      <c r="AK842" s="6">
        <v>0</v>
      </c>
      <c r="AL842" s="6">
        <v>1</v>
      </c>
      <c r="AM842" s="6">
        <v>0</v>
      </c>
      <c r="AN842" s="6">
        <v>1</v>
      </c>
      <c r="AO842" s="6">
        <v>1</v>
      </c>
      <c r="AQ842" s="6">
        <v>0</v>
      </c>
      <c r="AR842" s="6">
        <v>0</v>
      </c>
      <c r="AS842" s="6">
        <v>0</v>
      </c>
      <c r="AT842" s="6">
        <v>0</v>
      </c>
      <c r="AU842" s="6">
        <f>IF(Table3[[#This Row],[ShankDiameter]]&gt;0.5,0,2)</f>
        <v>2</v>
      </c>
      <c r="AV842" s="6">
        <v>0</v>
      </c>
      <c r="AW842" s="6">
        <v>0</v>
      </c>
      <c r="AX842" s="6">
        <v>2</v>
      </c>
      <c r="AY842" s="6">
        <v>2</v>
      </c>
      <c r="AZ842" s="6">
        <v>0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2" s="6" t="str">
        <f>IF(Table3[[#This Row],[ShoulderLength]]="","",IF(Table3[[#This Row],[ShoulderLength]]&lt;Table3[[#This Row],[LOC]],"FIX",""))</f>
        <v/>
      </c>
    </row>
    <row r="843" spans="1:63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1566</v>
      </c>
      <c r="C843" s="6" t="s">
        <v>1566</v>
      </c>
      <c r="E843" s="6">
        <v>842</v>
      </c>
      <c r="G843" s="9" t="s">
        <v>74</v>
      </c>
      <c r="H843" s="10" t="s">
        <v>1566</v>
      </c>
      <c r="I843" s="11" t="s">
        <v>1675</v>
      </c>
      <c r="J843" s="12" t="s">
        <v>1676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>IF(Z843 &lt; 1, "", (M843/2)/TAN(RADIANS(Z843/2)))</f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1</v>
      </c>
      <c r="AK843" s="6">
        <v>1</v>
      </c>
      <c r="AL843" s="6">
        <v>0</v>
      </c>
      <c r="AM843" s="6">
        <v>1</v>
      </c>
      <c r="AN843" s="6">
        <v>0</v>
      </c>
      <c r="AO843" s="6">
        <v>1</v>
      </c>
      <c r="AQ843" s="6">
        <v>0</v>
      </c>
      <c r="AR843" s="6">
        <v>0</v>
      </c>
      <c r="AS843" s="6">
        <v>0</v>
      </c>
      <c r="AT843" s="6">
        <v>0</v>
      </c>
      <c r="AU843" s="6">
        <f>IF(Table3[[#This Row],[ShankDiameter]]&gt;0.5,0,2)</f>
        <v>2</v>
      </c>
      <c r="AV843" s="6">
        <v>0</v>
      </c>
      <c r="AW843" s="6">
        <v>0</v>
      </c>
      <c r="AX843" s="6">
        <v>2</v>
      </c>
      <c r="AY843" s="6">
        <f>IF(Table3[[#This Row],[ShankDiameter]]=0.225,2,IF(Table3[[#This Row],[ShankDiameter]]=0.25,2,IF(Table3[[#This Row],[ShankDiameter]]=0.2875,2,0)))</f>
        <v>0</v>
      </c>
      <c r="AZ843" s="6"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3" s="6" t="str">
        <f>IF(Table3[[#This Row],[ShoulderLength]]="","",IF(Table3[[#This Row],[ShoulderLength]]&lt;Table3[[#This Row],[LOC]],"FIX",""))</f>
        <v/>
      </c>
    </row>
    <row r="844" spans="1:63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1566</v>
      </c>
      <c r="C844" s="6" t="s">
        <v>1566</v>
      </c>
      <c r="E844" s="6">
        <v>843</v>
      </c>
      <c r="F844" s="8" t="s">
        <v>60</v>
      </c>
      <c r="H844" s="10" t="s">
        <v>1566</v>
      </c>
      <c r="I844" s="11" t="s">
        <v>1677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>IF(Z844 &lt; 1, "", (M844/2)/TAN(RADIANS(Z844/2)))</f>
        <v/>
      </c>
      <c r="AE844" s="6" t="s">
        <v>44</v>
      </c>
      <c r="AF844" s="6" t="s">
        <v>62</v>
      </c>
      <c r="AG844" s="6" t="s">
        <v>66</v>
      </c>
      <c r="AI844" s="6">
        <v>1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Q844" s="6">
        <v>0</v>
      </c>
      <c r="AR844" s="6">
        <v>0</v>
      </c>
      <c r="AS844" s="6">
        <v>0</v>
      </c>
      <c r="AT844" s="6">
        <v>0</v>
      </c>
      <c r="AU844" s="6">
        <f>IF(Table3[[#This Row],[ShankDiameter]]&gt;0.5,0,2)</f>
        <v>2</v>
      </c>
      <c r="AV844" s="6">
        <v>0</v>
      </c>
      <c r="AW844" s="6">
        <v>0</v>
      </c>
      <c r="AX844" s="6">
        <v>2</v>
      </c>
      <c r="AY844" s="6">
        <f>IF(Table3[[#This Row],[ShankDiameter]]=0.225,2,IF(Table3[[#This Row],[ShankDiameter]]=0.25,2,IF(Table3[[#This Row],[ShankDiameter]]=0.2875,2,0)))</f>
        <v>0</v>
      </c>
      <c r="AZ844" s="6"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4" s="6" t="str">
        <f>IF(Table3[[#This Row],[ShoulderLength]]="","",IF(Table3[[#This Row],[ShoulderLength]]&lt;Table3[[#This Row],[LOC]],"FIX",""))</f>
        <v/>
      </c>
    </row>
    <row r="845" spans="1:63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1566</v>
      </c>
      <c r="C845" s="6" t="s">
        <v>1566</v>
      </c>
      <c r="E845" s="6">
        <v>844</v>
      </c>
      <c r="G845" s="9" t="s">
        <v>74</v>
      </c>
      <c r="H845" s="10" t="s">
        <v>1566</v>
      </c>
      <c r="I845" s="11" t="s">
        <v>1678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>IF(Z845 &lt; 1, "", (M845/2)/TAN(RADIANS(Z845/2)))</f>
        <v/>
      </c>
      <c r="AE845" s="6" t="s">
        <v>44</v>
      </c>
      <c r="AF845" s="6" t="s">
        <v>62</v>
      </c>
      <c r="AG845" s="6" t="s">
        <v>66</v>
      </c>
      <c r="AI845" s="6">
        <v>1</v>
      </c>
      <c r="AJ845" s="6">
        <v>1</v>
      </c>
      <c r="AK845" s="6">
        <v>0</v>
      </c>
      <c r="AL845" s="6">
        <v>0</v>
      </c>
      <c r="AM845" s="6">
        <v>1</v>
      </c>
      <c r="AN845" s="6">
        <v>0</v>
      </c>
      <c r="AO845" s="6">
        <v>1</v>
      </c>
      <c r="AQ845" s="6">
        <v>0</v>
      </c>
      <c r="AR845" s="6">
        <v>0</v>
      </c>
      <c r="AS845" s="6">
        <v>0</v>
      </c>
      <c r="AT845" s="6">
        <v>0</v>
      </c>
      <c r="AU845" s="6">
        <f>IF(Table3[[#This Row],[ShankDiameter]]&gt;0.5,0,2)</f>
        <v>2</v>
      </c>
      <c r="AV845" s="6">
        <v>0</v>
      </c>
      <c r="AW845" s="6">
        <v>0</v>
      </c>
      <c r="AX845" s="6">
        <v>2</v>
      </c>
      <c r="AY845" s="6">
        <f>IF(Table3[[#This Row],[ShankDiameter]]=0.225,2,IF(Table3[[#This Row],[ShankDiameter]]=0.25,2,IF(Table3[[#This Row],[ShankDiameter]]=0.2875,2,0)))</f>
        <v>0</v>
      </c>
      <c r="AZ845" s="6"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5" s="6" t="str">
        <f>IF(Table3[[#This Row],[ShoulderLength]]="","",IF(Table3[[#This Row],[ShoulderLength]]&lt;Table3[[#This Row],[LOC]],"FIX",""))</f>
        <v/>
      </c>
    </row>
    <row r="846" spans="1:63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1566</v>
      </c>
      <c r="C846" s="6" t="s">
        <v>1566</v>
      </c>
      <c r="E846" s="6">
        <v>845</v>
      </c>
      <c r="F846" s="8" t="s">
        <v>60</v>
      </c>
      <c r="H846" s="10" t="s">
        <v>1566</v>
      </c>
      <c r="I846" s="11" t="s">
        <v>1679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>IF(Z846 &lt; 1, "", (M846/2)/TAN(RADIANS(Z846/2)))</f>
        <v/>
      </c>
      <c r="AE846" s="6" t="s">
        <v>44</v>
      </c>
      <c r="AF846" s="6" t="s">
        <v>62</v>
      </c>
      <c r="AG846" s="6" t="s">
        <v>127</v>
      </c>
      <c r="AI846" s="6">
        <v>1</v>
      </c>
      <c r="AJ846" s="6">
        <v>0</v>
      </c>
      <c r="AK846" s="6">
        <v>1</v>
      </c>
      <c r="AL846" s="6">
        <v>0</v>
      </c>
      <c r="AM846" s="6">
        <v>0</v>
      </c>
      <c r="AN846" s="6">
        <v>1</v>
      </c>
      <c r="AO846" s="6">
        <v>1</v>
      </c>
      <c r="AQ846" s="6">
        <v>0</v>
      </c>
      <c r="AR846" s="6">
        <v>0</v>
      </c>
      <c r="AS846" s="6">
        <v>0</v>
      </c>
      <c r="AT846" s="6">
        <v>0</v>
      </c>
      <c r="AU846" s="6">
        <f>IF(Table3[[#This Row],[ShankDiameter]]&gt;0.5,0,2)</f>
        <v>2</v>
      </c>
      <c r="AV846" s="6">
        <v>0</v>
      </c>
      <c r="AW846" s="6">
        <v>0</v>
      </c>
      <c r="AX846" s="6">
        <v>2</v>
      </c>
      <c r="AY846" s="6">
        <f>IF(Table3[[#This Row],[ShankDiameter]]=0.225,2,IF(Table3[[#This Row],[ShankDiameter]]=0.25,2,IF(Table3[[#This Row],[ShankDiameter]]=0.2875,2,0)))</f>
        <v>0</v>
      </c>
      <c r="AZ846" s="6"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6" s="6" t="str">
        <f>IF(Table3[[#This Row],[ShoulderLength]]="","",IF(Table3[[#This Row],[ShoulderLength]]&lt;Table3[[#This Row],[LOC]],"FIX",""))</f>
        <v/>
      </c>
    </row>
    <row r="847" spans="1:63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1566</v>
      </c>
      <c r="C847" s="6" t="s">
        <v>1566</v>
      </c>
      <c r="E847" s="6">
        <v>846</v>
      </c>
      <c r="G847" s="9" t="s">
        <v>74</v>
      </c>
      <c r="H847" s="10" t="s">
        <v>1566</v>
      </c>
      <c r="I847" s="11" t="s">
        <v>1680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>IF(Z847 &lt; 1, "", (M847/2)/TAN(RADIANS(Z847/2)))</f>
        <v/>
      </c>
      <c r="AE847" s="6" t="s">
        <v>44</v>
      </c>
      <c r="AF847" s="6" t="s">
        <v>62</v>
      </c>
      <c r="AG847" s="6" t="s">
        <v>79</v>
      </c>
      <c r="AI847" s="6">
        <v>1</v>
      </c>
      <c r="AJ847" s="6">
        <v>0</v>
      </c>
      <c r="AK847" s="6">
        <v>1</v>
      </c>
      <c r="AL847" s="6">
        <v>0</v>
      </c>
      <c r="AM847" s="6">
        <v>1</v>
      </c>
      <c r="AN847" s="6">
        <v>1</v>
      </c>
      <c r="AO847" s="6">
        <v>1</v>
      </c>
      <c r="AQ847" s="6">
        <v>0</v>
      </c>
      <c r="AR847" s="6">
        <v>0</v>
      </c>
      <c r="AS847" s="6">
        <v>0</v>
      </c>
      <c r="AT847" s="6">
        <v>0</v>
      </c>
      <c r="AU847" s="6">
        <f>IF(Table3[[#This Row],[ShankDiameter]]&gt;0.5,0,2)</f>
        <v>2</v>
      </c>
      <c r="AV847" s="6">
        <v>0</v>
      </c>
      <c r="AW847" s="6">
        <v>0</v>
      </c>
      <c r="AX847" s="6">
        <v>2</v>
      </c>
      <c r="AY847" s="6">
        <v>2</v>
      </c>
      <c r="AZ847" s="6"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7" s="6" t="str">
        <f>IF(Table3[[#This Row],[ShoulderLength]]="","",IF(Table3[[#This Row],[ShoulderLength]]&lt;Table3[[#This Row],[LOC]],"FIX",""))</f>
        <v/>
      </c>
    </row>
    <row r="848" spans="1:63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1566</v>
      </c>
      <c r="C848" s="6" t="s">
        <v>1566</v>
      </c>
      <c r="E848" s="6">
        <v>847</v>
      </c>
      <c r="G848" s="9" t="s">
        <v>74</v>
      </c>
      <c r="H848" s="10" t="s">
        <v>1566</v>
      </c>
      <c r="I848" s="11" t="s">
        <v>1681</v>
      </c>
      <c r="J848" s="12" t="s">
        <v>1682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>IF(Z848 &lt; 1, "", (M848/2)/TAN(RADIANS(Z848/2)))</f>
        <v/>
      </c>
      <c r="AE848" s="6" t="s">
        <v>44</v>
      </c>
      <c r="AF848" s="6" t="s">
        <v>1683</v>
      </c>
      <c r="AG848" s="6" t="s">
        <v>132</v>
      </c>
      <c r="AI848" s="6">
        <v>1</v>
      </c>
      <c r="AJ848" s="6">
        <v>0</v>
      </c>
      <c r="AK848" s="6">
        <v>1</v>
      </c>
      <c r="AL848" s="6">
        <v>0</v>
      </c>
      <c r="AM848" s="6">
        <v>0</v>
      </c>
      <c r="AN848" s="6">
        <v>1</v>
      </c>
      <c r="AO848" s="6">
        <v>1</v>
      </c>
      <c r="AQ848" s="6">
        <v>0</v>
      </c>
      <c r="AR848" s="6">
        <v>0</v>
      </c>
      <c r="AS848" s="6">
        <v>0</v>
      </c>
      <c r="AT848" s="6">
        <v>0</v>
      </c>
      <c r="AU848" s="6">
        <f>IF(Table3[[#This Row],[ShankDiameter]]&gt;0.5,0,2)</f>
        <v>2</v>
      </c>
      <c r="AV848" s="6">
        <v>0</v>
      </c>
      <c r="AW848" s="6">
        <v>0</v>
      </c>
      <c r="AX848" s="6">
        <v>2</v>
      </c>
      <c r="AY848" s="6">
        <f>IF(Table3[[#This Row],[ShankDiameter]]=0.225,2,IF(Table3[[#This Row],[ShankDiameter]]=0.25,2,IF(Table3[[#This Row],[ShankDiameter]]=0.2875,2,0)))</f>
        <v>0</v>
      </c>
      <c r="AZ848" s="6">
        <v>2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8" s="6" t="str">
        <f>IF(Table3[[#This Row],[ShoulderLength]]="","",IF(Table3[[#This Row],[ShoulderLength]]&lt;Table3[[#This Row],[LOC]],"FIX",""))</f>
        <v/>
      </c>
    </row>
    <row r="849" spans="1:63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1566</v>
      </c>
      <c r="C849" s="6" t="s">
        <v>1566</v>
      </c>
      <c r="E849" s="6">
        <v>848</v>
      </c>
      <c r="G849" s="9" t="s">
        <v>74</v>
      </c>
      <c r="H849" s="10" t="s">
        <v>1566</v>
      </c>
      <c r="I849" s="11" t="s">
        <v>1684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>IF(Z849 &lt; 1, "", (M849/2)/TAN(RADIANS(Z849/2)))</f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1</v>
      </c>
      <c r="AK849" s="6">
        <v>0</v>
      </c>
      <c r="AL849" s="6">
        <v>0</v>
      </c>
      <c r="AM849" s="6">
        <v>0</v>
      </c>
      <c r="AN849" s="6">
        <v>1</v>
      </c>
      <c r="AO849" s="6">
        <v>1</v>
      </c>
      <c r="AQ849" s="6">
        <v>0</v>
      </c>
      <c r="AR849" s="6">
        <v>0</v>
      </c>
      <c r="AS849" s="6">
        <v>0</v>
      </c>
      <c r="AT849" s="6">
        <v>0</v>
      </c>
      <c r="AU849" s="6">
        <f>IF(Table3[[#This Row],[ShankDiameter]]&gt;0.5,0,2)</f>
        <v>2</v>
      </c>
      <c r="AV849" s="6">
        <v>0</v>
      </c>
      <c r="AW849" s="6">
        <v>0</v>
      </c>
      <c r="AX849" s="6">
        <v>2</v>
      </c>
      <c r="AY849" s="6">
        <f>IF(Table3[[#This Row],[ShankDiameter]]=0.225,2,IF(Table3[[#This Row],[ShankDiameter]]=0.25,2,IF(Table3[[#This Row],[ShankDiameter]]=0.2875,2,0)))</f>
        <v>0</v>
      </c>
      <c r="AZ849" s="6"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49" s="6" t="str">
        <f>IF(Table3[[#This Row],[ShoulderLength]]="","",IF(Table3[[#This Row],[ShoulderLength]]&lt;Table3[[#This Row],[LOC]],"FIX",""))</f>
        <v/>
      </c>
    </row>
    <row r="850" spans="1:63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1566</v>
      </c>
      <c r="C850" s="6" t="s">
        <v>1566</v>
      </c>
      <c r="E850" s="6">
        <v>849</v>
      </c>
      <c r="G850" s="9" t="s">
        <v>74</v>
      </c>
      <c r="H850" s="10" t="s">
        <v>1566</v>
      </c>
      <c r="I850" s="11" t="s">
        <v>1685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>IF(Z850 &lt; 1, "", (M850/2)/TAN(RADIANS(Z850/2)))</f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1</v>
      </c>
      <c r="AK850" s="6">
        <v>1</v>
      </c>
      <c r="AL850" s="6">
        <v>0</v>
      </c>
      <c r="AM850" s="6">
        <v>1</v>
      </c>
      <c r="AN850" s="6">
        <v>0</v>
      </c>
      <c r="AO850" s="6">
        <v>1</v>
      </c>
      <c r="AQ850" s="6">
        <v>0</v>
      </c>
      <c r="AR850" s="6">
        <v>0</v>
      </c>
      <c r="AS850" s="6">
        <v>0</v>
      </c>
      <c r="AT850" s="6">
        <v>0</v>
      </c>
      <c r="AU850" s="6">
        <f>IF(Table3[[#This Row],[ShankDiameter]]&gt;0.5,0,2)</f>
        <v>2</v>
      </c>
      <c r="AV850" s="6">
        <v>0</v>
      </c>
      <c r="AW850" s="6">
        <v>0</v>
      </c>
      <c r="AX850" s="6">
        <v>2</v>
      </c>
      <c r="AY850" s="6">
        <f>IF(Table3[[#This Row],[ShankDiameter]]=0.225,2,IF(Table3[[#This Row],[ShankDiameter]]=0.25,2,IF(Table3[[#This Row],[ShankDiameter]]=0.2875,2,0)))</f>
        <v>0</v>
      </c>
      <c r="AZ850" s="6"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50" s="6" t="str">
        <f>IF(Table3[[#This Row],[ShoulderLength]]="","",IF(Table3[[#This Row],[ShoulderLength]]&lt;Table3[[#This Row],[LOC]],"FIX",""))</f>
        <v/>
      </c>
    </row>
    <row r="851" spans="1:63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1566</v>
      </c>
      <c r="C851" s="6" t="s">
        <v>1566</v>
      </c>
      <c r="E851" s="6">
        <v>850</v>
      </c>
      <c r="G851" s="9" t="s">
        <v>74</v>
      </c>
      <c r="H851" s="10" t="s">
        <v>1566</v>
      </c>
      <c r="I851" s="11" t="s">
        <v>1686</v>
      </c>
      <c r="J851" s="12" t="s">
        <v>1687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>IF(Z851 &lt; 1, "", (M851/2)/TAN(RADIANS(Z851/2)))</f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1</v>
      </c>
      <c r="AK851" s="6">
        <v>1</v>
      </c>
      <c r="AL851" s="6">
        <v>0</v>
      </c>
      <c r="AM851" s="6">
        <v>0</v>
      </c>
      <c r="AN851" s="6">
        <v>1</v>
      </c>
      <c r="AO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f>IF(Table3[[#This Row],[ShankDiameter]]&gt;0.5,0,2)</f>
        <v>2</v>
      </c>
      <c r="AV851" s="6">
        <v>0</v>
      </c>
      <c r="AW851" s="6">
        <v>0</v>
      </c>
      <c r="AX851" s="6">
        <v>2</v>
      </c>
      <c r="AY851" s="6">
        <f>IF(Table3[[#This Row],[ShankDiameter]]=0.225,2,IF(Table3[[#This Row],[ShankDiameter]]=0.25,2,IF(Table3[[#This Row],[ShankDiameter]]=0.2875,2,0)))</f>
        <v>0</v>
      </c>
      <c r="AZ851" s="6"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51" s="6" t="str">
        <f>IF(Table3[[#This Row],[ShoulderLength]]="","",IF(Table3[[#This Row],[ShoulderLength]]&lt;Table3[[#This Row],[LOC]],"FIX",""))</f>
        <v/>
      </c>
    </row>
    <row r="852" spans="1:63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1566</v>
      </c>
      <c r="C852" s="6" t="s">
        <v>1566</v>
      </c>
      <c r="E852" s="6">
        <v>851</v>
      </c>
      <c r="F852" s="8" t="s">
        <v>60</v>
      </c>
      <c r="H852" s="10" t="s">
        <v>1566</v>
      </c>
      <c r="I852" s="11" t="s">
        <v>1688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>IF(Z852 &lt; 1, "", (M852/2)/TAN(RADIANS(Z852/2)))</f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1</v>
      </c>
      <c r="AK852" s="6">
        <v>0</v>
      </c>
      <c r="AL852" s="6">
        <v>0</v>
      </c>
      <c r="AM852" s="6">
        <v>0</v>
      </c>
      <c r="AN852" s="6">
        <v>1</v>
      </c>
      <c r="AO852" s="6">
        <v>1</v>
      </c>
      <c r="AQ852" s="6">
        <v>0</v>
      </c>
      <c r="AR852" s="6">
        <v>0</v>
      </c>
      <c r="AS852" s="6">
        <v>0</v>
      </c>
      <c r="AT852" s="6">
        <v>0</v>
      </c>
      <c r="AU852" s="6">
        <f>IF(Table3[[#This Row],[ShankDiameter]]&gt;0.5,0,2)</f>
        <v>2</v>
      </c>
      <c r="AV852" s="6">
        <v>0</v>
      </c>
      <c r="AW852" s="6">
        <v>0</v>
      </c>
      <c r="AX852" s="6">
        <v>2</v>
      </c>
      <c r="AY852" s="6">
        <f>IF(Table3[[#This Row],[ShankDiameter]]=0.225,2,IF(Table3[[#This Row],[ShankDiameter]]=0.25,2,IF(Table3[[#This Row],[ShankDiameter]]=0.2875,2,0)))</f>
        <v>0</v>
      </c>
      <c r="AZ852" s="6"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52" s="6" t="str">
        <f>IF(Table3[[#This Row],[ShoulderLength]]="","",IF(Table3[[#This Row],[ShoulderLength]]&lt;Table3[[#This Row],[LOC]],"FIX",""))</f>
        <v/>
      </c>
    </row>
    <row r="853" spans="1:63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1566</v>
      </c>
      <c r="C853" s="6" t="s">
        <v>1566</v>
      </c>
      <c r="E853" s="6">
        <v>852</v>
      </c>
      <c r="G853" s="9" t="s">
        <v>74</v>
      </c>
      <c r="H853" s="10" t="s">
        <v>1566</v>
      </c>
      <c r="I853" s="11" t="s">
        <v>1689</v>
      </c>
      <c r="J853" s="12" t="s">
        <v>1690</v>
      </c>
      <c r="K853" s="11" t="str">
        <f>CONCATENATE(Table3[[#This Row],[Type]]," "&amp;TEXT(Table3[[#This Row],[Diameter]],".0000")&amp;""," "&amp;Table3[[#This Row],[NumFlutes]]&amp;"FL")</f>
        <v>EM .1250 5FL</v>
      </c>
      <c r="M853" s="13">
        <v>0.125</v>
      </c>
      <c r="N853" s="13">
        <v>0.125</v>
      </c>
      <c r="O853" s="6">
        <v>0.125</v>
      </c>
      <c r="P853" s="6">
        <v>0.57499999999999996</v>
      </c>
      <c r="R853" s="14">
        <f>IF(Table3[[#This Row],[ShoulderLenEnd]]="",0,90-(DEGREES(ATAN((Q853-P853)/((N853-O853)/2)))))</f>
        <v>0</v>
      </c>
      <c r="S853" s="15">
        <v>0.57499999999999996</v>
      </c>
      <c r="T853" s="6">
        <v>5</v>
      </c>
      <c r="U853" s="6">
        <v>1.5</v>
      </c>
      <c r="V853" s="6">
        <v>0.5</v>
      </c>
      <c r="AA853" s="13" t="str">
        <f>IF(Z853 &lt; 1, "", (M853/2)/TAN(RADIANS(Z853/2)))</f>
        <v/>
      </c>
      <c r="AE853" s="6" t="s">
        <v>44</v>
      </c>
      <c r="AF853" s="6" t="s">
        <v>119</v>
      </c>
      <c r="AG853" s="6" t="s">
        <v>132</v>
      </c>
      <c r="AI853" s="6">
        <v>1</v>
      </c>
      <c r="AJ853" s="6">
        <v>1</v>
      </c>
      <c r="AK853" s="6">
        <v>1</v>
      </c>
      <c r="AL853" s="6">
        <v>0</v>
      </c>
      <c r="AM853" s="6">
        <v>0</v>
      </c>
      <c r="AN853" s="6">
        <v>1</v>
      </c>
      <c r="AO853" s="6">
        <v>1</v>
      </c>
      <c r="AQ853" s="6">
        <v>0</v>
      </c>
      <c r="AR853" s="6">
        <v>0</v>
      </c>
      <c r="AS853" s="6">
        <v>0</v>
      </c>
      <c r="AT853" s="6">
        <v>0</v>
      </c>
      <c r="AU853" s="6">
        <f>IF(Table3[[#This Row],[ShankDiameter]]&gt;0.5,0,2)</f>
        <v>2</v>
      </c>
      <c r="AV853" s="6">
        <v>0</v>
      </c>
      <c r="AW853" s="6">
        <v>0</v>
      </c>
      <c r="AX853" s="6">
        <v>2</v>
      </c>
      <c r="AY853" s="6">
        <v>2</v>
      </c>
      <c r="AZ853" s="6"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53" s="6" t="str">
        <f>IF(Table3[[#This Row],[ShoulderLength]]="","",IF(Table3[[#This Row],[ShoulderLength]]&lt;Table3[[#This Row],[LOC]],"FIX",""))</f>
        <v/>
      </c>
    </row>
    <row r="854" spans="1:63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1566</v>
      </c>
      <c r="C854" s="6" t="s">
        <v>1566</v>
      </c>
      <c r="E854" s="6">
        <v>853</v>
      </c>
      <c r="G854" s="9" t="s">
        <v>74</v>
      </c>
      <c r="H854" s="10" t="s">
        <v>1566</v>
      </c>
      <c r="I854" s="11" t="s">
        <v>1691</v>
      </c>
      <c r="J854" s="12" t="s">
        <v>1690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>IF(Z854 &lt; 1, "", (M854/2)/TAN(RADIANS(Z854/2)))</f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1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Q854" s="6">
        <v>0</v>
      </c>
      <c r="AR854" s="6">
        <v>0</v>
      </c>
      <c r="AS854" s="6">
        <v>0</v>
      </c>
      <c r="AT854" s="6">
        <v>0</v>
      </c>
      <c r="AU854" s="6">
        <f>IF(Table3[[#This Row],[ShankDiameter]]&gt;0.5,0,2)</f>
        <v>2</v>
      </c>
      <c r="AV854" s="6">
        <v>0</v>
      </c>
      <c r="AW854" s="6">
        <v>0</v>
      </c>
      <c r="AX854" s="6">
        <v>2</v>
      </c>
      <c r="AY854" s="6">
        <f>IF(Table3[[#This Row],[ShankDiameter]]=0.225,2,IF(Table3[[#This Row],[ShankDiameter]]=0.25,2,IF(Table3[[#This Row],[ShankDiameter]]=0.2875,2,0)))</f>
        <v>0</v>
      </c>
      <c r="AZ854" s="6"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54" s="6" t="str">
        <f>IF(Table3[[#This Row],[ShoulderLength]]="","",IF(Table3[[#This Row],[ShoulderLength]]&lt;Table3[[#This Row],[LOC]],"FIX",""))</f>
        <v/>
      </c>
    </row>
    <row r="855" spans="1:63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1566</v>
      </c>
      <c r="C855" s="6" t="s">
        <v>1566</v>
      </c>
      <c r="E855" s="6">
        <v>854</v>
      </c>
      <c r="G855" s="9" t="s">
        <v>74</v>
      </c>
      <c r="H855" s="10" t="s">
        <v>1566</v>
      </c>
      <c r="I855" s="11" t="s">
        <v>1692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>IF(Z855 &lt; 1, "", (M855/2)/TAN(RADIANS(Z855/2)))</f>
        <v/>
      </c>
      <c r="AE855" s="6" t="s">
        <v>44</v>
      </c>
      <c r="AF855" s="6" t="s">
        <v>62</v>
      </c>
      <c r="AG855" s="6" t="s">
        <v>79</v>
      </c>
      <c r="AI855" s="6">
        <v>1</v>
      </c>
      <c r="AJ855" s="6">
        <v>0</v>
      </c>
      <c r="AK855" s="6">
        <v>1</v>
      </c>
      <c r="AL855" s="6">
        <v>1</v>
      </c>
      <c r="AM855" s="6">
        <v>0</v>
      </c>
      <c r="AN855" s="6">
        <v>0</v>
      </c>
      <c r="AO855" s="6">
        <v>1</v>
      </c>
      <c r="AQ855" s="6">
        <v>0</v>
      </c>
      <c r="AR855" s="6">
        <v>0</v>
      </c>
      <c r="AS855" s="6">
        <v>0</v>
      </c>
      <c r="AT855" s="6">
        <v>0</v>
      </c>
      <c r="AU855" s="6">
        <f>IF(Table3[[#This Row],[ShankDiameter]]&gt;0.5,0,2)</f>
        <v>2</v>
      </c>
      <c r="AV855" s="6">
        <v>0</v>
      </c>
      <c r="AW855" s="6">
        <v>0</v>
      </c>
      <c r="AX855" s="6">
        <v>2</v>
      </c>
      <c r="AY855" s="6">
        <f>IF(Table3[[#This Row],[ShankDiameter]]=0.225,2,IF(Table3[[#This Row],[ShankDiameter]]=0.25,2,IF(Table3[[#This Row],[ShankDiameter]]=0.2875,2,0)))</f>
        <v>0</v>
      </c>
      <c r="AZ855" s="6"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K855" s="6" t="str">
        <f>IF(Table3[[#This Row],[ShoulderLength]]="","",IF(Table3[[#This Row],[ShoulderLength]]&lt;Table3[[#This Row],[LOC]],"FIX",""))</f>
        <v/>
      </c>
    </row>
    <row r="856" spans="1:63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1566</v>
      </c>
      <c r="C856" s="6" t="s">
        <v>1566</v>
      </c>
      <c r="E856" s="6">
        <v>855</v>
      </c>
      <c r="F856" s="8" t="s">
        <v>60</v>
      </c>
      <c r="H856" s="10" t="s">
        <v>1566</v>
      </c>
      <c r="I856" s="11" t="s">
        <v>1693</v>
      </c>
      <c r="J856" s="12" t="s">
        <v>1694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>IF(Z856 &lt; 1, "", (M856/2)/TAN(RADIANS(Z856/2)))</f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1</v>
      </c>
      <c r="AK856" s="6">
        <v>0</v>
      </c>
      <c r="AL856" s="6">
        <v>0</v>
      </c>
      <c r="AM856" s="6">
        <v>0</v>
      </c>
      <c r="AN856" s="6">
        <v>0</v>
      </c>
      <c r="AO856" s="6">
        <v>1</v>
      </c>
      <c r="AQ856" s="6">
        <v>0</v>
      </c>
      <c r="AR856" s="6">
        <v>0</v>
      </c>
      <c r="AS856" s="6">
        <v>0</v>
      </c>
      <c r="AT856" s="6">
        <v>0</v>
      </c>
      <c r="AU856" s="6">
        <f>IF(Table3[[#This Row],[ShankDiameter]]&gt;0.5,0,2)</f>
        <v>2</v>
      </c>
      <c r="AV856" s="6">
        <v>0</v>
      </c>
      <c r="AW856" s="6">
        <v>0</v>
      </c>
      <c r="AX856" s="6">
        <v>2</v>
      </c>
      <c r="AY856" s="6">
        <f>IF(Table3[[#This Row],[ShankDiameter]]=0.225,2,IF(Table3[[#This Row],[ShankDiameter]]=0.25,2,IF(Table3[[#This Row],[ShankDiameter]]=0.2875,2,0)))</f>
        <v>0</v>
      </c>
      <c r="AZ856" s="6"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K856" s="6" t="str">
        <f>IF(Table3[[#This Row],[ShoulderLength]]="","",IF(Table3[[#This Row],[ShoulderLength]]&lt;Table3[[#This Row],[LOC]],"FIX",""))</f>
        <v/>
      </c>
    </row>
    <row r="857" spans="1:63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1566</v>
      </c>
      <c r="C857" s="6" t="s">
        <v>1566</v>
      </c>
      <c r="E857" s="6">
        <v>856</v>
      </c>
      <c r="G857" s="9" t="s">
        <v>74</v>
      </c>
      <c r="H857" s="10" t="s">
        <v>1566</v>
      </c>
      <c r="I857" s="11" t="s">
        <v>1695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>IF(Z857 &lt; 1, "", (M857/2)/TAN(RADIANS(Z857/2)))</f>
        <v/>
      </c>
      <c r="AE857" s="6" t="s">
        <v>44</v>
      </c>
      <c r="AF857" s="6" t="s">
        <v>62</v>
      </c>
      <c r="AG857" s="6" t="s">
        <v>79</v>
      </c>
      <c r="AI857" s="6">
        <v>1</v>
      </c>
      <c r="AJ857" s="6">
        <v>0</v>
      </c>
      <c r="AK857" s="6">
        <v>1</v>
      </c>
      <c r="AL857" s="6">
        <v>1</v>
      </c>
      <c r="AM857" s="6">
        <v>0</v>
      </c>
      <c r="AN857" s="6">
        <v>0</v>
      </c>
      <c r="AO857" s="6">
        <v>1</v>
      </c>
      <c r="AQ857" s="6">
        <v>0</v>
      </c>
      <c r="AR857" s="6">
        <v>0</v>
      </c>
      <c r="AS857" s="6">
        <v>0</v>
      </c>
      <c r="AT857" s="6">
        <v>0</v>
      </c>
      <c r="AU857" s="6">
        <f>IF(Table3[[#This Row],[ShankDiameter]]&gt;0.5,0,2)</f>
        <v>2</v>
      </c>
      <c r="AV857" s="6">
        <v>0</v>
      </c>
      <c r="AW857" s="6">
        <v>0</v>
      </c>
      <c r="AX857" s="6">
        <v>2</v>
      </c>
      <c r="AY857" s="6">
        <f>IF(Table3[[#This Row],[ShankDiameter]]=0.225,2,IF(Table3[[#This Row],[ShankDiameter]]=0.25,2,IF(Table3[[#This Row],[ShankDiameter]]=0.2875,2,0)))</f>
        <v>0</v>
      </c>
      <c r="AZ857" s="6"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K857" s="6" t="str">
        <f>IF(Table3[[#This Row],[ShoulderLength]]="","",IF(Table3[[#This Row],[ShoulderLength]]&lt;Table3[[#This Row],[LOC]],"FIX",""))</f>
        <v/>
      </c>
    </row>
    <row r="858" spans="1:63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1566</v>
      </c>
      <c r="C858" s="6" t="s">
        <v>1566</v>
      </c>
      <c r="E858" s="6">
        <v>857</v>
      </c>
      <c r="G858" s="9" t="s">
        <v>74</v>
      </c>
      <c r="H858" s="10" t="s">
        <v>1566</v>
      </c>
      <c r="I858" s="11" t="s">
        <v>1696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>IF(Z858 &lt; 1, "", (M858/2)/TAN(RADIANS(Z858/2)))</f>
        <v/>
      </c>
      <c r="AE858" s="6" t="s">
        <v>44</v>
      </c>
      <c r="AF858" s="6" t="s">
        <v>62</v>
      </c>
      <c r="AG858" s="6" t="s">
        <v>79</v>
      </c>
      <c r="AI858" s="6">
        <v>1</v>
      </c>
      <c r="AJ858" s="6">
        <v>0</v>
      </c>
      <c r="AK858" s="6">
        <v>1</v>
      </c>
      <c r="AL858" s="6">
        <v>0</v>
      </c>
      <c r="AM858" s="6">
        <v>1</v>
      </c>
      <c r="AN858" s="6">
        <v>0</v>
      </c>
      <c r="AO858" s="6">
        <v>1</v>
      </c>
      <c r="AQ858" s="6">
        <v>0</v>
      </c>
      <c r="AR858" s="6">
        <v>0</v>
      </c>
      <c r="AS858" s="6">
        <v>0</v>
      </c>
      <c r="AT858" s="6">
        <v>0</v>
      </c>
      <c r="AU858" s="6">
        <f>IF(Table3[[#This Row],[ShankDiameter]]&gt;0.5,0,2)</f>
        <v>2</v>
      </c>
      <c r="AV858" s="6">
        <v>0</v>
      </c>
      <c r="AW858" s="6">
        <v>0</v>
      </c>
      <c r="AX858" s="6">
        <v>2</v>
      </c>
      <c r="AY858" s="6">
        <f>IF(Table3[[#This Row],[ShankDiameter]]=0.225,2,IF(Table3[[#This Row],[ShankDiameter]]=0.25,2,IF(Table3[[#This Row],[ShankDiameter]]=0.2875,2,0)))</f>
        <v>0</v>
      </c>
      <c r="AZ858" s="6"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f>IF(Table3[[#This Row],[Type]]="EM",IF((Table3[[#This Row],[Diameter]]/2)-Table3[[#This Row],[CornerRadius]]-0.012&gt;0,(Table3[[#This Row],[Diameter]]/2)-Table3[[#This Row],[CornerRadius]]-0.012,0),)</f>
        <v>6.615E-2</v>
      </c>
      <c r="BK858" s="6" t="str">
        <f>IF(Table3[[#This Row],[ShoulderLength]]="","",IF(Table3[[#This Row],[ShoulderLength]]&lt;Table3[[#This Row],[LOC]],"FIX",""))</f>
        <v/>
      </c>
    </row>
    <row r="859" spans="1:63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1566</v>
      </c>
      <c r="C859" s="6" t="s">
        <v>1566</v>
      </c>
      <c r="E859" s="6">
        <v>858</v>
      </c>
      <c r="F859" s="8" t="s">
        <v>60</v>
      </c>
      <c r="H859" s="10" t="s">
        <v>1566</v>
      </c>
      <c r="I859" s="11" t="s">
        <v>1697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>IF(Z859 &lt; 1, "", (M859/2)/TAN(RADIANS(Z859/2)))</f>
        <v/>
      </c>
      <c r="AE859" s="6" t="s">
        <v>44</v>
      </c>
      <c r="AF859" s="6" t="s">
        <v>62</v>
      </c>
      <c r="AG859" s="6" t="s">
        <v>79</v>
      </c>
      <c r="AI859" s="6">
        <v>1</v>
      </c>
      <c r="AJ859" s="6">
        <v>0</v>
      </c>
      <c r="AK859" s="6">
        <v>1</v>
      </c>
      <c r="AL859" s="6">
        <v>1</v>
      </c>
      <c r="AM859" s="6">
        <v>0</v>
      </c>
      <c r="AN859" s="6">
        <v>0</v>
      </c>
      <c r="AO859" s="6">
        <v>1</v>
      </c>
      <c r="AQ859" s="6">
        <v>0</v>
      </c>
      <c r="AR859" s="6">
        <v>0</v>
      </c>
      <c r="AS859" s="6">
        <v>0</v>
      </c>
      <c r="AT859" s="6">
        <v>0</v>
      </c>
      <c r="AU859" s="6">
        <f>IF(Table3[[#This Row],[ShankDiameter]]&gt;0.5,0,2)</f>
        <v>2</v>
      </c>
      <c r="AV859" s="6">
        <v>0</v>
      </c>
      <c r="AW859" s="6">
        <v>0</v>
      </c>
      <c r="AX859" s="6">
        <v>2</v>
      </c>
      <c r="AY859" s="6">
        <f>IF(Table3[[#This Row],[ShankDiameter]]=0.225,2,IF(Table3[[#This Row],[ShankDiameter]]=0.25,2,IF(Table3[[#This Row],[ShankDiameter]]=0.2875,2,0)))</f>
        <v>0</v>
      </c>
      <c r="AZ859" s="6"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59" s="6" t="str">
        <f>IF(Table3[[#This Row],[ShoulderLength]]="","",IF(Table3[[#This Row],[ShoulderLength]]&lt;Table3[[#This Row],[LOC]],"FIX",""))</f>
        <v/>
      </c>
    </row>
    <row r="860" spans="1:63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1566</v>
      </c>
      <c r="C860" s="6" t="s">
        <v>1566</v>
      </c>
      <c r="E860" s="6">
        <v>859</v>
      </c>
      <c r="G860" s="9" t="s">
        <v>74</v>
      </c>
      <c r="H860" s="10" t="s">
        <v>1566</v>
      </c>
      <c r="I860" s="11" t="s">
        <v>1698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>IF(Z860 &lt; 1, "", (M860/2)/TAN(RADIANS(Z860/2)))</f>
        <v/>
      </c>
      <c r="AE860" s="6" t="s">
        <v>44</v>
      </c>
      <c r="AF860" s="6" t="s">
        <v>62</v>
      </c>
      <c r="AG860" s="6" t="s">
        <v>79</v>
      </c>
      <c r="AI860" s="6">
        <v>1</v>
      </c>
      <c r="AJ860" s="6">
        <v>0</v>
      </c>
      <c r="AK860" s="6">
        <v>0</v>
      </c>
      <c r="AL860" s="6">
        <v>1</v>
      </c>
      <c r="AM860" s="6">
        <v>0</v>
      </c>
      <c r="AN860" s="6">
        <v>0</v>
      </c>
      <c r="AO860" s="6">
        <v>1</v>
      </c>
      <c r="AQ860" s="6">
        <v>0</v>
      </c>
      <c r="AR860" s="6">
        <v>0</v>
      </c>
      <c r="AS860" s="6">
        <v>0</v>
      </c>
      <c r="AT860" s="6">
        <v>0</v>
      </c>
      <c r="AU860" s="6">
        <f>IF(Table3[[#This Row],[ShankDiameter]]&gt;0.5,0,2)</f>
        <v>2</v>
      </c>
      <c r="AV860" s="6">
        <v>0</v>
      </c>
      <c r="AW860" s="6">
        <v>0</v>
      </c>
      <c r="AX860" s="6">
        <v>2</v>
      </c>
      <c r="AY860" s="6">
        <f>IF(Table3[[#This Row],[ShankDiameter]]=0.225,2,IF(Table3[[#This Row],[ShankDiameter]]=0.25,2,IF(Table3[[#This Row],[ShankDiameter]]=0.2875,2,0)))</f>
        <v>0</v>
      </c>
      <c r="AZ860" s="6"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0" s="6" t="str">
        <f>IF(Table3[[#This Row],[ShoulderLength]]="","",IF(Table3[[#This Row],[ShoulderLength]]&lt;Table3[[#This Row],[LOC]],"FIX",""))</f>
        <v/>
      </c>
    </row>
    <row r="861" spans="1:63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1566</v>
      </c>
      <c r="C861" s="6" t="s">
        <v>1566</v>
      </c>
      <c r="E861" s="6">
        <v>860</v>
      </c>
      <c r="G861" s="9" t="s">
        <v>74</v>
      </c>
      <c r="H861" s="10" t="s">
        <v>1566</v>
      </c>
      <c r="I861" s="11" t="s">
        <v>1699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>IF(Z861 &lt; 1, "", (M861/2)/TAN(RADIANS(Z861/2)))</f>
        <v/>
      </c>
      <c r="AE861" s="6" t="s">
        <v>44</v>
      </c>
      <c r="AF861" s="6" t="s">
        <v>62</v>
      </c>
      <c r="AG861" s="6" t="s">
        <v>79</v>
      </c>
      <c r="AI861" s="6">
        <v>1</v>
      </c>
      <c r="AJ861" s="6">
        <v>0</v>
      </c>
      <c r="AK861" s="6">
        <v>1</v>
      </c>
      <c r="AL861" s="6">
        <v>0</v>
      </c>
      <c r="AM861" s="6">
        <v>1</v>
      </c>
      <c r="AN861" s="6">
        <v>1</v>
      </c>
      <c r="AO861" s="6">
        <v>1</v>
      </c>
      <c r="AQ861" s="6">
        <v>0</v>
      </c>
      <c r="AR861" s="6">
        <v>0</v>
      </c>
      <c r="AS861" s="6">
        <v>0</v>
      </c>
      <c r="AT861" s="6">
        <v>0</v>
      </c>
      <c r="AU861" s="6">
        <f>IF(Table3[[#This Row],[ShankDiameter]]&gt;0.5,0,2)</f>
        <v>2</v>
      </c>
      <c r="AV861" s="6">
        <v>0</v>
      </c>
      <c r="AW861" s="6">
        <v>0</v>
      </c>
      <c r="AX861" s="6">
        <v>2</v>
      </c>
      <c r="AY861" s="6">
        <v>2</v>
      </c>
      <c r="AZ861" s="6"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1" s="6" t="str">
        <f>IF(Table3[[#This Row],[ShoulderLength]]="","",IF(Table3[[#This Row],[ShoulderLength]]&lt;Table3[[#This Row],[LOC]],"FIX",""))</f>
        <v/>
      </c>
    </row>
    <row r="862" spans="1:63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1566</v>
      </c>
      <c r="C862" s="6" t="s">
        <v>1566</v>
      </c>
      <c r="E862" s="6">
        <v>861</v>
      </c>
      <c r="G862" s="9" t="s">
        <v>74</v>
      </c>
      <c r="H862" s="10" t="s">
        <v>1566</v>
      </c>
      <c r="I862" s="11" t="s">
        <v>1700</v>
      </c>
      <c r="J862" s="12" t="s">
        <v>1701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>IF(Z862 &lt; 1, "", (M862/2)/TAN(RADIANS(Z862/2)))</f>
        <v/>
      </c>
      <c r="AE862" s="6" t="s">
        <v>44</v>
      </c>
      <c r="AF862" s="6" t="s">
        <v>1683</v>
      </c>
      <c r="AG862" s="6" t="s">
        <v>132</v>
      </c>
      <c r="AI862" s="6">
        <v>1</v>
      </c>
      <c r="AJ862" s="6">
        <v>0</v>
      </c>
      <c r="AK862" s="6">
        <v>1</v>
      </c>
      <c r="AL862" s="6">
        <v>0</v>
      </c>
      <c r="AM862" s="6">
        <v>0</v>
      </c>
      <c r="AN862" s="6">
        <v>0</v>
      </c>
      <c r="AO862" s="6">
        <v>1</v>
      </c>
      <c r="AQ862" s="6">
        <v>0</v>
      </c>
      <c r="AR862" s="6">
        <v>0</v>
      </c>
      <c r="AS862" s="6">
        <v>0</v>
      </c>
      <c r="AT862" s="6">
        <v>0</v>
      </c>
      <c r="AU862" s="6">
        <f>IF(Table3[[#This Row],[ShankDiameter]]&gt;0.5,0,2)</f>
        <v>2</v>
      </c>
      <c r="AV862" s="6">
        <v>0</v>
      </c>
      <c r="AW862" s="6">
        <v>0</v>
      </c>
      <c r="AX862" s="6">
        <v>2</v>
      </c>
      <c r="AY862" s="6">
        <f>IF(Table3[[#This Row],[ShankDiameter]]=0.225,2,IF(Table3[[#This Row],[ShankDiameter]]=0.25,2,IF(Table3[[#This Row],[ShankDiameter]]=0.2875,2,0)))</f>
        <v>0</v>
      </c>
      <c r="AZ862" s="6"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2" s="6" t="str">
        <f>IF(Table3[[#This Row],[ShoulderLength]]="","",IF(Table3[[#This Row],[ShoulderLength]]&lt;Table3[[#This Row],[LOC]],"FIX",""))</f>
        <v/>
      </c>
    </row>
    <row r="863" spans="1:63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1566</v>
      </c>
      <c r="C863" s="6" t="s">
        <v>1566</v>
      </c>
      <c r="E863" s="6">
        <v>862</v>
      </c>
      <c r="G863" s="9" t="s">
        <v>74</v>
      </c>
      <c r="H863" s="10" t="s">
        <v>1566</v>
      </c>
      <c r="I863" s="11" t="s">
        <v>1702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>IF(Z863 &lt; 1, "", (M863/2)/TAN(RADIANS(Z863/2)))</f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1</v>
      </c>
      <c r="AL863" s="6">
        <v>0</v>
      </c>
      <c r="AM863" s="6">
        <v>1</v>
      </c>
      <c r="AN863" s="6">
        <v>0</v>
      </c>
      <c r="AO863" s="6">
        <v>1</v>
      </c>
      <c r="AQ863" s="6">
        <v>0</v>
      </c>
      <c r="AR863" s="6">
        <v>0</v>
      </c>
      <c r="AS863" s="6">
        <v>0</v>
      </c>
      <c r="AT863" s="6">
        <v>0</v>
      </c>
      <c r="AU863" s="6">
        <f>IF(Table3[[#This Row],[ShankDiameter]]&gt;0.5,0,2)</f>
        <v>2</v>
      </c>
      <c r="AV863" s="6">
        <v>0</v>
      </c>
      <c r="AW863" s="6">
        <v>0</v>
      </c>
      <c r="AX863" s="6">
        <v>2</v>
      </c>
      <c r="AY863" s="6">
        <v>2</v>
      </c>
      <c r="AZ863" s="6">
        <v>0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3" s="6" t="str">
        <f>IF(Table3[[#This Row],[ShoulderLength]]="","",IF(Table3[[#This Row],[ShoulderLength]]&lt;Table3[[#This Row],[LOC]],"FIX",""))</f>
        <v/>
      </c>
    </row>
    <row r="864" spans="1:63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1566</v>
      </c>
      <c r="C864" s="6" t="s">
        <v>1566</v>
      </c>
      <c r="E864" s="6">
        <v>863</v>
      </c>
      <c r="F864" s="8" t="s">
        <v>60</v>
      </c>
      <c r="H864" s="10" t="s">
        <v>1566</v>
      </c>
      <c r="I864" s="11" t="s">
        <v>1703</v>
      </c>
      <c r="J864" s="12" t="s">
        <v>1704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>IF(Z864 &lt; 1, "", (M864/2)/TAN(RADIANS(Z864/2)))</f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1</v>
      </c>
      <c r="AK864" s="6">
        <v>1</v>
      </c>
      <c r="AL864" s="6">
        <v>0</v>
      </c>
      <c r="AM864" s="6">
        <v>0</v>
      </c>
      <c r="AN864" s="6">
        <v>1</v>
      </c>
      <c r="AO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f>IF(Table3[[#This Row],[ShankDiameter]]&gt;0.5,0,2)</f>
        <v>2</v>
      </c>
      <c r="AV864" s="6">
        <v>0</v>
      </c>
      <c r="AW864" s="6">
        <v>0</v>
      </c>
      <c r="AX864" s="6">
        <v>2</v>
      </c>
      <c r="AY864" s="6">
        <f>IF(Table3[[#This Row],[ShankDiameter]]=0.225,2,IF(Table3[[#This Row],[ShankDiameter]]=0.25,2,IF(Table3[[#This Row],[ShankDiameter]]=0.2875,2,0)))</f>
        <v>0</v>
      </c>
      <c r="AZ864" s="6"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4" s="6" t="str">
        <f>IF(Table3[[#This Row],[ShoulderLength]]="","",IF(Table3[[#This Row],[ShoulderLength]]&lt;Table3[[#This Row],[LOC]],"FIX",""))</f>
        <v/>
      </c>
    </row>
    <row r="865" spans="1:63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1566</v>
      </c>
      <c r="C865" s="6" t="s">
        <v>1566</v>
      </c>
      <c r="E865" s="6">
        <v>864</v>
      </c>
      <c r="G865" s="9" t="s">
        <v>74</v>
      </c>
      <c r="H865" s="10" t="s">
        <v>1566</v>
      </c>
      <c r="I865" s="11" t="s">
        <v>1705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>IF(Z865 &lt; 1, "", (M865/2)/TAN(RADIANS(Z865/2)))</f>
        <v/>
      </c>
      <c r="AE865" s="6" t="s">
        <v>44</v>
      </c>
      <c r="AF865" s="6" t="s">
        <v>62</v>
      </c>
      <c r="AG865" s="6" t="s">
        <v>66</v>
      </c>
      <c r="AI865" s="6">
        <v>1</v>
      </c>
      <c r="AJ865" s="6">
        <v>1</v>
      </c>
      <c r="AK865" s="6">
        <v>0</v>
      </c>
      <c r="AL865" s="6">
        <v>0</v>
      </c>
      <c r="AM865" s="6">
        <v>1</v>
      </c>
      <c r="AN865" s="6">
        <v>0</v>
      </c>
      <c r="AO865" s="6">
        <v>1</v>
      </c>
      <c r="AQ865" s="6">
        <v>0</v>
      </c>
      <c r="AR865" s="6">
        <v>0</v>
      </c>
      <c r="AS865" s="6">
        <v>0</v>
      </c>
      <c r="AT865" s="6">
        <v>0</v>
      </c>
      <c r="AU865" s="6">
        <f>IF(Table3[[#This Row],[ShankDiameter]]&gt;0.5,0,2)</f>
        <v>2</v>
      </c>
      <c r="AV865" s="6">
        <v>0</v>
      </c>
      <c r="AW865" s="6">
        <v>0</v>
      </c>
      <c r="AX865" s="6">
        <v>2</v>
      </c>
      <c r="AY865" s="6">
        <f>IF(Table3[[#This Row],[ShankDiameter]]=0.225,2,IF(Table3[[#This Row],[ShankDiameter]]=0.25,2,IF(Table3[[#This Row],[ShankDiameter]]=0.2875,2,0)))</f>
        <v>0</v>
      </c>
      <c r="AZ865" s="6"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5" s="6" t="str">
        <f>IF(Table3[[#This Row],[ShoulderLength]]="","",IF(Table3[[#This Row],[ShoulderLength]]&lt;Table3[[#This Row],[LOC]],"FIX",""))</f>
        <v/>
      </c>
    </row>
    <row r="866" spans="1:63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1566</v>
      </c>
      <c r="C866" s="6" t="s">
        <v>1566</v>
      </c>
      <c r="E866" s="6">
        <v>865</v>
      </c>
      <c r="F866" s="22"/>
      <c r="H866" s="10" t="s">
        <v>1566</v>
      </c>
      <c r="I866" s="11" t="s">
        <v>1706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>IF(Z866 &lt; 1, "", (M866/2)/TAN(RADIANS(Z866/2)))</f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1</v>
      </c>
      <c r="AK866" s="6">
        <v>0</v>
      </c>
      <c r="AL866" s="6">
        <v>0</v>
      </c>
      <c r="AM866" s="6">
        <v>0</v>
      </c>
      <c r="AN866" s="6">
        <v>1</v>
      </c>
      <c r="AO866" s="6">
        <v>1</v>
      </c>
      <c r="AQ866" s="6">
        <v>0</v>
      </c>
      <c r="AR866" s="6">
        <v>0</v>
      </c>
      <c r="AS866" s="6">
        <v>0</v>
      </c>
      <c r="AT866" s="6">
        <v>0</v>
      </c>
      <c r="AU866" s="6">
        <f>IF(Table3[[#This Row],[ShankDiameter]]&gt;0.5,0,2)</f>
        <v>2</v>
      </c>
      <c r="AV866" s="6">
        <v>0</v>
      </c>
      <c r="AW866" s="6">
        <v>0</v>
      </c>
      <c r="AX866" s="6">
        <v>2</v>
      </c>
      <c r="AY866" s="6">
        <f>IF(Table3[[#This Row],[ShankDiameter]]=0.225,2,IF(Table3[[#This Row],[ShankDiameter]]=0.25,2,IF(Table3[[#This Row],[ShankDiameter]]=0.2875,2,0)))</f>
        <v>0</v>
      </c>
      <c r="AZ866" s="6"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6" s="6" t="str">
        <f>IF(Table3[[#This Row],[ShoulderLength]]="","",IF(Table3[[#This Row],[ShoulderLength]]&lt;Table3[[#This Row],[LOC]],"FIX",""))</f>
        <v/>
      </c>
    </row>
    <row r="867" spans="1:63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1566</v>
      </c>
      <c r="C867" s="6" t="s">
        <v>1566</v>
      </c>
      <c r="E867" s="6">
        <v>866</v>
      </c>
      <c r="G867" s="9" t="s">
        <v>74</v>
      </c>
      <c r="H867" s="10" t="s">
        <v>1566</v>
      </c>
      <c r="I867" s="11" t="s">
        <v>1707</v>
      </c>
      <c r="J867" s="12" t="s">
        <v>1708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>IF(Z867 &lt; 1, "", (M867/2)/TAN(RADIANS(Z867/2)))</f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1</v>
      </c>
      <c r="AK867" s="6">
        <v>1</v>
      </c>
      <c r="AL867" s="6">
        <v>0</v>
      </c>
      <c r="AM867" s="6">
        <v>1</v>
      </c>
      <c r="AN867" s="6">
        <v>0</v>
      </c>
      <c r="AO867" s="6">
        <v>1</v>
      </c>
      <c r="AQ867" s="6">
        <v>0</v>
      </c>
      <c r="AR867" s="6">
        <v>0</v>
      </c>
      <c r="AS867" s="6">
        <v>0</v>
      </c>
      <c r="AT867" s="6">
        <v>0</v>
      </c>
      <c r="AU867" s="6">
        <f>IF(Table3[[#This Row],[ShankDiameter]]&gt;0.5,0,2)</f>
        <v>2</v>
      </c>
      <c r="AV867" s="6">
        <v>0</v>
      </c>
      <c r="AW867" s="6">
        <v>0</v>
      </c>
      <c r="AX867" s="6">
        <v>2</v>
      </c>
      <c r="AY867" s="6">
        <f>IF(Table3[[#This Row],[ShankDiameter]]=0.225,2,IF(Table3[[#This Row],[ShankDiameter]]=0.25,2,IF(Table3[[#This Row],[ShankDiameter]]=0.2875,2,0)))</f>
        <v>0</v>
      </c>
      <c r="AZ867" s="6"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7" s="6" t="str">
        <f>IF(Table3[[#This Row],[ShoulderLength]]="","",IF(Table3[[#This Row],[ShoulderLength]]&lt;Table3[[#This Row],[LOC]],"FIX",""))</f>
        <v/>
      </c>
    </row>
    <row r="868" spans="1:63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1566</v>
      </c>
      <c r="C868" s="6" t="s">
        <v>1566</v>
      </c>
      <c r="E868" s="6">
        <v>867</v>
      </c>
      <c r="G868" s="9" t="s">
        <v>74</v>
      </c>
      <c r="H868" s="10" t="s">
        <v>1566</v>
      </c>
      <c r="I868" s="11" t="s">
        <v>1709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>IF(Z868 &lt; 1, "", (M868/2)/TAN(RADIANS(Z868/2)))</f>
        <v/>
      </c>
      <c r="AE868" s="6" t="s">
        <v>44</v>
      </c>
      <c r="AF868" s="6" t="s">
        <v>126</v>
      </c>
      <c r="AG868" s="6" t="s">
        <v>1710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Q868" s="6">
        <v>0</v>
      </c>
      <c r="AR868" s="6">
        <v>0</v>
      </c>
      <c r="AS868" s="6">
        <v>0</v>
      </c>
      <c r="AT868" s="6">
        <v>0</v>
      </c>
      <c r="AU868" s="6">
        <f>IF(Table3[[#This Row],[ShankDiameter]]&gt;0.5,0,2)</f>
        <v>2</v>
      </c>
      <c r="AV868" s="6">
        <v>0</v>
      </c>
      <c r="AW868" s="6">
        <v>0</v>
      </c>
      <c r="AX868" s="6">
        <v>2</v>
      </c>
      <c r="AY868" s="6">
        <f>IF(Table3[[#This Row],[ShankDiameter]]=0.225,2,IF(Table3[[#This Row],[ShankDiameter]]=0.25,2,IF(Table3[[#This Row],[ShankDiameter]]=0.2875,2,0)))</f>
        <v>0</v>
      </c>
      <c r="AZ868" s="6"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68" s="6" t="str">
        <f>IF(Table3[[#This Row],[ShoulderLength]]="","",IF(Table3[[#This Row],[ShoulderLength]]&lt;Table3[[#This Row],[LOC]],"FIX",""))</f>
        <v/>
      </c>
    </row>
    <row r="869" spans="1:63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1566</v>
      </c>
      <c r="C869" s="6" t="s">
        <v>1566</v>
      </c>
      <c r="E869" s="6">
        <v>868</v>
      </c>
      <c r="F869" s="22"/>
      <c r="H869" s="10" t="s">
        <v>1566</v>
      </c>
      <c r="I869" s="11" t="s">
        <v>1711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>IF(Z869 &lt; 1, "", (M869/2)/TAN(RADIANS(Z869/2)))</f>
        <v/>
      </c>
      <c r="AE869" s="6" t="s">
        <v>44</v>
      </c>
      <c r="AF869" s="6" t="s">
        <v>119</v>
      </c>
      <c r="AG869" s="18" t="s">
        <v>2289</v>
      </c>
      <c r="AI869" s="6">
        <v>0</v>
      </c>
      <c r="AJ869" s="6">
        <v>1</v>
      </c>
      <c r="AK869" s="6">
        <v>0</v>
      </c>
      <c r="AL869" s="6">
        <v>0</v>
      </c>
      <c r="AM869" s="6">
        <v>1</v>
      </c>
      <c r="AN869" s="6">
        <v>0</v>
      </c>
      <c r="AO869" s="6">
        <v>1</v>
      </c>
      <c r="AQ869" s="6">
        <v>0</v>
      </c>
      <c r="AR869" s="6">
        <v>0</v>
      </c>
      <c r="AS869" s="6">
        <v>0</v>
      </c>
      <c r="AT869" s="6">
        <v>0</v>
      </c>
      <c r="AU869" s="6">
        <f>IF(Table3[[#This Row],[ShankDiameter]]&gt;0.5,0,2)</f>
        <v>2</v>
      </c>
      <c r="AV869" s="6">
        <v>0</v>
      </c>
      <c r="AW869" s="6">
        <v>0</v>
      </c>
      <c r="AX869" s="6">
        <v>2</v>
      </c>
      <c r="AY869" s="6">
        <f>IF(Table3[[#This Row],[ShankDiameter]]=0.225,2,IF(Table3[[#This Row],[ShankDiameter]]=0.25,2,IF(Table3[[#This Row],[ShankDiameter]]=0.2875,2,0)))</f>
        <v>0</v>
      </c>
      <c r="AZ869" s="6"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K869" s="6" t="str">
        <f>IF(Table3[[#This Row],[ShoulderLength]]="","",IF(Table3[[#This Row],[ShoulderLength]]&lt;Table3[[#This Row],[LOC]],"FIX",""))</f>
        <v/>
      </c>
    </row>
    <row r="870" spans="1:63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1566</v>
      </c>
      <c r="C870" s="6" t="s">
        <v>1566</v>
      </c>
      <c r="E870" s="6">
        <v>869</v>
      </c>
      <c r="G870" s="9" t="s">
        <v>74</v>
      </c>
      <c r="H870" s="10" t="s">
        <v>1566</v>
      </c>
      <c r="I870" s="11" t="s">
        <v>1712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>IF(Z870 &lt; 1, "", (M870/2)/TAN(RADIANS(Z870/2)))</f>
        <v/>
      </c>
      <c r="AE870" s="6" t="s">
        <v>44</v>
      </c>
      <c r="AF870" s="6" t="s">
        <v>119</v>
      </c>
      <c r="AG870" s="18" t="s">
        <v>2289</v>
      </c>
      <c r="AI870" s="6">
        <v>0</v>
      </c>
      <c r="AJ870" s="6">
        <v>1</v>
      </c>
      <c r="AK870" s="6">
        <v>0</v>
      </c>
      <c r="AL870" s="6">
        <v>0</v>
      </c>
      <c r="AM870" s="6">
        <v>1</v>
      </c>
      <c r="AN870" s="6">
        <v>0</v>
      </c>
      <c r="AO870" s="6">
        <v>1</v>
      </c>
      <c r="AQ870" s="6">
        <v>0</v>
      </c>
      <c r="AR870" s="6">
        <v>0</v>
      </c>
      <c r="AS870" s="6">
        <v>0</v>
      </c>
      <c r="AT870" s="6">
        <v>0</v>
      </c>
      <c r="AU870" s="6">
        <f>IF(Table3[[#This Row],[ShankDiameter]]&gt;0.5,0,2)</f>
        <v>2</v>
      </c>
      <c r="AV870" s="6">
        <v>0</v>
      </c>
      <c r="AW870" s="6">
        <v>0</v>
      </c>
      <c r="AX870" s="6">
        <v>2</v>
      </c>
      <c r="AY870" s="6">
        <f>IF(Table3[[#This Row],[ShankDiameter]]=0.225,2,IF(Table3[[#This Row],[ShankDiameter]]=0.25,2,IF(Table3[[#This Row],[ShankDiameter]]=0.2875,2,0)))</f>
        <v>0</v>
      </c>
      <c r="AZ870" s="6"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K870" s="6" t="str">
        <f>IF(Table3[[#This Row],[ShoulderLength]]="","",IF(Table3[[#This Row],[ShoulderLength]]&lt;Table3[[#This Row],[LOC]],"FIX",""))</f>
        <v/>
      </c>
    </row>
    <row r="871" spans="1:63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1566</v>
      </c>
      <c r="C871" s="6" t="s">
        <v>1566</v>
      </c>
      <c r="E871" s="6">
        <v>870</v>
      </c>
      <c r="F871" s="22"/>
      <c r="H871" s="10" t="s">
        <v>1566</v>
      </c>
      <c r="I871" s="11" t="s">
        <v>1713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>IF(Z871 &lt; 1, "", (M871/2)/TAN(RADIANS(Z871/2)))</f>
        <v/>
      </c>
      <c r="AE871" s="6" t="s">
        <v>44</v>
      </c>
      <c r="AF871" s="6" t="s">
        <v>119</v>
      </c>
      <c r="AG871" s="18" t="s">
        <v>2289</v>
      </c>
      <c r="AI871" s="6">
        <v>0</v>
      </c>
      <c r="AJ871" s="6">
        <v>1</v>
      </c>
      <c r="AK871" s="6">
        <v>0</v>
      </c>
      <c r="AL871" s="6">
        <v>0</v>
      </c>
      <c r="AM871" s="6">
        <v>1</v>
      </c>
      <c r="AN871" s="6">
        <v>0</v>
      </c>
      <c r="AO871" s="6">
        <v>1</v>
      </c>
      <c r="AQ871" s="6">
        <v>0</v>
      </c>
      <c r="AR871" s="6">
        <v>0</v>
      </c>
      <c r="AS871" s="6">
        <v>0</v>
      </c>
      <c r="AT871" s="6">
        <v>0</v>
      </c>
      <c r="AU871" s="6">
        <f>IF(Table3[[#This Row],[ShankDiameter]]&gt;0.5,0,2)</f>
        <v>2</v>
      </c>
      <c r="AV871" s="6">
        <v>0</v>
      </c>
      <c r="AW871" s="6">
        <v>0</v>
      </c>
      <c r="AX871" s="6">
        <v>2</v>
      </c>
      <c r="AY871" s="6">
        <f>IF(Table3[[#This Row],[ShankDiameter]]=0.225,2,IF(Table3[[#This Row],[ShankDiameter]]=0.25,2,IF(Table3[[#This Row],[ShankDiameter]]=0.2875,2,0)))</f>
        <v>0</v>
      </c>
      <c r="AZ871" s="6"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f>IF(Table3[[#This Row],[Type]]="EM",IF((Table3[[#This Row],[Diameter]]/2)-Table3[[#This Row],[CornerRadius]]-0.012&gt;0,(Table3[[#This Row],[Diameter]]/2)-Table3[[#This Row],[CornerRadius]]-0.012,0),)</f>
        <v>0.1061</v>
      </c>
      <c r="BK871" s="6" t="str">
        <f>IF(Table3[[#This Row],[ShoulderLength]]="","",IF(Table3[[#This Row],[ShoulderLength]]&lt;Table3[[#This Row],[LOC]],"FIX",""))</f>
        <v/>
      </c>
    </row>
    <row r="872" spans="1:63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1566</v>
      </c>
      <c r="C872" s="6" t="s">
        <v>1566</v>
      </c>
      <c r="E872" s="6">
        <v>871</v>
      </c>
      <c r="G872" s="9" t="s">
        <v>74</v>
      </c>
      <c r="H872" s="10" t="s">
        <v>1566</v>
      </c>
      <c r="I872" s="11" t="s">
        <v>1714</v>
      </c>
      <c r="J872" s="12" t="s">
        <v>1715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>IF(Z872 &lt; 1, "", (M872/2)/TAN(RADIANS(Z872/2)))</f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1</v>
      </c>
      <c r="AK872" s="6">
        <v>0</v>
      </c>
      <c r="AL872" s="6">
        <v>0</v>
      </c>
      <c r="AM872" s="6">
        <v>0</v>
      </c>
      <c r="AN872" s="6">
        <v>1</v>
      </c>
      <c r="AO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f>IF(Table3[[#This Row],[ShankDiameter]]&gt;0.5,0,2)</f>
        <v>2</v>
      </c>
      <c r="AV872" s="6">
        <v>0</v>
      </c>
      <c r="AW872" s="6">
        <v>0</v>
      </c>
      <c r="AX872" s="6">
        <v>2</v>
      </c>
      <c r="AY872" s="6">
        <f>IF(Table3[[#This Row],[ShankDiameter]]=0.225,2,IF(Table3[[#This Row],[ShankDiameter]]=0.25,2,IF(Table3[[#This Row],[ShankDiameter]]=0.2875,2,0)))</f>
        <v>2</v>
      </c>
      <c r="AZ872" s="6"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f>IF(Table3[[#This Row],[Type]]="EM",IF((Table3[[#This Row],[Diameter]]/2)-Table3[[#This Row],[CornerRadius]]-0.012&gt;0,(Table3[[#This Row],[Diameter]]/2)-Table3[[#This Row],[CornerRadius]]-0.012,0),)</f>
        <v>1.15E-2</v>
      </c>
      <c r="BK872" s="6" t="str">
        <f>IF(Table3[[#This Row],[ShoulderLength]]="","",IF(Table3[[#This Row],[ShoulderLength]]&lt;Table3[[#This Row],[LOC]],"FIX",""))</f>
        <v/>
      </c>
    </row>
    <row r="873" spans="1:63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1566</v>
      </c>
      <c r="C873" s="6" t="s">
        <v>1566</v>
      </c>
      <c r="E873" s="6">
        <v>872</v>
      </c>
      <c r="F873" s="8" t="s">
        <v>60</v>
      </c>
      <c r="H873" s="10" t="s">
        <v>1566</v>
      </c>
      <c r="I873" s="11" t="s">
        <v>1716</v>
      </c>
      <c r="J873" s="12" t="s">
        <v>1717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>IF(Z873 &lt; 1, "", (M873/2)/TAN(RADIANS(Z873/2)))</f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1</v>
      </c>
      <c r="AK873" s="6">
        <v>0</v>
      </c>
      <c r="AL873" s="6">
        <v>0</v>
      </c>
      <c r="AM873" s="6">
        <v>0</v>
      </c>
      <c r="AN873" s="6">
        <v>1</v>
      </c>
      <c r="AO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f>IF(Table3[[#This Row],[ShankDiameter]]&gt;0.5,0,2)</f>
        <v>2</v>
      </c>
      <c r="AV873" s="6">
        <v>0</v>
      </c>
      <c r="AW873" s="6">
        <v>0</v>
      </c>
      <c r="AX873" s="6">
        <v>2</v>
      </c>
      <c r="AY873" s="6">
        <f>IF(Table3[[#This Row],[ShankDiameter]]=0.225,2,IF(Table3[[#This Row],[ShankDiameter]]=0.25,2,IF(Table3[[#This Row],[ShankDiameter]]=0.2875,2,0)))</f>
        <v>2</v>
      </c>
      <c r="AZ873" s="6"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f>IF(Table3[[#This Row],[Type]]="EM",IF((Table3[[#This Row],[Diameter]]/2)-Table3[[#This Row],[CornerRadius]]-0.012&gt;0,(Table3[[#This Row],[Diameter]]/2)-Table3[[#This Row],[CornerRadius]]-0.012,0),)</f>
        <v>1.925E-2</v>
      </c>
      <c r="BK873" s="6" t="str">
        <f>IF(Table3[[#This Row],[ShoulderLength]]="","",IF(Table3[[#This Row],[ShoulderLength]]&lt;Table3[[#This Row],[LOC]],"FIX",""))</f>
        <v/>
      </c>
    </row>
    <row r="874" spans="1:63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1566</v>
      </c>
      <c r="C874" s="6" t="s">
        <v>1566</v>
      </c>
      <c r="E874" s="6">
        <v>873</v>
      </c>
      <c r="F874" s="8" t="s">
        <v>60</v>
      </c>
      <c r="H874" s="10" t="s">
        <v>1566</v>
      </c>
      <c r="I874" s="11" t="s">
        <v>1718</v>
      </c>
      <c r="J874" s="12" t="s">
        <v>1719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>IF(Z874 &lt; 1, "", (M874/2)/TAN(RADIANS(Z874/2)))</f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1</v>
      </c>
      <c r="AK874" s="6">
        <v>0</v>
      </c>
      <c r="AL874" s="6">
        <v>0</v>
      </c>
      <c r="AM874" s="6">
        <v>0</v>
      </c>
      <c r="AN874" s="6">
        <v>1</v>
      </c>
      <c r="AO874" s="6">
        <v>0</v>
      </c>
      <c r="AQ874" s="6">
        <v>0</v>
      </c>
      <c r="AR874" s="6">
        <v>0</v>
      </c>
      <c r="AS874" s="6">
        <v>0</v>
      </c>
      <c r="AT874" s="6">
        <v>0</v>
      </c>
      <c r="AU874" s="6">
        <f>IF(Table3[[#This Row],[ShankDiameter]]&gt;0.5,0,2)</f>
        <v>2</v>
      </c>
      <c r="AV874" s="6">
        <v>0</v>
      </c>
      <c r="AW874" s="6">
        <v>0</v>
      </c>
      <c r="AX874" s="6">
        <v>2</v>
      </c>
      <c r="AY874" s="6">
        <f>IF(Table3[[#This Row],[ShankDiameter]]=0.225,2,IF(Table3[[#This Row],[ShankDiameter]]=0.25,2,IF(Table3[[#This Row],[ShankDiameter]]=0.2875,2,0)))</f>
        <v>2</v>
      </c>
      <c r="AZ874" s="6">
        <v>0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K874" s="6" t="str">
        <f>IF(Table3[[#This Row],[ShoulderLength]]="","",IF(Table3[[#This Row],[ShoulderLength]]&lt;Table3[[#This Row],[LOC]],"FIX",""))</f>
        <v/>
      </c>
    </row>
    <row r="875" spans="1:63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1566</v>
      </c>
      <c r="C875" s="6" t="s">
        <v>1566</v>
      </c>
      <c r="E875" s="6">
        <v>874</v>
      </c>
      <c r="F875" s="22"/>
      <c r="H875" s="10" t="s">
        <v>1566</v>
      </c>
      <c r="I875" s="11" t="s">
        <v>1720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>IF(Z875 &lt; 1, "", (M875/2)/TAN(RADIANS(Z875/2)))</f>
        <v/>
      </c>
      <c r="AE875" s="6" t="s">
        <v>44</v>
      </c>
      <c r="AF875" s="6" t="s">
        <v>119</v>
      </c>
      <c r="AG875" s="18" t="s">
        <v>2289</v>
      </c>
      <c r="AI875" s="6">
        <v>1</v>
      </c>
      <c r="AJ875" s="6">
        <v>0</v>
      </c>
      <c r="AK875" s="6">
        <v>1</v>
      </c>
      <c r="AL875" s="6">
        <v>0</v>
      </c>
      <c r="AM875" s="6">
        <v>0</v>
      </c>
      <c r="AN875" s="6">
        <v>1</v>
      </c>
      <c r="AO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f>IF(Table3[[#This Row],[ShankDiameter]]&gt;0.5,0,2)</f>
        <v>2</v>
      </c>
      <c r="AV875" s="6">
        <v>0</v>
      </c>
      <c r="AW875" s="6">
        <v>0</v>
      </c>
      <c r="AX875" s="6">
        <v>2</v>
      </c>
      <c r="AY875" s="6">
        <f>IF(Table3[[#This Row],[ShankDiameter]]=0.225,2,IF(Table3[[#This Row],[ShankDiameter]]=0.25,2,IF(Table3[[#This Row],[ShankDiameter]]=0.2875,2,0)))</f>
        <v>2</v>
      </c>
      <c r="AZ875" s="6">
        <v>0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875" s="6" t="str">
        <f>IF(Table3[[#This Row],[ShoulderLength]]="","",IF(Table3[[#This Row],[ShoulderLength]]&lt;Table3[[#This Row],[LOC]],"FIX",""))</f>
        <v/>
      </c>
    </row>
    <row r="876" spans="1:63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1566</v>
      </c>
      <c r="C876" s="6" t="s">
        <v>1566</v>
      </c>
      <c r="E876" s="6">
        <v>875</v>
      </c>
      <c r="F876" s="22"/>
      <c r="H876" s="10" t="s">
        <v>1566</v>
      </c>
      <c r="I876" s="11" t="s">
        <v>1721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>IF(Z876 &lt; 1, "", (M876/2)/TAN(RADIANS(Z876/2)))</f>
        <v/>
      </c>
      <c r="AE876" s="6" t="s">
        <v>44</v>
      </c>
      <c r="AF876" s="6" t="s">
        <v>119</v>
      </c>
      <c r="AG876" s="18" t="s">
        <v>2289</v>
      </c>
      <c r="AI876" s="6">
        <v>1</v>
      </c>
      <c r="AJ876" s="6">
        <v>0</v>
      </c>
      <c r="AK876" s="6">
        <v>1</v>
      </c>
      <c r="AL876" s="6">
        <v>0</v>
      </c>
      <c r="AM876" s="6">
        <v>0</v>
      </c>
      <c r="AN876" s="6">
        <v>1</v>
      </c>
      <c r="AO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f>IF(Table3[[#This Row],[ShankDiameter]]&gt;0.5,0,2)</f>
        <v>2</v>
      </c>
      <c r="AV876" s="6">
        <v>0</v>
      </c>
      <c r="AW876" s="6">
        <v>0</v>
      </c>
      <c r="AX876" s="6">
        <v>2</v>
      </c>
      <c r="AY876" s="6">
        <f>IF(Table3[[#This Row],[ShankDiameter]]=0.225,2,IF(Table3[[#This Row],[ShankDiameter]]=0.25,2,IF(Table3[[#This Row],[ShankDiameter]]=0.2875,2,0)))</f>
        <v>2</v>
      </c>
      <c r="AZ876" s="6">
        <v>0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876" s="6" t="str">
        <f>IF(Table3[[#This Row],[ShoulderLength]]="","",IF(Table3[[#This Row],[ShoulderLength]]&lt;Table3[[#This Row],[LOC]],"FIX",""))</f>
        <v/>
      </c>
    </row>
    <row r="877" spans="1:63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1566</v>
      </c>
      <c r="C877" s="6" t="s">
        <v>1566</v>
      </c>
      <c r="E877" s="6">
        <v>876</v>
      </c>
      <c r="F877" s="8" t="s">
        <v>60</v>
      </c>
      <c r="H877" s="10" t="s">
        <v>1566</v>
      </c>
      <c r="I877" s="11" t="s">
        <v>1722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>IF(Z877 &lt; 1, "", (M877/2)/TAN(RADIANS(Z877/2)))</f>
        <v/>
      </c>
      <c r="AE877" s="6" t="s">
        <v>44</v>
      </c>
      <c r="AF877" s="6" t="s">
        <v>62</v>
      </c>
      <c r="AG877" s="6" t="s">
        <v>79</v>
      </c>
      <c r="AI877" s="6">
        <v>1</v>
      </c>
      <c r="AJ877" s="6">
        <v>0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Q877" s="6">
        <v>0</v>
      </c>
      <c r="AR877" s="6">
        <v>0</v>
      </c>
      <c r="AS877" s="6">
        <v>0</v>
      </c>
      <c r="AT877" s="6">
        <v>0</v>
      </c>
      <c r="AU877" s="6">
        <f>IF(Table3[[#This Row],[ShankDiameter]]&gt;0.5,0,2)</f>
        <v>2</v>
      </c>
      <c r="AV877" s="6">
        <v>0</v>
      </c>
      <c r="AW877" s="6">
        <v>0</v>
      </c>
      <c r="AX877" s="6">
        <v>2</v>
      </c>
      <c r="AY877" s="6">
        <f>IF(Table3[[#This Row],[ShankDiameter]]=0.225,2,IF(Table3[[#This Row],[ShankDiameter]]=0.25,2,IF(Table3[[#This Row],[ShankDiameter]]=0.2875,2,0)))</f>
        <v>2</v>
      </c>
      <c r="AZ877" s="6">
        <v>0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f>IF(Table3[[#This Row],[Type]]="EM",IF((Table3[[#This Row],[Diameter]]/2)-Table3[[#This Row],[CornerRadius]]-0.012&gt;0,(Table3[[#This Row],[Diameter]]/2)-Table3[[#This Row],[CornerRadius]]-0.012,0),)</f>
        <v>9.74E-2</v>
      </c>
      <c r="BK877" s="6" t="str">
        <f>IF(Table3[[#This Row],[ShoulderLength]]="","",IF(Table3[[#This Row],[ShoulderLength]]&lt;Table3[[#This Row],[LOC]],"FIX",""))</f>
        <v/>
      </c>
    </row>
    <row r="878" spans="1:63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1566</v>
      </c>
      <c r="C878" s="6" t="s">
        <v>1566</v>
      </c>
      <c r="E878" s="6">
        <v>877</v>
      </c>
      <c r="G878" s="9" t="s">
        <v>74</v>
      </c>
      <c r="H878" s="10" t="s">
        <v>1566</v>
      </c>
      <c r="I878" s="11" t="s">
        <v>1723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>IF(Z878 &lt; 1, "", (M878/2)/TAN(RADIANS(Z878/2)))</f>
        <v/>
      </c>
      <c r="AE878" s="6" t="s">
        <v>44</v>
      </c>
      <c r="AF878" s="6" t="s">
        <v>62</v>
      </c>
      <c r="AG878" s="6" t="s">
        <v>79</v>
      </c>
      <c r="AI878" s="6">
        <v>1</v>
      </c>
      <c r="AJ878" s="6">
        <v>0</v>
      </c>
      <c r="AK878" s="6">
        <v>1</v>
      </c>
      <c r="AL878" s="6">
        <v>1</v>
      </c>
      <c r="AM878" s="6">
        <v>0</v>
      </c>
      <c r="AN878" s="6">
        <v>0</v>
      </c>
      <c r="AO878" s="6">
        <v>1</v>
      </c>
      <c r="AQ878" s="6">
        <v>0</v>
      </c>
      <c r="AR878" s="6">
        <v>0</v>
      </c>
      <c r="AS878" s="6">
        <v>0</v>
      </c>
      <c r="AT878" s="6">
        <v>0</v>
      </c>
      <c r="AU878" s="6">
        <f>IF(Table3[[#This Row],[ShankDiameter]]&gt;0.5,0,2)</f>
        <v>2</v>
      </c>
      <c r="AV878" s="6">
        <v>0</v>
      </c>
      <c r="AW878" s="6">
        <v>0</v>
      </c>
      <c r="AX878" s="6">
        <v>2</v>
      </c>
      <c r="AY878" s="6">
        <f>IF(Table3[[#This Row],[ShankDiameter]]=0.225,2,IF(Table3[[#This Row],[ShankDiameter]]=0.25,2,IF(Table3[[#This Row],[ShankDiameter]]=0.2875,2,0)))</f>
        <v>2</v>
      </c>
      <c r="AZ878" s="6">
        <v>0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f>IF(Table3[[#This Row],[Type]]="EM",IF((Table3[[#This Row],[Diameter]]/2)-Table3[[#This Row],[CornerRadius]]-0.012&gt;0,(Table3[[#This Row],[Diameter]]/2)-Table3[[#This Row],[CornerRadius]]-0.012,0),)</f>
        <v>0.113</v>
      </c>
      <c r="BK878" s="6" t="str">
        <f>IF(Table3[[#This Row],[ShoulderLength]]="","",IF(Table3[[#This Row],[ShoulderLength]]&lt;Table3[[#This Row],[LOC]],"FIX",""))</f>
        <v/>
      </c>
    </row>
    <row r="879" spans="1:63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1566</v>
      </c>
      <c r="C879" s="6" t="s">
        <v>1566</v>
      </c>
      <c r="E879" s="6">
        <v>878</v>
      </c>
      <c r="G879" s="9" t="s">
        <v>74</v>
      </c>
      <c r="H879" s="10" t="s">
        <v>1566</v>
      </c>
      <c r="I879" s="11" t="s">
        <v>1724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>IF(Z879 &lt; 1, "", (M879/2)/TAN(RADIANS(Z879/2)))</f>
        <v/>
      </c>
      <c r="AE879" s="6" t="s">
        <v>44</v>
      </c>
      <c r="AF879" s="6" t="s">
        <v>62</v>
      </c>
      <c r="AG879" s="6" t="s">
        <v>79</v>
      </c>
      <c r="AI879" s="6">
        <v>1</v>
      </c>
      <c r="AJ879" s="6">
        <v>0</v>
      </c>
      <c r="AK879" s="6">
        <v>0</v>
      </c>
      <c r="AL879" s="6">
        <v>1</v>
      </c>
      <c r="AM879" s="6">
        <v>0</v>
      </c>
      <c r="AN879" s="6">
        <v>1</v>
      </c>
      <c r="AO879" s="6">
        <v>1</v>
      </c>
      <c r="AQ879" s="6">
        <v>0</v>
      </c>
      <c r="AR879" s="6">
        <v>0</v>
      </c>
      <c r="AS879" s="6">
        <v>0</v>
      </c>
      <c r="AT879" s="6">
        <v>0</v>
      </c>
      <c r="AU879" s="6">
        <f>IF(Table3[[#This Row],[ShankDiameter]]&gt;0.5,0,2)</f>
        <v>2</v>
      </c>
      <c r="AV879" s="6">
        <v>0</v>
      </c>
      <c r="AW879" s="6">
        <v>0</v>
      </c>
      <c r="AX879" s="6">
        <v>2</v>
      </c>
      <c r="AY879" s="6">
        <f>IF(Table3[[#This Row],[ShankDiameter]]=0.225,2,IF(Table3[[#This Row],[ShankDiameter]]=0.25,2,IF(Table3[[#This Row],[ShankDiameter]]=0.2875,2,0)))</f>
        <v>2</v>
      </c>
      <c r="AZ879" s="6"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f>IF(Table3[[#This Row],[Type]]="EM",IF((Table3[[#This Row],[Diameter]]/2)-Table3[[#This Row],[CornerRadius]]-0.012&gt;0,(Table3[[#This Row],[Diameter]]/2)-Table3[[#This Row],[CornerRadius]]-0.012,0),)</f>
        <v>0.113</v>
      </c>
      <c r="BK879" s="6" t="str">
        <f>IF(Table3[[#This Row],[ShoulderLength]]="","",IF(Table3[[#This Row],[ShoulderLength]]&lt;Table3[[#This Row],[LOC]],"FIX",""))</f>
        <v/>
      </c>
    </row>
    <row r="880" spans="1:63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1566</v>
      </c>
      <c r="C880" s="6" t="s">
        <v>1566</v>
      </c>
      <c r="E880" s="6">
        <v>879</v>
      </c>
      <c r="F880" s="8" t="s">
        <v>60</v>
      </c>
      <c r="H880" s="10" t="s">
        <v>1566</v>
      </c>
      <c r="I880" s="11" t="s">
        <v>1725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>IF(Z880 &lt; 1, "", (M880/2)/TAN(RADIANS(Z880/2)))</f>
        <v/>
      </c>
      <c r="AE880" s="6" t="s">
        <v>44</v>
      </c>
      <c r="AF880" s="6" t="s">
        <v>62</v>
      </c>
      <c r="AG880" s="6" t="s">
        <v>495</v>
      </c>
      <c r="AI880" s="6">
        <v>1</v>
      </c>
      <c r="AJ880" s="6">
        <v>0</v>
      </c>
      <c r="AK880" s="6">
        <v>1</v>
      </c>
      <c r="AL880" s="6">
        <v>0</v>
      </c>
      <c r="AM880" s="6">
        <v>0</v>
      </c>
      <c r="AN880" s="6">
        <v>0</v>
      </c>
      <c r="AO880" s="6">
        <v>1</v>
      </c>
      <c r="AQ880" s="6">
        <v>0</v>
      </c>
      <c r="AR880" s="6">
        <v>0</v>
      </c>
      <c r="AS880" s="6">
        <v>0</v>
      </c>
      <c r="AT880" s="6">
        <v>0</v>
      </c>
      <c r="AU880" s="6">
        <f>IF(Table3[[#This Row],[ShankDiameter]]&gt;0.5,0,2)</f>
        <v>2</v>
      </c>
      <c r="AV880" s="6">
        <v>0</v>
      </c>
      <c r="AW880" s="6">
        <v>0</v>
      </c>
      <c r="AX880" s="6">
        <v>2</v>
      </c>
      <c r="AY880" s="6">
        <f>IF(Table3[[#This Row],[ShankDiameter]]=0.225,2,IF(Table3[[#This Row],[ShankDiameter]]=0.25,2,IF(Table3[[#This Row],[ShankDiameter]]=0.2875,2,0)))</f>
        <v>2</v>
      </c>
      <c r="AZ880" s="6">
        <v>0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f>IF(Table3[[#This Row],[Type]]="EM",IF((Table3[[#This Row],[Diameter]]/2)-Table3[[#This Row],[CornerRadius]]-0.012&gt;0,(Table3[[#This Row],[Diameter]]/2)-Table3[[#This Row],[CornerRadius]]-0.012,0),)</f>
        <v>0.113</v>
      </c>
      <c r="BK880" s="6" t="str">
        <f>IF(Table3[[#This Row],[ShoulderLength]]="","",IF(Table3[[#This Row],[ShoulderLength]]&lt;Table3[[#This Row],[LOC]],"FIX",""))</f>
        <v/>
      </c>
    </row>
    <row r="881" spans="1:63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1566</v>
      </c>
      <c r="C881" s="6" t="s">
        <v>1566</v>
      </c>
      <c r="E881" s="6">
        <v>880</v>
      </c>
      <c r="G881" s="9" t="s">
        <v>74</v>
      </c>
      <c r="H881" s="10" t="s">
        <v>1566</v>
      </c>
      <c r="I881" s="11" t="s">
        <v>1726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>IF(Z881 &lt; 1, "", (M881/2)/TAN(RADIANS(Z881/2)))</f>
        <v/>
      </c>
      <c r="AE881" s="6" t="s">
        <v>44</v>
      </c>
      <c r="AF881" s="6" t="s">
        <v>62</v>
      </c>
      <c r="AG881" s="6" t="s">
        <v>79</v>
      </c>
      <c r="AI881" s="6">
        <v>1</v>
      </c>
      <c r="AJ881" s="6">
        <v>0</v>
      </c>
      <c r="AK881" s="6">
        <v>1</v>
      </c>
      <c r="AL881" s="6">
        <v>0</v>
      </c>
      <c r="AM881" s="6">
        <v>1</v>
      </c>
      <c r="AN881" s="6">
        <v>1</v>
      </c>
      <c r="AO881" s="6">
        <v>1</v>
      </c>
      <c r="AQ881" s="6">
        <v>0</v>
      </c>
      <c r="AR881" s="6">
        <v>0</v>
      </c>
      <c r="AS881" s="6">
        <v>0</v>
      </c>
      <c r="AT881" s="6">
        <v>0</v>
      </c>
      <c r="AU881" s="6">
        <f>IF(Table3[[#This Row],[ShankDiameter]]&gt;0.5,0,2)</f>
        <v>2</v>
      </c>
      <c r="AV881" s="6">
        <v>0</v>
      </c>
      <c r="AW881" s="6">
        <v>0</v>
      </c>
      <c r="AX881" s="6">
        <v>2</v>
      </c>
      <c r="AY881" s="6">
        <v>2</v>
      </c>
      <c r="AZ881" s="6">
        <v>0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f>IF(Table3[[#This Row],[Type]]="EM",IF((Table3[[#This Row],[Diameter]]/2)-Table3[[#This Row],[CornerRadius]]-0.012&gt;0,(Table3[[#This Row],[Diameter]]/2)-Table3[[#This Row],[CornerRadius]]-0.012,0),)</f>
        <v>0.113</v>
      </c>
      <c r="BK881" s="6" t="str">
        <f>IF(Table3[[#This Row],[ShoulderLength]]="","",IF(Table3[[#This Row],[ShoulderLength]]&lt;Table3[[#This Row],[LOC]],"FIX",""))</f>
        <v/>
      </c>
    </row>
    <row r="882" spans="1:63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1566</v>
      </c>
      <c r="C882" s="6" t="s">
        <v>1566</v>
      </c>
      <c r="E882" s="6">
        <v>881</v>
      </c>
      <c r="F882" s="22"/>
      <c r="H882" s="10" t="s">
        <v>1566</v>
      </c>
      <c r="I882" s="11" t="s">
        <v>1727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>IF(Z882 &lt; 1, "", (M882/2)/TAN(RADIANS(Z882/2)))</f>
        <v/>
      </c>
      <c r="AE882" s="6" t="s">
        <v>44</v>
      </c>
      <c r="AF882" s="6" t="s">
        <v>119</v>
      </c>
      <c r="AG882" s="18" t="s">
        <v>2289</v>
      </c>
      <c r="AI882" s="6">
        <v>1</v>
      </c>
      <c r="AJ882" s="6">
        <v>0</v>
      </c>
      <c r="AK882" s="6">
        <v>1</v>
      </c>
      <c r="AL882" s="6">
        <v>0</v>
      </c>
      <c r="AM882" s="6">
        <v>0</v>
      </c>
      <c r="AN882" s="6">
        <v>1</v>
      </c>
      <c r="AO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f>IF(Table3[[#This Row],[ShankDiameter]]&gt;0.5,0,2)</f>
        <v>2</v>
      </c>
      <c r="AV882" s="6">
        <v>0</v>
      </c>
      <c r="AW882" s="6">
        <v>0</v>
      </c>
      <c r="AX882" s="6">
        <v>2</v>
      </c>
      <c r="AY882" s="6">
        <f>IF(Table3[[#This Row],[ShankDiameter]]=0.225,2,IF(Table3[[#This Row],[ShankDiameter]]=0.25,2,IF(Table3[[#This Row],[ShankDiameter]]=0.2875,2,0)))</f>
        <v>2</v>
      </c>
      <c r="AZ882" s="6">
        <v>0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f>IF(Table3[[#This Row],[Type]]="EM",IF((Table3[[#This Row],[Diameter]]/2)-Table3[[#This Row],[CornerRadius]]-0.012&gt;0,(Table3[[#This Row],[Diameter]]/2)-Table3[[#This Row],[CornerRadius]]-0.012,0),)</f>
        <v>0.113</v>
      </c>
      <c r="BK882" s="6" t="str">
        <f>IF(Table3[[#This Row],[ShoulderLength]]="","",IF(Table3[[#This Row],[ShoulderLength]]&lt;Table3[[#This Row],[LOC]],"FIX",""))</f>
        <v/>
      </c>
    </row>
    <row r="883" spans="1:63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1566</v>
      </c>
      <c r="C883" s="6" t="s">
        <v>1566</v>
      </c>
      <c r="E883" s="6">
        <v>882</v>
      </c>
      <c r="G883" s="9" t="s">
        <v>74</v>
      </c>
      <c r="H883" s="10" t="s">
        <v>1566</v>
      </c>
      <c r="I883" s="11" t="s">
        <v>1728</v>
      </c>
      <c r="J883" s="12" t="s">
        <v>1729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>IF(Z883 &lt; 1, "", (M883/2)/TAN(RADIANS(Z883/2)))</f>
        <v/>
      </c>
      <c r="AE883" s="6" t="s">
        <v>44</v>
      </c>
      <c r="AF883" s="6" t="s">
        <v>119</v>
      </c>
      <c r="AG883" s="6" t="s">
        <v>132</v>
      </c>
      <c r="AI883" s="6">
        <v>1</v>
      </c>
      <c r="AJ883" s="6">
        <v>0</v>
      </c>
      <c r="AK883" s="6">
        <v>1</v>
      </c>
      <c r="AL883" s="6">
        <v>0</v>
      </c>
      <c r="AM883" s="6">
        <v>0</v>
      </c>
      <c r="AN883" s="6">
        <v>1</v>
      </c>
      <c r="AO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f>IF(Table3[[#This Row],[ShankDiameter]]&gt;0.5,0,2)</f>
        <v>2</v>
      </c>
      <c r="AV883" s="6">
        <v>0</v>
      </c>
      <c r="AW883" s="6">
        <v>0</v>
      </c>
      <c r="AX883" s="6">
        <v>2</v>
      </c>
      <c r="AY883" s="6">
        <f>IF(Table3[[#This Row],[ShankDiameter]]=0.225,2,IF(Table3[[#This Row],[ShankDiameter]]=0.25,2,IF(Table3[[#This Row],[ShankDiameter]]=0.2875,2,0)))</f>
        <v>2</v>
      </c>
      <c r="AZ883" s="6">
        <v>0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f>IF(Table3[[#This Row],[Type]]="EM",IF((Table3[[#This Row],[Diameter]]/2)-Table3[[#This Row],[CornerRadius]]-0.012&gt;0,(Table3[[#This Row],[Diameter]]/2)-Table3[[#This Row],[CornerRadius]]-0.012,0),)</f>
        <v>0.113</v>
      </c>
      <c r="BK883" s="6" t="str">
        <f>IF(Table3[[#This Row],[ShoulderLength]]="","",IF(Table3[[#This Row],[ShoulderLength]]&lt;Table3[[#This Row],[LOC]],"FIX",""))</f>
        <v/>
      </c>
    </row>
    <row r="884" spans="1:63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1566</v>
      </c>
      <c r="C884" s="6" t="s">
        <v>1566</v>
      </c>
      <c r="E884" s="6">
        <v>883</v>
      </c>
      <c r="G884" s="9" t="s">
        <v>74</v>
      </c>
      <c r="H884" s="10" t="s">
        <v>1566</v>
      </c>
      <c r="I884" s="11" t="s">
        <v>1730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>IF(Z884 &lt; 1, "", (M884/2)/TAN(RADIANS(Z884/2)))</f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1</v>
      </c>
      <c r="AK884" s="6">
        <v>1</v>
      </c>
      <c r="AL884" s="6">
        <v>0</v>
      </c>
      <c r="AM884" s="6">
        <v>1</v>
      </c>
      <c r="AN884" s="6">
        <v>0</v>
      </c>
      <c r="AO884" s="6">
        <v>1</v>
      </c>
      <c r="AQ884" s="6">
        <v>0</v>
      </c>
      <c r="AR884" s="6">
        <v>0</v>
      </c>
      <c r="AS884" s="6">
        <v>0</v>
      </c>
      <c r="AT884" s="6">
        <v>0</v>
      </c>
      <c r="AU884" s="6">
        <f>IF(Table3[[#This Row],[ShankDiameter]]&gt;0.5,0,2)</f>
        <v>2</v>
      </c>
      <c r="AV884" s="6">
        <v>0</v>
      </c>
      <c r="AW884" s="6">
        <v>0</v>
      </c>
      <c r="AX884" s="6">
        <v>2</v>
      </c>
      <c r="AY884" s="6">
        <f>IF(Table3[[#This Row],[ShankDiameter]]=0.225,2,IF(Table3[[#This Row],[ShankDiameter]]=0.25,2,IF(Table3[[#This Row],[ShankDiameter]]=0.2875,2,0)))</f>
        <v>2</v>
      </c>
      <c r="AZ884" s="6">
        <v>0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f>IF(Table3[[#This Row],[Type]]="EM",IF((Table3[[#This Row],[Diameter]]/2)-Table3[[#This Row],[CornerRadius]]-0.012&gt;0,(Table3[[#This Row],[Diameter]]/2)-Table3[[#This Row],[CornerRadius]]-0.012,0),)</f>
        <v>0.113</v>
      </c>
      <c r="BK884" s="6" t="str">
        <f>IF(Table3[[#This Row],[ShoulderLength]]="","",IF(Table3[[#This Row],[ShoulderLength]]&lt;Table3[[#This Row],[LOC]],"FIX",""))</f>
        <v/>
      </c>
    </row>
    <row r="885" spans="1:63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1566</v>
      </c>
      <c r="C885" s="6" t="s">
        <v>1566</v>
      </c>
      <c r="E885" s="6">
        <v>884</v>
      </c>
      <c r="F885" s="22"/>
      <c r="G885" s="23"/>
      <c r="H885" s="10" t="s">
        <v>1566</v>
      </c>
      <c r="I885" s="11" t="s">
        <v>1731</v>
      </c>
      <c r="J885" s="12" t="s">
        <v>1732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>IF(Z885 &lt; 1, "", (M885/2)/TAN(RADIANS(Z885/2)))</f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1</v>
      </c>
      <c r="AK885" s="6">
        <v>1</v>
      </c>
      <c r="AL885" s="6">
        <v>0</v>
      </c>
      <c r="AM885" s="6">
        <v>0</v>
      </c>
      <c r="AN885" s="6">
        <v>1</v>
      </c>
      <c r="AO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f>IF(Table3[[#This Row],[ShankDiameter]]&gt;0.5,0,2)</f>
        <v>2</v>
      </c>
      <c r="AV885" s="6">
        <v>0</v>
      </c>
      <c r="AW885" s="6">
        <v>0</v>
      </c>
      <c r="AX885" s="6">
        <v>2</v>
      </c>
      <c r="AY885" s="6">
        <f>IF(Table3[[#This Row],[ShankDiameter]]=0.225,2,IF(Table3[[#This Row],[ShankDiameter]]=0.25,2,IF(Table3[[#This Row],[ShankDiameter]]=0.2875,2,0)))</f>
        <v>2</v>
      </c>
      <c r="AZ885" s="6">
        <v>0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f>IF(Table3[[#This Row],[Type]]="EM",IF((Table3[[#This Row],[Diameter]]/2)-Table3[[#This Row],[CornerRadius]]-0.012&gt;0,(Table3[[#This Row],[Diameter]]/2)-Table3[[#This Row],[CornerRadius]]-0.012,0),)</f>
        <v>0.113</v>
      </c>
      <c r="BK885" s="6" t="str">
        <f>IF(Table3[[#This Row],[ShoulderLength]]="","",IF(Table3[[#This Row],[ShoulderLength]]&lt;Table3[[#This Row],[LOC]],"FIX",""))</f>
        <v/>
      </c>
    </row>
    <row r="886" spans="1:63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1566</v>
      </c>
      <c r="C886" s="6" t="s">
        <v>1566</v>
      </c>
      <c r="E886" s="6">
        <v>885</v>
      </c>
      <c r="G886" s="9" t="s">
        <v>74</v>
      </c>
      <c r="H886" s="10" t="s">
        <v>1566</v>
      </c>
      <c r="I886" s="11" t="s">
        <v>1733</v>
      </c>
      <c r="J886" s="12" t="s">
        <v>1734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>IF(Z886 &lt; 1, "", (M886/2)/TAN(RADIANS(Z886/2)))</f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1</v>
      </c>
      <c r="AK886" s="6">
        <v>1</v>
      </c>
      <c r="AL886" s="6">
        <v>0</v>
      </c>
      <c r="AM886" s="6">
        <v>1</v>
      </c>
      <c r="AN886" s="6">
        <v>0</v>
      </c>
      <c r="AO886" s="6">
        <v>1</v>
      </c>
      <c r="AQ886" s="6">
        <v>0</v>
      </c>
      <c r="AR886" s="6">
        <v>0</v>
      </c>
      <c r="AS886" s="6">
        <v>0</v>
      </c>
      <c r="AT886" s="6">
        <v>0</v>
      </c>
      <c r="AU886" s="6">
        <f>IF(Table3[[#This Row],[ShankDiameter]]&gt;0.5,0,2)</f>
        <v>2</v>
      </c>
      <c r="AV886" s="6">
        <v>0</v>
      </c>
      <c r="AW886" s="6">
        <v>0</v>
      </c>
      <c r="AX886" s="6">
        <v>2</v>
      </c>
      <c r="AY886" s="6">
        <f>IF(Table3[[#This Row],[ShankDiameter]]=0.225,2,IF(Table3[[#This Row],[ShankDiameter]]=0.25,2,IF(Table3[[#This Row],[ShankDiameter]]=0.2875,2,0)))</f>
        <v>2</v>
      </c>
      <c r="AZ886" s="6">
        <v>0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f>IF(Table3[[#This Row],[Type]]="EM",IF((Table3[[#This Row],[Diameter]]/2)-Table3[[#This Row],[CornerRadius]]-0.012&gt;0,(Table3[[#This Row],[Diameter]]/2)-Table3[[#This Row],[CornerRadius]]-0.012,0),)</f>
        <v>0.113</v>
      </c>
      <c r="BK886" s="6" t="str">
        <f>IF(Table3[[#This Row],[ShoulderLength]]="","",IF(Table3[[#This Row],[ShoulderLength]]&lt;Table3[[#This Row],[LOC]],"FIX",""))</f>
        <v/>
      </c>
    </row>
    <row r="887" spans="1:63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1566</v>
      </c>
      <c r="C887" s="6" t="s">
        <v>1566</v>
      </c>
      <c r="E887" s="6">
        <v>886</v>
      </c>
      <c r="G887" s="9" t="s">
        <v>74</v>
      </c>
      <c r="H887" s="10" t="s">
        <v>1566</v>
      </c>
      <c r="I887" s="11" t="s">
        <v>1735</v>
      </c>
      <c r="J887" s="12" t="s">
        <v>1736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>IF(Z887 &lt; 1, "", (M887/2)/TAN(RADIANS(Z887/2)))</f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1</v>
      </c>
      <c r="AK887" s="6">
        <v>1</v>
      </c>
      <c r="AL887" s="6">
        <v>0</v>
      </c>
      <c r="AM887" s="6">
        <v>1</v>
      </c>
      <c r="AN887" s="6">
        <v>0</v>
      </c>
      <c r="AO887" s="6">
        <v>1</v>
      </c>
      <c r="AQ887" s="6">
        <v>0</v>
      </c>
      <c r="AR887" s="6">
        <v>0</v>
      </c>
      <c r="AS887" s="6">
        <v>0</v>
      </c>
      <c r="AT887" s="6">
        <v>0</v>
      </c>
      <c r="AU887" s="6">
        <f>IF(Table3[[#This Row],[ShankDiameter]]&gt;0.5,0,2)</f>
        <v>2</v>
      </c>
      <c r="AV887" s="6">
        <v>0</v>
      </c>
      <c r="AW887" s="6">
        <v>0</v>
      </c>
      <c r="AX887" s="6">
        <v>2</v>
      </c>
      <c r="AY887" s="6">
        <f>IF(Table3[[#This Row],[ShankDiameter]]=0.225,2,IF(Table3[[#This Row],[ShankDiameter]]=0.25,2,IF(Table3[[#This Row],[ShankDiameter]]=0.2875,2,0)))</f>
        <v>2</v>
      </c>
      <c r="AZ887" s="6">
        <v>0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f>IF(Table3[[#This Row],[Type]]="EM",IF((Table3[[#This Row],[Diameter]]/2)-Table3[[#This Row],[CornerRadius]]-0.012&gt;0,(Table3[[#This Row],[Diameter]]/2)-Table3[[#This Row],[CornerRadius]]-0.012,0),)</f>
        <v>0.113</v>
      </c>
      <c r="BK887" s="6" t="str">
        <f>IF(Table3[[#This Row],[ShoulderLength]]="","",IF(Table3[[#This Row],[ShoulderLength]]&lt;Table3[[#This Row],[LOC]],"FIX",""))</f>
        <v/>
      </c>
    </row>
    <row r="888" spans="1:63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1566</v>
      </c>
      <c r="C888" s="6" t="s">
        <v>1566</v>
      </c>
      <c r="E888" s="6">
        <v>887</v>
      </c>
      <c r="G888" s="9" t="s">
        <v>74</v>
      </c>
      <c r="H888" s="10" t="s">
        <v>1566</v>
      </c>
      <c r="I888" s="11" t="s">
        <v>1737</v>
      </c>
      <c r="J888" s="12" t="s">
        <v>1738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>IF(Z888 &lt; 1, "", (M888/2)/TAN(RADIANS(Z888/2)))</f>
        <v/>
      </c>
      <c r="AE888" s="6" t="s">
        <v>44</v>
      </c>
      <c r="AF888" s="6" t="s">
        <v>1683</v>
      </c>
      <c r="AG888" s="6" t="s">
        <v>1739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Q888" s="6">
        <v>0</v>
      </c>
      <c r="AR888" s="6">
        <v>0</v>
      </c>
      <c r="AS888" s="6">
        <v>0</v>
      </c>
      <c r="AT888" s="6">
        <v>0</v>
      </c>
      <c r="AU888" s="6">
        <f>IF(Table3[[#This Row],[ShankDiameter]]&gt;0.5,0,2)</f>
        <v>2</v>
      </c>
      <c r="AV888" s="6">
        <v>0</v>
      </c>
      <c r="AW888" s="6">
        <v>0</v>
      </c>
      <c r="AX888" s="6">
        <v>2</v>
      </c>
      <c r="AY888" s="6">
        <f>IF(Table3[[#This Row],[ShankDiameter]]=0.225,2,IF(Table3[[#This Row],[ShankDiameter]]=0.25,2,IF(Table3[[#This Row],[ShankDiameter]]=0.2875,2,0)))</f>
        <v>2</v>
      </c>
      <c r="AZ888" s="6">
        <v>0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f>IF(Table3[[#This Row],[Type]]="EM",IF((Table3[[#This Row],[Diameter]]/2)-Table3[[#This Row],[CornerRadius]]-0.012&gt;0,(Table3[[#This Row],[Diameter]]/2)-Table3[[#This Row],[CornerRadius]]-0.012,0),)</f>
        <v>0.113</v>
      </c>
      <c r="BK888" s="6" t="str">
        <f>IF(Table3[[#This Row],[ShoulderLength]]="","",IF(Table3[[#This Row],[ShoulderLength]]&lt;Table3[[#This Row],[LOC]],"FIX",""))</f>
        <v/>
      </c>
    </row>
    <row r="889" spans="1:63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1566</v>
      </c>
      <c r="C889" s="6" t="s">
        <v>1566</v>
      </c>
      <c r="E889" s="6">
        <v>888</v>
      </c>
      <c r="F889" s="22"/>
      <c r="H889" s="10" t="s">
        <v>1566</v>
      </c>
      <c r="I889" s="11" t="s">
        <v>1740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>IF(Z889 &lt; 1, "", (M889/2)/TAN(RADIANS(Z889/2)))</f>
        <v/>
      </c>
      <c r="AE889" s="6" t="s">
        <v>44</v>
      </c>
      <c r="AF889" s="6" t="s">
        <v>62</v>
      </c>
      <c r="AG889" s="6" t="s">
        <v>495</v>
      </c>
      <c r="AI889" s="6">
        <v>1</v>
      </c>
      <c r="AJ889" s="6">
        <v>0</v>
      </c>
      <c r="AK889" s="6">
        <v>1</v>
      </c>
      <c r="AL889" s="6">
        <v>0</v>
      </c>
      <c r="AM889" s="6">
        <v>0</v>
      </c>
      <c r="AN889" s="6">
        <v>0</v>
      </c>
      <c r="AO889" s="6">
        <v>1</v>
      </c>
      <c r="AQ889" s="6">
        <v>0</v>
      </c>
      <c r="AR889" s="6">
        <v>0</v>
      </c>
      <c r="AS889" s="6">
        <v>0</v>
      </c>
      <c r="AT889" s="6">
        <v>0</v>
      </c>
      <c r="AU889" s="6">
        <f>IF(Table3[[#This Row],[ShankDiameter]]&gt;0.5,0,2)</f>
        <v>2</v>
      </c>
      <c r="AV889" s="6">
        <v>0</v>
      </c>
      <c r="AW889" s="6">
        <v>0</v>
      </c>
      <c r="AX889" s="6">
        <v>2</v>
      </c>
      <c r="AY889" s="6">
        <f>IF(Table3[[#This Row],[ShankDiameter]]=0.225,2,IF(Table3[[#This Row],[ShankDiameter]]=0.25,2,IF(Table3[[#This Row],[ShankDiameter]]=0.2875,2,0)))</f>
        <v>0</v>
      </c>
      <c r="AZ889" s="6"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89" s="6" t="str">
        <f>IF(Table3[[#This Row],[ShoulderLength]]="","",IF(Table3[[#This Row],[ShoulderLength]]&lt;Table3[[#This Row],[LOC]],"FIX",""))</f>
        <v/>
      </c>
    </row>
    <row r="890" spans="1:63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1566</v>
      </c>
      <c r="C890" s="6" t="s">
        <v>1566</v>
      </c>
      <c r="E890" s="6">
        <v>889</v>
      </c>
      <c r="F890" s="8" t="s">
        <v>60</v>
      </c>
      <c r="H890" s="10" t="s">
        <v>1566</v>
      </c>
      <c r="I890" s="11" t="s">
        <v>1741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>IF(Z890 &lt; 1, "", (M890/2)/TAN(RADIANS(Z890/2)))</f>
        <v/>
      </c>
      <c r="AE890" s="6" t="s">
        <v>44</v>
      </c>
      <c r="AF890" s="6" t="s">
        <v>62</v>
      </c>
      <c r="AG890" s="6" t="s">
        <v>495</v>
      </c>
      <c r="AI890" s="6">
        <v>1</v>
      </c>
      <c r="AJ890" s="6">
        <v>0</v>
      </c>
      <c r="AK890" s="6">
        <v>1</v>
      </c>
      <c r="AL890" s="6">
        <v>0</v>
      </c>
      <c r="AM890" s="6">
        <v>0</v>
      </c>
      <c r="AN890" s="6">
        <v>0</v>
      </c>
      <c r="AO890" s="6">
        <v>1</v>
      </c>
      <c r="AQ890" s="6">
        <v>0</v>
      </c>
      <c r="AR890" s="6">
        <v>0</v>
      </c>
      <c r="AS890" s="6">
        <v>0</v>
      </c>
      <c r="AT890" s="6">
        <v>0</v>
      </c>
      <c r="AU890" s="6">
        <f>IF(Table3[[#This Row],[ShankDiameter]]&gt;0.5,0,2)</f>
        <v>2</v>
      </c>
      <c r="AV890" s="6">
        <v>0</v>
      </c>
      <c r="AW890" s="6">
        <v>0</v>
      </c>
      <c r="AX890" s="6">
        <v>2</v>
      </c>
      <c r="AY890" s="6">
        <f>IF(Table3[[#This Row],[ShankDiameter]]=0.225,2,IF(Table3[[#This Row],[ShankDiameter]]=0.25,2,IF(Table3[[#This Row],[ShankDiameter]]=0.2875,2,0)))</f>
        <v>0</v>
      </c>
      <c r="AZ890" s="6"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0" s="6" t="str">
        <f>IF(Table3[[#This Row],[ShoulderLength]]="","",IF(Table3[[#This Row],[ShoulderLength]]&lt;Table3[[#This Row],[LOC]],"FIX",""))</f>
        <v/>
      </c>
    </row>
    <row r="891" spans="1:63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1566</v>
      </c>
      <c r="C891" s="6" t="s">
        <v>1566</v>
      </c>
      <c r="E891" s="6">
        <v>890</v>
      </c>
      <c r="F891" s="8" t="s">
        <v>60</v>
      </c>
      <c r="H891" s="10" t="s">
        <v>1566</v>
      </c>
      <c r="I891" s="11" t="s">
        <v>1742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>IF(Z891 &lt; 1, "", (M891/2)/TAN(RADIANS(Z891/2)))</f>
        <v/>
      </c>
      <c r="AE891" s="6" t="s">
        <v>44</v>
      </c>
      <c r="AF891" s="6" t="s">
        <v>62</v>
      </c>
      <c r="AG891" s="6" t="s">
        <v>79</v>
      </c>
      <c r="AI891" s="6">
        <v>1</v>
      </c>
      <c r="AJ891" s="6">
        <v>0</v>
      </c>
      <c r="AK891" s="6">
        <v>1</v>
      </c>
      <c r="AL891" s="6">
        <v>0</v>
      </c>
      <c r="AM891" s="6">
        <v>1</v>
      </c>
      <c r="AN891" s="6">
        <v>0</v>
      </c>
      <c r="AO891" s="6">
        <v>1</v>
      </c>
      <c r="AQ891" s="6">
        <v>0</v>
      </c>
      <c r="AR891" s="6">
        <v>0</v>
      </c>
      <c r="AS891" s="6">
        <v>0</v>
      </c>
      <c r="AT891" s="6">
        <v>0</v>
      </c>
      <c r="AU891" s="6">
        <f>IF(Table3[[#This Row],[ShankDiameter]]&gt;0.5,0,2)</f>
        <v>2</v>
      </c>
      <c r="AV891" s="6">
        <v>0</v>
      </c>
      <c r="AW891" s="6">
        <v>0</v>
      </c>
      <c r="AX891" s="6">
        <v>2</v>
      </c>
      <c r="AY891" s="6">
        <f>IF(Table3[[#This Row],[ShankDiameter]]=0.225,2,IF(Table3[[#This Row],[ShankDiameter]]=0.25,2,IF(Table3[[#This Row],[ShankDiameter]]=0.2875,2,0)))</f>
        <v>0</v>
      </c>
      <c r="AZ891" s="6"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K891" s="6" t="str">
        <f>IF(Table3[[#This Row],[ShoulderLength]]="","",IF(Table3[[#This Row],[ShoulderLength]]&lt;Table3[[#This Row],[LOC]],"FIX",""))</f>
        <v/>
      </c>
    </row>
    <row r="892" spans="1:63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1566</v>
      </c>
      <c r="C892" s="6" t="s">
        <v>1566</v>
      </c>
      <c r="E892" s="6">
        <v>891</v>
      </c>
      <c r="G892" s="9" t="s">
        <v>74</v>
      </c>
      <c r="H892" s="10" t="s">
        <v>1566</v>
      </c>
      <c r="I892" s="11" t="s">
        <v>1743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>IF(Z892 &lt; 1, "", (M892/2)/TAN(RADIANS(Z892/2)))</f>
        <v/>
      </c>
      <c r="AE892" s="6" t="s">
        <v>44</v>
      </c>
      <c r="AF892" s="6" t="s">
        <v>62</v>
      </c>
      <c r="AG892" s="6" t="s">
        <v>79</v>
      </c>
      <c r="AI892" s="6">
        <v>1</v>
      </c>
      <c r="AJ892" s="6">
        <v>0</v>
      </c>
      <c r="AK892" s="6">
        <v>0</v>
      </c>
      <c r="AL892" s="6">
        <v>1</v>
      </c>
      <c r="AM892" s="6">
        <v>0</v>
      </c>
      <c r="AN892" s="6">
        <v>0</v>
      </c>
      <c r="AO892" s="6">
        <v>1</v>
      </c>
      <c r="AQ892" s="6">
        <v>0</v>
      </c>
      <c r="AR892" s="6">
        <v>0</v>
      </c>
      <c r="AS892" s="6">
        <v>0</v>
      </c>
      <c r="AT892" s="6">
        <v>0</v>
      </c>
      <c r="AU892" s="6">
        <f>IF(Table3[[#This Row],[ShankDiameter]]&gt;0.5,0,2)</f>
        <v>2</v>
      </c>
      <c r="AV892" s="6">
        <v>0</v>
      </c>
      <c r="AW892" s="6">
        <v>0</v>
      </c>
      <c r="AX892" s="6">
        <v>2</v>
      </c>
      <c r="AY892" s="6">
        <f>IF(Table3[[#This Row],[ShankDiameter]]=0.225,2,IF(Table3[[#This Row],[ShankDiameter]]=0.25,2,IF(Table3[[#This Row],[ShankDiameter]]=0.2875,2,0)))</f>
        <v>0</v>
      </c>
      <c r="AZ892" s="6"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2" s="6" t="str">
        <f>IF(Table3[[#This Row],[ShoulderLength]]="","",IF(Table3[[#This Row],[ShoulderLength]]&lt;Table3[[#This Row],[LOC]],"FIX",""))</f>
        <v/>
      </c>
    </row>
    <row r="893" spans="1:63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1566</v>
      </c>
      <c r="C893" s="6" t="s">
        <v>1566</v>
      </c>
      <c r="E893" s="6">
        <v>892</v>
      </c>
      <c r="G893" s="9" t="s">
        <v>74</v>
      </c>
      <c r="H893" s="10" t="s">
        <v>1566</v>
      </c>
      <c r="I893" s="11" t="s">
        <v>1744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>IF(Z893 &lt; 1, "", (M893/2)/TAN(RADIANS(Z893/2)))</f>
        <v/>
      </c>
      <c r="AE893" s="6" t="s">
        <v>44</v>
      </c>
      <c r="AF893" s="6" t="s">
        <v>62</v>
      </c>
      <c r="AG893" s="6" t="s">
        <v>79</v>
      </c>
      <c r="AI893" s="6">
        <v>1</v>
      </c>
      <c r="AJ893" s="6">
        <v>0</v>
      </c>
      <c r="AK893" s="6">
        <v>1</v>
      </c>
      <c r="AL893" s="6">
        <v>0</v>
      </c>
      <c r="AM893" s="6">
        <v>1</v>
      </c>
      <c r="AN893" s="6">
        <v>0</v>
      </c>
      <c r="AO893" s="6">
        <v>1</v>
      </c>
      <c r="AQ893" s="6">
        <v>0</v>
      </c>
      <c r="AR893" s="6">
        <v>0</v>
      </c>
      <c r="AS893" s="6">
        <v>0</v>
      </c>
      <c r="AT893" s="6">
        <v>0</v>
      </c>
      <c r="AU893" s="6">
        <f>IF(Table3[[#This Row],[ShankDiameter]]&gt;0.5,0,2)</f>
        <v>2</v>
      </c>
      <c r="AV893" s="6">
        <v>0</v>
      </c>
      <c r="AW893" s="6">
        <v>0</v>
      </c>
      <c r="AX893" s="6">
        <v>2</v>
      </c>
      <c r="AY893" s="6">
        <f>IF(Table3[[#This Row],[ShankDiameter]]=0.225,2,IF(Table3[[#This Row],[ShankDiameter]]=0.25,2,IF(Table3[[#This Row],[ShankDiameter]]=0.2875,2,0)))</f>
        <v>0</v>
      </c>
      <c r="AZ893" s="6"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3" s="6" t="str">
        <f>IF(Table3[[#This Row],[ShoulderLength]]="","",IF(Table3[[#This Row],[ShoulderLength]]&lt;Table3[[#This Row],[LOC]],"FIX",""))</f>
        <v/>
      </c>
    </row>
    <row r="894" spans="1:63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1566</v>
      </c>
      <c r="C894" s="6" t="s">
        <v>1566</v>
      </c>
      <c r="E894" s="6">
        <v>893</v>
      </c>
      <c r="G894" s="9" t="s">
        <v>74</v>
      </c>
      <c r="H894" s="10" t="s">
        <v>1566</v>
      </c>
      <c r="I894" s="11" t="s">
        <v>1745</v>
      </c>
      <c r="J894" s="12" t="s">
        <v>1746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>IF(Z894 &lt; 1, "", (M894/2)/TAN(RADIANS(Z894/2)))</f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1</v>
      </c>
      <c r="AK894" s="6">
        <v>1</v>
      </c>
      <c r="AL894" s="6">
        <v>0</v>
      </c>
      <c r="AM894" s="6">
        <v>0</v>
      </c>
      <c r="AN894" s="6">
        <v>1</v>
      </c>
      <c r="AO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f>IF(Table3[[#This Row],[ShankDiameter]]&gt;0.5,0,2)</f>
        <v>2</v>
      </c>
      <c r="AV894" s="6">
        <v>0</v>
      </c>
      <c r="AW894" s="6">
        <v>0</v>
      </c>
      <c r="AX894" s="6">
        <v>2</v>
      </c>
      <c r="AY894" s="6">
        <f>IF(Table3[[#This Row],[ShankDiameter]]=0.225,2,IF(Table3[[#This Row],[ShankDiameter]]=0.25,2,IF(Table3[[#This Row],[ShankDiameter]]=0.2875,2,0)))</f>
        <v>0</v>
      </c>
      <c r="AZ894" s="6"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4" s="6" t="str">
        <f>IF(Table3[[#This Row],[ShoulderLength]]="","",IF(Table3[[#This Row],[ShoulderLength]]&lt;Table3[[#This Row],[LOC]],"FIX",""))</f>
        <v/>
      </c>
    </row>
    <row r="895" spans="1:63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1566</v>
      </c>
      <c r="C895" s="6" t="s">
        <v>1566</v>
      </c>
      <c r="E895" s="6">
        <v>894</v>
      </c>
      <c r="F895" s="8" t="s">
        <v>60</v>
      </c>
      <c r="H895" s="10" t="s">
        <v>1566</v>
      </c>
      <c r="I895" s="11" t="s">
        <v>1747</v>
      </c>
      <c r="J895" s="12" t="s">
        <v>2418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>IF(Z895 &lt; 1, "", (M895/2)/TAN(RADIANS(Z895/2)))</f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1</v>
      </c>
      <c r="AK895" s="6">
        <v>1</v>
      </c>
      <c r="AL895" s="6">
        <v>0</v>
      </c>
      <c r="AM895" s="6">
        <v>1</v>
      </c>
      <c r="AN895" s="6">
        <v>0</v>
      </c>
      <c r="AO895" s="6">
        <v>1</v>
      </c>
      <c r="AQ895" s="6">
        <v>0</v>
      </c>
      <c r="AR895" s="6">
        <v>0</v>
      </c>
      <c r="AS895" s="6">
        <v>0</v>
      </c>
      <c r="AT895" s="6">
        <v>0</v>
      </c>
      <c r="AU895" s="6">
        <f>IF(Table3[[#This Row],[ShankDiameter]]&gt;0.5,0,2)</f>
        <v>2</v>
      </c>
      <c r="AV895" s="6">
        <v>0</v>
      </c>
      <c r="AW895" s="6">
        <v>0</v>
      </c>
      <c r="AX895" s="6">
        <v>2</v>
      </c>
      <c r="AY895" s="6">
        <f>IF(Table3[[#This Row],[ShankDiameter]]=0.225,2,IF(Table3[[#This Row],[ShankDiameter]]=0.25,2,IF(Table3[[#This Row],[ShankDiameter]]=0.2875,2,0)))</f>
        <v>0</v>
      </c>
      <c r="AZ895" s="6"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5" s="6" t="str">
        <f>IF(Table3[[#This Row],[ShoulderLength]]="","",IF(Table3[[#This Row],[ShoulderLength]]&lt;Table3[[#This Row],[LOC]],"FIX",""))</f>
        <v/>
      </c>
    </row>
    <row r="896" spans="1:63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1566</v>
      </c>
      <c r="C896" s="6" t="s">
        <v>1566</v>
      </c>
      <c r="E896" s="6">
        <v>895</v>
      </c>
      <c r="F896" s="8" t="s">
        <v>60</v>
      </c>
      <c r="H896" s="10" t="s">
        <v>1566</v>
      </c>
      <c r="I896" s="11" t="s">
        <v>1748</v>
      </c>
      <c r="J896" s="12" t="s">
        <v>1749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>IF(Z896 &lt; 1, "", (M896/2)/TAN(RADIANS(Z896/2)))</f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1</v>
      </c>
      <c r="AK896" s="6">
        <v>1</v>
      </c>
      <c r="AL896" s="6">
        <v>0</v>
      </c>
      <c r="AM896" s="6">
        <v>1</v>
      </c>
      <c r="AN896" s="6">
        <v>0</v>
      </c>
      <c r="AO896" s="6">
        <v>1</v>
      </c>
      <c r="AQ896" s="6">
        <v>0</v>
      </c>
      <c r="AR896" s="6">
        <v>0</v>
      </c>
      <c r="AS896" s="6">
        <v>0</v>
      </c>
      <c r="AT896" s="6">
        <v>0</v>
      </c>
      <c r="AU896" s="6">
        <f>IF(Table3[[#This Row],[ShankDiameter]]&gt;0.5,0,2)</f>
        <v>2</v>
      </c>
      <c r="AV896" s="6">
        <v>0</v>
      </c>
      <c r="AW896" s="6">
        <v>0</v>
      </c>
      <c r="AX896" s="6">
        <v>2</v>
      </c>
      <c r="AY896" s="6">
        <f>IF(Table3[[#This Row],[ShankDiameter]]=0.225,2,IF(Table3[[#This Row],[ShankDiameter]]=0.25,2,IF(Table3[[#This Row],[ShankDiameter]]=0.2875,2,0)))</f>
        <v>0</v>
      </c>
      <c r="AZ896" s="6"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K896" s="6" t="str">
        <f>IF(Table3[[#This Row],[ShoulderLength]]="","",IF(Table3[[#This Row],[ShoulderLength]]&lt;Table3[[#This Row],[LOC]],"FIX",""))</f>
        <v/>
      </c>
    </row>
    <row r="897" spans="1:63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1566</v>
      </c>
      <c r="C897" s="6" t="s">
        <v>1566</v>
      </c>
      <c r="E897" s="6">
        <v>896</v>
      </c>
      <c r="F897" s="22"/>
      <c r="H897" s="10" t="s">
        <v>1566</v>
      </c>
      <c r="I897" s="11" t="s">
        <v>1750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>IF(Z897 &lt; 1, "", (M897/2)/TAN(RADIANS(Z897/2)))</f>
        <v/>
      </c>
      <c r="AE897" s="6" t="s">
        <v>44</v>
      </c>
      <c r="AF897" s="6" t="s">
        <v>62</v>
      </c>
      <c r="AG897" s="6" t="s">
        <v>66</v>
      </c>
      <c r="AI897" s="6">
        <v>1</v>
      </c>
      <c r="AJ897" s="6">
        <v>1</v>
      </c>
      <c r="AK897" s="6">
        <v>0</v>
      </c>
      <c r="AL897" s="6">
        <v>0</v>
      </c>
      <c r="AM897" s="6">
        <v>1</v>
      </c>
      <c r="AN897" s="6">
        <v>1</v>
      </c>
      <c r="AO897" s="6">
        <v>1</v>
      </c>
      <c r="AQ897" s="6">
        <v>0</v>
      </c>
      <c r="AR897" s="6">
        <v>0</v>
      </c>
      <c r="AS897" s="6">
        <v>0</v>
      </c>
      <c r="AT897" s="6">
        <v>0</v>
      </c>
      <c r="AU897" s="6">
        <f>IF(Table3[[#This Row],[ShankDiameter]]&gt;0.5,0,2)</f>
        <v>2</v>
      </c>
      <c r="AV897" s="6">
        <v>0</v>
      </c>
      <c r="AW897" s="6">
        <v>0</v>
      </c>
      <c r="AX897" s="6">
        <v>2</v>
      </c>
      <c r="AY897" s="6">
        <f>IF(Table3[[#This Row],[ShankDiameter]]=0.225,2,IF(Table3[[#This Row],[ShankDiameter]]=0.25,2,IF(Table3[[#This Row],[ShankDiameter]]=0.2875,2,0)))</f>
        <v>0</v>
      </c>
      <c r="AZ897" s="6"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K897" s="6" t="str">
        <f>IF(Table3[[#This Row],[ShoulderLength]]="","",IF(Table3[[#This Row],[ShoulderLength]]&lt;Table3[[#This Row],[LOC]],"FIX",""))</f>
        <v/>
      </c>
    </row>
    <row r="898" spans="1:63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1566</v>
      </c>
      <c r="C898" s="6" t="s">
        <v>1566</v>
      </c>
      <c r="E898" s="6">
        <v>897</v>
      </c>
      <c r="G898" s="9" t="s">
        <v>74</v>
      </c>
      <c r="H898" s="10" t="s">
        <v>1566</v>
      </c>
      <c r="I898" s="11" t="s">
        <v>1751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1</v>
      </c>
      <c r="AJ898" s="6">
        <v>0</v>
      </c>
      <c r="AK898" s="6">
        <v>1</v>
      </c>
      <c r="AL898" s="6">
        <v>1</v>
      </c>
      <c r="AM898" s="6">
        <v>0</v>
      </c>
      <c r="AN898" s="6">
        <v>0</v>
      </c>
      <c r="AO898" s="6">
        <v>1</v>
      </c>
      <c r="AQ898" s="6">
        <v>0</v>
      </c>
      <c r="AR898" s="6">
        <v>0</v>
      </c>
      <c r="AS898" s="6">
        <v>0</v>
      </c>
      <c r="AT898" s="6">
        <v>0</v>
      </c>
      <c r="AU898" s="6">
        <f>IF(Table3[[#This Row],[ShankDiameter]]&gt;0.5,0,2)</f>
        <v>2</v>
      </c>
      <c r="AV898" s="6">
        <v>0</v>
      </c>
      <c r="AW898" s="6">
        <v>0</v>
      </c>
      <c r="AX898" s="6">
        <v>2</v>
      </c>
      <c r="AY898" s="6">
        <f>IF(Table3[[#This Row],[ShankDiameter]]=0.225,2,IF(Table3[[#This Row],[ShankDiameter]]=0.25,2,IF(Table3[[#This Row],[ShankDiameter]]=0.2875,2,0)))</f>
        <v>0</v>
      </c>
      <c r="AZ898" s="6">
        <v>0</v>
      </c>
      <c r="BA898" s="6">
        <v>0</v>
      </c>
      <c r="BB898" s="6">
        <v>0</v>
      </c>
      <c r="BC898" s="6">
        <v>0</v>
      </c>
      <c r="BD898" s="6">
        <v>2</v>
      </c>
      <c r="BE898" s="6">
        <v>0</v>
      </c>
      <c r="BF898" s="6">
        <v>0</v>
      </c>
      <c r="BG898" s="6">
        <v>0</v>
      </c>
      <c r="BH898" s="6">
        <v>0</v>
      </c>
      <c r="BI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898" s="6" t="str">
        <f>IF(Table3[[#This Row],[ShoulderLength]]="","",IF(Table3[[#This Row],[ShoulderLength]]&lt;Table3[[#This Row],[LOC]],"FIX",""))</f>
        <v/>
      </c>
    </row>
    <row r="899" spans="1:63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1566</v>
      </c>
      <c r="C899" s="6" t="s">
        <v>1566</v>
      </c>
      <c r="E899" s="6">
        <v>898</v>
      </c>
      <c r="F899" s="8" t="s">
        <v>60</v>
      </c>
      <c r="H899" s="10" t="s">
        <v>1566</v>
      </c>
      <c r="I899" s="11" t="s">
        <v>1752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>IF(Z899 &lt; 1, "", (M899/2)/TAN(RADIANS(Z899/2)))</f>
        <v/>
      </c>
      <c r="AE899" s="6" t="s">
        <v>44</v>
      </c>
      <c r="AF899" s="6" t="s">
        <v>1638</v>
      </c>
      <c r="AG899" s="6" t="s">
        <v>79</v>
      </c>
      <c r="AI899" s="6">
        <v>1</v>
      </c>
      <c r="AJ899" s="6">
        <v>0</v>
      </c>
      <c r="AK899" s="6">
        <v>0</v>
      </c>
      <c r="AL899" s="6">
        <v>1</v>
      </c>
      <c r="AM899" s="6">
        <v>0</v>
      </c>
      <c r="AN899" s="6">
        <v>0</v>
      </c>
      <c r="AO899" s="6">
        <v>1</v>
      </c>
      <c r="AQ899" s="6">
        <v>0</v>
      </c>
      <c r="AR899" s="6">
        <v>0</v>
      </c>
      <c r="AS899" s="6">
        <v>0</v>
      </c>
      <c r="AT899" s="6">
        <v>0</v>
      </c>
      <c r="AU899" s="6">
        <f>IF(Table3[[#This Row],[ShankDiameter]]&gt;0.5,0,2)</f>
        <v>2</v>
      </c>
      <c r="AV899" s="6">
        <v>0</v>
      </c>
      <c r="AW899" s="6">
        <v>0</v>
      </c>
      <c r="AX899" s="6">
        <v>2</v>
      </c>
      <c r="AY899" s="6">
        <f>IF(Table3[[#This Row],[ShankDiameter]]=0.225,2,IF(Table3[[#This Row],[ShankDiameter]]=0.25,2,IF(Table3[[#This Row],[ShankDiameter]]=0.2875,2,0)))</f>
        <v>0</v>
      </c>
      <c r="AZ899" s="6"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899" s="6" t="str">
        <f>IF(Table3[[#This Row],[ShoulderLength]]="","",IF(Table3[[#This Row],[ShoulderLength]]&lt;Table3[[#This Row],[LOC]],"FIX",""))</f>
        <v>FIX</v>
      </c>
    </row>
    <row r="900" spans="1:63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1566</v>
      </c>
      <c r="C900" s="6" t="s">
        <v>1566</v>
      </c>
      <c r="E900" s="6">
        <v>899</v>
      </c>
      <c r="G900" s="9" t="s">
        <v>74</v>
      </c>
      <c r="H900" s="10" t="s">
        <v>1566</v>
      </c>
      <c r="I900" s="11" t="s">
        <v>1753</v>
      </c>
      <c r="J900" s="12" t="s">
        <v>1754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>IF(Z900 &lt; 1, "", (M900/2)/TAN(RADIANS(Z900/2)))</f>
        <v/>
      </c>
      <c r="AE900" s="6" t="s">
        <v>44</v>
      </c>
      <c r="AF900" s="6" t="s">
        <v>62</v>
      </c>
      <c r="AG900" s="6" t="s">
        <v>124</v>
      </c>
      <c r="AI900" s="6">
        <v>1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Q900" s="6">
        <v>0</v>
      </c>
      <c r="AR900" s="6">
        <v>0</v>
      </c>
      <c r="AS900" s="6">
        <v>0</v>
      </c>
      <c r="AT900" s="6">
        <v>0</v>
      </c>
      <c r="AU900" s="6">
        <f>IF(Table3[[#This Row],[ShankDiameter]]&gt;0.5,0,2)</f>
        <v>2</v>
      </c>
      <c r="AV900" s="6">
        <v>0</v>
      </c>
      <c r="AW900" s="6">
        <v>0</v>
      </c>
      <c r="AX900" s="6">
        <v>2</v>
      </c>
      <c r="AY900" s="6">
        <f>IF(Table3[[#This Row],[ShankDiameter]]=0.225,2,IF(Table3[[#This Row],[ShankDiameter]]=0.25,2,IF(Table3[[#This Row],[ShankDiameter]]=0.2875,2,0)))</f>
        <v>0</v>
      </c>
      <c r="AZ900" s="6"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0" s="6" t="str">
        <f>IF(Table3[[#This Row],[ShoulderLength]]="","",IF(Table3[[#This Row],[ShoulderLength]]&lt;Table3[[#This Row],[LOC]],"FIX",""))</f>
        <v/>
      </c>
    </row>
    <row r="901" spans="1:63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1566</v>
      </c>
      <c r="C901" s="6" t="s">
        <v>1566</v>
      </c>
      <c r="E901" s="6">
        <v>900</v>
      </c>
      <c r="G901" s="9" t="s">
        <v>74</v>
      </c>
      <c r="H901" s="10" t="s">
        <v>1566</v>
      </c>
      <c r="I901" s="11" t="s">
        <v>1755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>IF(Z901 &lt; 1, "", (M901/2)/TAN(RADIANS(Z901/2)))</f>
        <v/>
      </c>
      <c r="AE901" s="6" t="s">
        <v>44</v>
      </c>
      <c r="AF901" s="6" t="s">
        <v>62</v>
      </c>
      <c r="AG901" s="6" t="s">
        <v>79</v>
      </c>
      <c r="AI901" s="6">
        <v>1</v>
      </c>
      <c r="AJ901" s="6">
        <v>0</v>
      </c>
      <c r="AK901" s="6">
        <v>1</v>
      </c>
      <c r="AL901" s="6">
        <v>0</v>
      </c>
      <c r="AM901" s="6">
        <v>1</v>
      </c>
      <c r="AN901" s="6">
        <v>1</v>
      </c>
      <c r="AO901" s="6">
        <v>1</v>
      </c>
      <c r="AQ901" s="6">
        <v>0</v>
      </c>
      <c r="AR901" s="6">
        <v>0</v>
      </c>
      <c r="AS901" s="6">
        <v>0</v>
      </c>
      <c r="AT901" s="6">
        <v>0</v>
      </c>
      <c r="AU901" s="6">
        <f>IF(Table3[[#This Row],[ShankDiameter]]&gt;0.5,0,2)</f>
        <v>2</v>
      </c>
      <c r="AV901" s="6">
        <v>0</v>
      </c>
      <c r="AW901" s="6">
        <v>0</v>
      </c>
      <c r="AX901" s="6">
        <v>2</v>
      </c>
      <c r="AY901" s="6">
        <f>IF(Table3[[#This Row],[ShankDiameter]]=0.225,2,IF(Table3[[#This Row],[ShankDiameter]]=0.25,2,IF(Table3[[#This Row],[ShankDiameter]]=0.2875,2,0)))</f>
        <v>0</v>
      </c>
      <c r="AZ901" s="6">
        <v>0</v>
      </c>
      <c r="BA901" s="6">
        <v>0</v>
      </c>
      <c r="BB901" s="6">
        <v>0</v>
      </c>
      <c r="BC901" s="6">
        <v>0</v>
      </c>
      <c r="BD901" s="6">
        <v>2</v>
      </c>
      <c r="BE901" s="6">
        <v>0</v>
      </c>
      <c r="BF901" s="6">
        <v>0</v>
      </c>
      <c r="BG901" s="6">
        <v>0</v>
      </c>
      <c r="BH901" s="6">
        <v>0</v>
      </c>
      <c r="BI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1" s="6" t="str">
        <f>IF(Table3[[#This Row],[ShoulderLength]]="","",IF(Table3[[#This Row],[ShoulderLength]]&lt;Table3[[#This Row],[LOC]],"FIX",""))</f>
        <v/>
      </c>
    </row>
    <row r="902" spans="1:63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1566</v>
      </c>
      <c r="C902" s="6" t="s">
        <v>1566</v>
      </c>
      <c r="E902" s="6">
        <v>901</v>
      </c>
      <c r="G902" s="9" t="s">
        <v>74</v>
      </c>
      <c r="H902" s="10" t="s">
        <v>1566</v>
      </c>
      <c r="I902" s="11" t="s">
        <v>1756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>IF(Z902 &lt; 1, "", (M902/2)/TAN(RADIANS(Z902/2)))</f>
        <v/>
      </c>
      <c r="AE902" s="6" t="s">
        <v>44</v>
      </c>
      <c r="AF902" s="6" t="s">
        <v>119</v>
      </c>
      <c r="AG902" s="18" t="s">
        <v>2289</v>
      </c>
      <c r="AI902" s="6">
        <v>1</v>
      </c>
      <c r="AJ902" s="6">
        <v>0</v>
      </c>
      <c r="AK902" s="6">
        <v>1</v>
      </c>
      <c r="AL902" s="6">
        <v>0</v>
      </c>
      <c r="AM902" s="6">
        <v>1</v>
      </c>
      <c r="AN902" s="6">
        <v>1</v>
      </c>
      <c r="AO902" s="6">
        <v>1</v>
      </c>
      <c r="AQ902" s="6">
        <v>0</v>
      </c>
      <c r="AR902" s="6">
        <v>0</v>
      </c>
      <c r="AS902" s="6">
        <v>0</v>
      </c>
      <c r="AT902" s="6">
        <v>0</v>
      </c>
      <c r="AU902" s="6">
        <f>IF(Table3[[#This Row],[ShankDiameter]]&gt;0.5,0,2)</f>
        <v>2</v>
      </c>
      <c r="AV902" s="6">
        <v>0</v>
      </c>
      <c r="AW902" s="6">
        <v>0</v>
      </c>
      <c r="AX902" s="6">
        <v>2</v>
      </c>
      <c r="AY902" s="6">
        <f>IF(Table3[[#This Row],[ShankDiameter]]=0.225,2,IF(Table3[[#This Row],[ShankDiameter]]=0.25,2,IF(Table3[[#This Row],[ShankDiameter]]=0.2875,2,0)))</f>
        <v>0</v>
      </c>
      <c r="AZ902" s="6"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2" s="6" t="str">
        <f>IF(Table3[[#This Row],[ShoulderLength]]="","",IF(Table3[[#This Row],[ShoulderLength]]&lt;Table3[[#This Row],[LOC]],"FIX",""))</f>
        <v/>
      </c>
    </row>
    <row r="903" spans="1:63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1566</v>
      </c>
      <c r="C903" s="6" t="s">
        <v>1566</v>
      </c>
      <c r="E903" s="6">
        <v>902</v>
      </c>
      <c r="G903" s="9" t="s">
        <v>74</v>
      </c>
      <c r="H903" s="10" t="s">
        <v>1566</v>
      </c>
      <c r="I903" s="11" t="s">
        <v>1757</v>
      </c>
      <c r="J903" s="12" t="s">
        <v>1758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>IF(Z903 &lt; 1, "", (M903/2)/TAN(RADIANS(Z903/2)))</f>
        <v/>
      </c>
      <c r="AE903" s="6" t="s">
        <v>44</v>
      </c>
      <c r="AF903" s="6" t="s">
        <v>1683</v>
      </c>
      <c r="AG903" s="6" t="s">
        <v>132</v>
      </c>
      <c r="AI903" s="6">
        <v>1</v>
      </c>
      <c r="AJ903" s="6">
        <v>0</v>
      </c>
      <c r="AK903" s="6">
        <v>1</v>
      </c>
      <c r="AL903" s="6">
        <v>0</v>
      </c>
      <c r="AM903" s="6">
        <v>0</v>
      </c>
      <c r="AN903" s="6">
        <v>1</v>
      </c>
      <c r="AO903" s="6">
        <v>1</v>
      </c>
      <c r="AQ903" s="6">
        <v>0</v>
      </c>
      <c r="AR903" s="6">
        <v>0</v>
      </c>
      <c r="AS903" s="6">
        <v>0</v>
      </c>
      <c r="AT903" s="6">
        <v>0</v>
      </c>
      <c r="AU903" s="6">
        <f>IF(Table3[[#This Row],[ShankDiameter]]&gt;0.5,0,2)</f>
        <v>2</v>
      </c>
      <c r="AV903" s="6">
        <v>0</v>
      </c>
      <c r="AW903" s="6">
        <v>0</v>
      </c>
      <c r="AX903" s="6">
        <v>2</v>
      </c>
      <c r="AY903" s="6">
        <f>IF(Table3[[#This Row],[ShankDiameter]]=0.225,2,IF(Table3[[#This Row],[ShankDiameter]]=0.25,2,IF(Table3[[#This Row],[ShankDiameter]]=0.2875,2,0)))</f>
        <v>0</v>
      </c>
      <c r="AZ903" s="6">
        <v>0</v>
      </c>
      <c r="BA903" s="6">
        <v>0</v>
      </c>
      <c r="BB903" s="6">
        <v>0</v>
      </c>
      <c r="BC903" s="6">
        <v>0</v>
      </c>
      <c r="BD903" s="6">
        <v>2</v>
      </c>
      <c r="BE903" s="6">
        <v>0</v>
      </c>
      <c r="BF903" s="6">
        <v>0</v>
      </c>
      <c r="BG903" s="6">
        <v>0</v>
      </c>
      <c r="BH903" s="6">
        <v>0</v>
      </c>
      <c r="BI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3" s="6" t="str">
        <f>IF(Table3[[#This Row],[ShoulderLength]]="","",IF(Table3[[#This Row],[ShoulderLength]]&lt;Table3[[#This Row],[LOC]],"FIX",""))</f>
        <v/>
      </c>
    </row>
    <row r="904" spans="1:63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1566</v>
      </c>
      <c r="C904" s="6" t="s">
        <v>1566</v>
      </c>
      <c r="E904" s="6">
        <v>903</v>
      </c>
      <c r="F904" s="27"/>
      <c r="G904" s="28"/>
      <c r="H904" s="10" t="s">
        <v>1566</v>
      </c>
      <c r="I904" s="11" t="s">
        <v>1759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>IF(Z904 &lt; 1, "", (M904/2)/TAN(RADIANS(Z904/2)))</f>
        <v/>
      </c>
      <c r="AE904" s="6" t="s">
        <v>44</v>
      </c>
      <c r="AF904" s="6" t="s">
        <v>1636</v>
      </c>
      <c r="AG904" s="6" t="s">
        <v>79</v>
      </c>
      <c r="AI904" s="6">
        <v>0</v>
      </c>
      <c r="AJ904" s="6">
        <v>1</v>
      </c>
      <c r="AK904" s="6">
        <v>1</v>
      </c>
      <c r="AL904" s="6">
        <v>0</v>
      </c>
      <c r="AM904" s="6">
        <v>1</v>
      </c>
      <c r="AN904" s="6">
        <v>0</v>
      </c>
      <c r="AO904" s="6">
        <v>1</v>
      </c>
      <c r="AQ904" s="6">
        <v>0</v>
      </c>
      <c r="AR904" s="6">
        <v>0</v>
      </c>
      <c r="AS904" s="6">
        <v>0</v>
      </c>
      <c r="AT904" s="6">
        <v>0</v>
      </c>
      <c r="AU904" s="6">
        <f>IF(Table3[[#This Row],[ShankDiameter]]&gt;0.5,0,2)</f>
        <v>2</v>
      </c>
      <c r="AV904" s="6">
        <v>0</v>
      </c>
      <c r="AW904" s="6">
        <v>0</v>
      </c>
      <c r="AX904" s="6">
        <v>2</v>
      </c>
      <c r="AY904" s="6">
        <f>IF(Table3[[#This Row],[ShankDiameter]]=0.225,2,IF(Table3[[#This Row],[ShankDiameter]]=0.25,2,IF(Table3[[#This Row],[ShankDiameter]]=0.2875,2,0)))</f>
        <v>0</v>
      </c>
      <c r="AZ904" s="6"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4" s="6" t="str">
        <f>IF(Table3[[#This Row],[ShoulderLength]]="","",IF(Table3[[#This Row],[ShoulderLength]]&lt;Table3[[#This Row],[LOC]],"FIX",""))</f>
        <v/>
      </c>
    </row>
    <row r="905" spans="1:63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1566</v>
      </c>
      <c r="C905" s="6" t="s">
        <v>1566</v>
      </c>
      <c r="E905" s="6">
        <v>904</v>
      </c>
      <c r="G905" s="9" t="s">
        <v>74</v>
      </c>
      <c r="H905" s="10" t="s">
        <v>1566</v>
      </c>
      <c r="I905" s="11" t="s">
        <v>1760</v>
      </c>
      <c r="J905" s="12" t="s">
        <v>1761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>IF(Z905 &lt; 1, "", (M905/2)/TAN(RADIANS(Z905/2)))</f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1</v>
      </c>
      <c r="AK905" s="6">
        <v>1</v>
      </c>
      <c r="AL905" s="6">
        <v>0</v>
      </c>
      <c r="AM905" s="6">
        <v>0</v>
      </c>
      <c r="AN905" s="6">
        <v>1</v>
      </c>
      <c r="AO905" s="6">
        <v>0</v>
      </c>
      <c r="AQ905" s="6">
        <v>0</v>
      </c>
      <c r="AR905" s="6">
        <v>0</v>
      </c>
      <c r="AS905" s="6">
        <v>0</v>
      </c>
      <c r="AT905" s="6">
        <v>0</v>
      </c>
      <c r="AU905" s="6">
        <f>IF(Table3[[#This Row],[ShankDiameter]]&gt;0.5,0,2)</f>
        <v>2</v>
      </c>
      <c r="AV905" s="6">
        <v>0</v>
      </c>
      <c r="AW905" s="6">
        <v>0</v>
      </c>
      <c r="AX905" s="6">
        <v>2</v>
      </c>
      <c r="AY905" s="6">
        <f>IF(Table3[[#This Row],[ShankDiameter]]=0.225,2,IF(Table3[[#This Row],[ShankDiameter]]=0.25,2,IF(Table3[[#This Row],[ShankDiameter]]=0.2875,2,0)))</f>
        <v>0</v>
      </c>
      <c r="AZ905" s="6"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5" s="6" t="str">
        <f>IF(Table3[[#This Row],[ShoulderLength]]="","",IF(Table3[[#This Row],[ShoulderLength]]&lt;Table3[[#This Row],[LOC]],"FIX",""))</f>
        <v/>
      </c>
    </row>
    <row r="906" spans="1:63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1566</v>
      </c>
      <c r="C906" s="6" t="s">
        <v>1566</v>
      </c>
      <c r="E906" s="6">
        <v>905</v>
      </c>
      <c r="F906" s="8" t="s">
        <v>60</v>
      </c>
      <c r="H906" s="10" t="s">
        <v>1566</v>
      </c>
      <c r="I906" s="11" t="s">
        <v>1762</v>
      </c>
      <c r="J906" s="12" t="s">
        <v>2417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>IF(Z906 &lt; 1, "", (M906/2)/TAN(RADIANS(Z906/2)))</f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1</v>
      </c>
      <c r="AK906" s="6">
        <v>1</v>
      </c>
      <c r="AL906" s="6">
        <v>0</v>
      </c>
      <c r="AM906" s="6">
        <v>1</v>
      </c>
      <c r="AN906" s="6">
        <v>0</v>
      </c>
      <c r="AO906" s="6">
        <v>1</v>
      </c>
      <c r="AQ906" s="6">
        <v>0</v>
      </c>
      <c r="AR906" s="6">
        <v>0</v>
      </c>
      <c r="AS906" s="6">
        <v>0</v>
      </c>
      <c r="AT906" s="6">
        <v>0</v>
      </c>
      <c r="AU906" s="6">
        <f>IF(Table3[[#This Row],[ShankDiameter]]&gt;0.5,0,2)</f>
        <v>2</v>
      </c>
      <c r="AV906" s="6">
        <v>0</v>
      </c>
      <c r="AW906" s="6">
        <v>0</v>
      </c>
      <c r="AX906" s="6">
        <v>2</v>
      </c>
      <c r="AY906" s="6">
        <f>IF(Table3[[#This Row],[ShankDiameter]]=0.225,2,IF(Table3[[#This Row],[ShankDiameter]]=0.25,2,IF(Table3[[#This Row],[ShankDiameter]]=0.2875,2,0)))</f>
        <v>0</v>
      </c>
      <c r="AZ906" s="6"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6" s="6" t="str">
        <f>IF(Table3[[#This Row],[ShoulderLength]]="","",IF(Table3[[#This Row],[ShoulderLength]]&lt;Table3[[#This Row],[LOC]],"FIX",""))</f>
        <v/>
      </c>
    </row>
    <row r="907" spans="1:63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1566</v>
      </c>
      <c r="C907" s="6" t="s">
        <v>1566</v>
      </c>
      <c r="E907" s="6">
        <v>906</v>
      </c>
      <c r="G907" s="9" t="s">
        <v>74</v>
      </c>
      <c r="H907" s="10" t="s">
        <v>1566</v>
      </c>
      <c r="I907" s="11" t="s">
        <v>1763</v>
      </c>
      <c r="J907" s="12" t="s">
        <v>1764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>IF(Z907 &lt; 1, "", (M907/2)/TAN(RADIANS(Z907/2)))</f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1</v>
      </c>
      <c r="AK907" s="6">
        <v>1</v>
      </c>
      <c r="AL907" s="6">
        <v>0</v>
      </c>
      <c r="AM907" s="6">
        <v>1</v>
      </c>
      <c r="AN907" s="6">
        <v>0</v>
      </c>
      <c r="AO907" s="6">
        <v>1</v>
      </c>
      <c r="AQ907" s="6">
        <v>0</v>
      </c>
      <c r="AR907" s="6">
        <v>0</v>
      </c>
      <c r="AS907" s="6">
        <v>0</v>
      </c>
      <c r="AT907" s="6">
        <v>0</v>
      </c>
      <c r="AU907" s="6">
        <f>IF(Table3[[#This Row],[ShankDiameter]]&gt;0.5,0,2)</f>
        <v>2</v>
      </c>
      <c r="AV907" s="6">
        <v>0</v>
      </c>
      <c r="AW907" s="6">
        <v>0</v>
      </c>
      <c r="AX907" s="6">
        <v>2</v>
      </c>
      <c r="AY907" s="6">
        <f>IF(Table3[[#This Row],[ShankDiameter]]=0.225,2,IF(Table3[[#This Row],[ShankDiameter]]=0.25,2,IF(Table3[[#This Row],[ShankDiameter]]=0.2875,2,0)))</f>
        <v>0</v>
      </c>
      <c r="AZ907" s="6"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07" s="6" t="str">
        <f>IF(Table3[[#This Row],[ShoulderLength]]="","",IF(Table3[[#This Row],[ShoulderLength]]&lt;Table3[[#This Row],[LOC]],"FIX",""))</f>
        <v/>
      </c>
    </row>
    <row r="908" spans="1:63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1566</v>
      </c>
      <c r="C908" s="6" t="s">
        <v>1566</v>
      </c>
      <c r="E908" s="6">
        <v>907</v>
      </c>
      <c r="F908" s="22"/>
      <c r="G908" s="23"/>
      <c r="H908" s="10" t="s">
        <v>1566</v>
      </c>
      <c r="I908" s="11" t="s">
        <v>1765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>IF(Z908 &lt; 1, "", (M908/2)/TAN(RADIANS(Z908/2)))</f>
        <v/>
      </c>
      <c r="AE908" s="6" t="s">
        <v>44</v>
      </c>
      <c r="AF908" s="6" t="s">
        <v>119</v>
      </c>
      <c r="AG908" s="18" t="s">
        <v>2289</v>
      </c>
      <c r="AI908" s="6">
        <v>0</v>
      </c>
      <c r="AJ908" s="6">
        <v>1</v>
      </c>
      <c r="AK908" s="6">
        <v>1</v>
      </c>
      <c r="AL908" s="6">
        <v>0</v>
      </c>
      <c r="AM908" s="6">
        <v>0</v>
      </c>
      <c r="AN908" s="6">
        <v>0</v>
      </c>
      <c r="AO908" s="6">
        <v>1</v>
      </c>
      <c r="AQ908" s="6">
        <v>0</v>
      </c>
      <c r="AR908" s="6">
        <v>0</v>
      </c>
      <c r="AS908" s="6">
        <v>0</v>
      </c>
      <c r="AT908" s="6">
        <v>0</v>
      </c>
      <c r="AU908" s="6">
        <f>IF(Table3[[#This Row],[ShankDiameter]]&gt;0.5,0,2)</f>
        <v>2</v>
      </c>
      <c r="AV908" s="6">
        <v>0</v>
      </c>
      <c r="AW908" s="6">
        <v>0</v>
      </c>
      <c r="AX908" s="6">
        <v>2</v>
      </c>
      <c r="AY908" s="6">
        <f>IF(Table3[[#This Row],[ShankDiameter]]=0.225,2,IF(Table3[[#This Row],[ShankDiameter]]=0.25,2,IF(Table3[[#This Row],[ShankDiameter]]=0.2875,2,0)))</f>
        <v>0</v>
      </c>
      <c r="AZ908" s="6"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K908" s="6" t="str">
        <f>IF(Table3[[#This Row],[ShoulderLength]]="","",IF(Table3[[#This Row],[ShoulderLength]]&lt;Table3[[#This Row],[LOC]],"FIX",""))</f>
        <v/>
      </c>
    </row>
    <row r="909" spans="1:63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1566</v>
      </c>
      <c r="C909" s="6" t="s">
        <v>1566</v>
      </c>
      <c r="E909" s="6">
        <v>908</v>
      </c>
      <c r="F909" s="22"/>
      <c r="G909" s="9" t="s">
        <v>74</v>
      </c>
      <c r="H909" s="10" t="s">
        <v>1566</v>
      </c>
      <c r="I909" s="11" t="s">
        <v>1766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>IF(Z909 &lt; 1, "", (M909/2)/TAN(RADIANS(Z909/2)))</f>
        <v/>
      </c>
      <c r="AE909" s="6" t="s">
        <v>44</v>
      </c>
      <c r="AF909" s="6" t="s">
        <v>119</v>
      </c>
      <c r="AG909" s="18" t="s">
        <v>2289</v>
      </c>
      <c r="AI909" s="6">
        <v>0</v>
      </c>
      <c r="AJ909" s="6">
        <v>1</v>
      </c>
      <c r="AK909" s="6">
        <v>1</v>
      </c>
      <c r="AL909" s="6">
        <v>0</v>
      </c>
      <c r="AM909" s="6">
        <v>1</v>
      </c>
      <c r="AN909" s="6">
        <v>0</v>
      </c>
      <c r="AO909" s="6">
        <v>1</v>
      </c>
      <c r="AQ909" s="6">
        <v>0</v>
      </c>
      <c r="AR909" s="6">
        <v>0</v>
      </c>
      <c r="AS909" s="6">
        <v>0</v>
      </c>
      <c r="AT909" s="6">
        <v>0</v>
      </c>
      <c r="AU909" s="6">
        <f>IF(Table3[[#This Row],[ShankDiameter]]&gt;0.5,0,2)</f>
        <v>2</v>
      </c>
      <c r="AV909" s="6">
        <v>0</v>
      </c>
      <c r="AW909" s="6">
        <v>0</v>
      </c>
      <c r="AX909" s="6">
        <v>2</v>
      </c>
      <c r="AY909" s="6">
        <f>IF(Table3[[#This Row],[ShankDiameter]]=0.225,2,IF(Table3[[#This Row],[ShankDiameter]]=0.25,2,IF(Table3[[#This Row],[ShankDiameter]]=0.2875,2,0)))</f>
        <v>0</v>
      </c>
      <c r="AZ909" s="6">
        <v>0</v>
      </c>
      <c r="BA909" s="6">
        <v>0</v>
      </c>
      <c r="BB909" s="6">
        <v>0</v>
      </c>
      <c r="BC909" s="6">
        <v>0</v>
      </c>
      <c r="BD909" s="6">
        <v>2</v>
      </c>
      <c r="BE909" s="6">
        <v>0</v>
      </c>
      <c r="BF909" s="6">
        <v>0</v>
      </c>
      <c r="BG909" s="6">
        <v>0</v>
      </c>
      <c r="BH909" s="6">
        <v>0</v>
      </c>
      <c r="BI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K909" s="6" t="str">
        <f>IF(Table3[[#This Row],[ShoulderLength]]="","",IF(Table3[[#This Row],[ShoulderLength]]&lt;Table3[[#This Row],[LOC]],"FIX",""))</f>
        <v/>
      </c>
    </row>
    <row r="910" spans="1:63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1566</v>
      </c>
      <c r="C910" s="6" t="s">
        <v>1566</v>
      </c>
      <c r="E910" s="6">
        <v>909</v>
      </c>
      <c r="F910" s="8" t="s">
        <v>74</v>
      </c>
      <c r="H910" s="10" t="s">
        <v>1566</v>
      </c>
      <c r="I910" s="11" t="s">
        <v>1767</v>
      </c>
      <c r="J910" s="12" t="s">
        <v>1768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>IF(Z910 &lt; 1, "", (M910/2)/TAN(RADIANS(Z910/2)))</f>
        <v/>
      </c>
      <c r="AE910" s="6" t="s">
        <v>44</v>
      </c>
      <c r="AF910" s="6" t="s">
        <v>62</v>
      </c>
      <c r="AG910" s="6" t="s">
        <v>66</v>
      </c>
      <c r="AI910" s="6">
        <v>1</v>
      </c>
      <c r="AJ910" s="6">
        <v>1</v>
      </c>
      <c r="AK910" s="6">
        <v>0</v>
      </c>
      <c r="AL910" s="6">
        <v>0</v>
      </c>
      <c r="AM910" s="6">
        <v>1</v>
      </c>
      <c r="AN910" s="6">
        <v>0</v>
      </c>
      <c r="AO910" s="6">
        <v>1</v>
      </c>
      <c r="AQ910" s="6">
        <v>0</v>
      </c>
      <c r="AR910" s="6">
        <v>0</v>
      </c>
      <c r="AS910" s="6">
        <v>0</v>
      </c>
      <c r="AT910" s="6">
        <v>0</v>
      </c>
      <c r="AU910" s="6">
        <f>IF(Table3[[#This Row],[ShankDiameter]]&gt;0.5,0,2)</f>
        <v>2</v>
      </c>
      <c r="AV910" s="6">
        <v>0</v>
      </c>
      <c r="AW910" s="6">
        <v>0</v>
      </c>
      <c r="AX910" s="6">
        <v>2</v>
      </c>
      <c r="AY910" s="6">
        <f>IF(Table3[[#This Row],[ShankDiameter]]=0.225,2,IF(Table3[[#This Row],[ShankDiameter]]=0.25,2,IF(Table3[[#This Row],[ShankDiameter]]=0.2875,2,0)))</f>
        <v>0</v>
      </c>
      <c r="AZ910" s="6"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K910" s="6" t="str">
        <f>IF(Table3[[#This Row],[ShoulderLength]]="","",IF(Table3[[#This Row],[ShoulderLength]]&lt;Table3[[#This Row],[LOC]],"FIX",""))</f>
        <v/>
      </c>
    </row>
    <row r="911" spans="1:63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1566</v>
      </c>
      <c r="C911" s="6" t="s">
        <v>1566</v>
      </c>
      <c r="E911" s="6">
        <v>910</v>
      </c>
      <c r="F911" s="22"/>
      <c r="G911" s="23"/>
      <c r="H911" s="10" t="s">
        <v>1566</v>
      </c>
      <c r="I911" s="11" t="s">
        <v>1769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>IF(Z911 &lt; 1, "", (M911/2)/TAN(RADIANS(Z911/2)))</f>
        <v/>
      </c>
      <c r="AE911" s="6" t="s">
        <v>44</v>
      </c>
      <c r="AF911" s="6" t="s">
        <v>119</v>
      </c>
      <c r="AG911" s="18" t="s">
        <v>2289</v>
      </c>
      <c r="AI911" s="6">
        <v>0</v>
      </c>
      <c r="AJ911" s="6">
        <v>1</v>
      </c>
      <c r="AK911" s="6">
        <v>1</v>
      </c>
      <c r="AL911" s="6">
        <v>0</v>
      </c>
      <c r="AM911" s="6">
        <v>0</v>
      </c>
      <c r="AN911" s="6">
        <v>0</v>
      </c>
      <c r="AO911" s="6">
        <v>1</v>
      </c>
      <c r="AQ911" s="6">
        <v>0</v>
      </c>
      <c r="AR911" s="6">
        <v>0</v>
      </c>
      <c r="AS911" s="6">
        <v>0</v>
      </c>
      <c r="AT911" s="6">
        <v>0</v>
      </c>
      <c r="AU911" s="6">
        <f>IF(Table3[[#This Row],[ShankDiameter]]&gt;0.5,0,2)</f>
        <v>2</v>
      </c>
      <c r="AV911" s="6">
        <v>0</v>
      </c>
      <c r="AW911" s="6">
        <v>0</v>
      </c>
      <c r="AX911" s="6">
        <v>2</v>
      </c>
      <c r="AY911" s="6">
        <f>IF(Table3[[#This Row],[ShankDiameter]]=0.225,2,IF(Table3[[#This Row],[ShankDiameter]]=0.25,2,IF(Table3[[#This Row],[ShankDiameter]]=0.2875,2,0)))</f>
        <v>0</v>
      </c>
      <c r="AZ911" s="6"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K911" s="6" t="str">
        <f>IF(Table3[[#This Row],[ShoulderLength]]="","",IF(Table3[[#This Row],[ShoulderLength]]&lt;Table3[[#This Row],[LOC]],"FIX",""))</f>
        <v/>
      </c>
    </row>
    <row r="912" spans="1:63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1566</v>
      </c>
      <c r="C912" s="6" t="s">
        <v>1566</v>
      </c>
      <c r="E912" s="6">
        <v>911</v>
      </c>
      <c r="F912" s="22"/>
      <c r="G912" s="9" t="s">
        <v>74</v>
      </c>
      <c r="H912" s="10" t="s">
        <v>1566</v>
      </c>
      <c r="I912" s="11" t="s">
        <v>1770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>IF(Z912 &lt; 1, "", (M912/2)/TAN(RADIANS(Z912/2)))</f>
        <v/>
      </c>
      <c r="AE912" s="6" t="s">
        <v>44</v>
      </c>
      <c r="AF912" s="6" t="s">
        <v>119</v>
      </c>
      <c r="AG912" s="18" t="s">
        <v>2289</v>
      </c>
      <c r="AI912" s="6">
        <v>1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Q912" s="6">
        <v>0</v>
      </c>
      <c r="AR912" s="6">
        <v>0</v>
      </c>
      <c r="AS912" s="6">
        <v>0</v>
      </c>
      <c r="AT912" s="6">
        <v>0</v>
      </c>
      <c r="AU912" s="6">
        <f>IF(Table3[[#This Row],[ShankDiameter]]&gt;0.5,0,IF(Table3[[#This Row],[Type]]="CD",0,1))</f>
        <v>1</v>
      </c>
      <c r="AV912" s="6">
        <v>0</v>
      </c>
      <c r="AW912" s="6">
        <v>0</v>
      </c>
      <c r="AX912" s="6">
        <v>2</v>
      </c>
      <c r="AY912" s="6">
        <f>IF(Table3[[#This Row],[ShankDiameter]]=0.225,2,IF(Table3[[#This Row],[ShankDiameter]]=0.25,2,IF(Table3[[#This Row],[ShankDiameter]]=0.2875,2,0)))</f>
        <v>0</v>
      </c>
      <c r="AZ912" s="6">
        <v>0</v>
      </c>
      <c r="BA912" s="6">
        <v>0</v>
      </c>
      <c r="BB912" s="6">
        <v>0</v>
      </c>
      <c r="BC912" s="6">
        <v>0</v>
      </c>
      <c r="BD912" s="6">
        <v>2</v>
      </c>
      <c r="BE912" s="6">
        <v>0</v>
      </c>
      <c r="BF912" s="6">
        <v>0</v>
      </c>
      <c r="BG912" s="6">
        <v>0</v>
      </c>
      <c r="BH912" s="6">
        <v>0</v>
      </c>
      <c r="BI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K912" s="6" t="str">
        <f>IF(Table3[[#This Row],[ShoulderLength]]="","",IF(Table3[[#This Row],[ShoulderLength]]&lt;Table3[[#This Row],[LOC]],"FIX",""))</f>
        <v/>
      </c>
    </row>
    <row r="913" spans="1:63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1566</v>
      </c>
      <c r="C913" s="6" t="s">
        <v>1566</v>
      </c>
      <c r="E913" s="6">
        <v>912</v>
      </c>
      <c r="G913" s="9" t="s">
        <v>74</v>
      </c>
      <c r="H913" s="10" t="s">
        <v>1566</v>
      </c>
      <c r="I913" s="11" t="s">
        <v>1771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>IF(Z913 &lt; 1, "", (M913/2)/TAN(RADIANS(Z913/2)))</f>
        <v/>
      </c>
      <c r="AE913" s="6" t="s">
        <v>44</v>
      </c>
      <c r="AF913" s="6" t="s">
        <v>62</v>
      </c>
      <c r="AG913" s="6" t="s">
        <v>79</v>
      </c>
      <c r="AI913" s="6">
        <v>1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1</v>
      </c>
      <c r="AQ913" s="6">
        <v>0</v>
      </c>
      <c r="AR913" s="6">
        <v>0</v>
      </c>
      <c r="AS913" s="6">
        <v>0</v>
      </c>
      <c r="AT913" s="6">
        <v>0</v>
      </c>
      <c r="AU913" s="6">
        <f>IF(Table3[[#This Row],[ShankDiameter]]&gt;0.5,0,2)</f>
        <v>2</v>
      </c>
      <c r="AV913" s="6">
        <v>0</v>
      </c>
      <c r="AW913" s="6">
        <v>0</v>
      </c>
      <c r="AX913" s="6">
        <v>2</v>
      </c>
      <c r="AY913" s="6">
        <f>IF(Table3[[#This Row],[ShankDiameter]]=0.225,2,IF(Table3[[#This Row],[ShankDiameter]]=0.25,2,IF(Table3[[#This Row],[ShankDiameter]]=0.2875,2,0)))</f>
        <v>0</v>
      </c>
      <c r="AZ913" s="6"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3" s="6" t="str">
        <f>IF(Table3[[#This Row],[ShoulderLength]]="","",IF(Table3[[#This Row],[ShoulderLength]]&lt;Table3[[#This Row],[LOC]],"FIX",""))</f>
        <v/>
      </c>
    </row>
    <row r="914" spans="1:63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1566</v>
      </c>
      <c r="C914" s="6" t="s">
        <v>1566</v>
      </c>
      <c r="E914" s="6">
        <v>913</v>
      </c>
      <c r="F914" s="8" t="s">
        <v>74</v>
      </c>
      <c r="H914" s="10" t="s">
        <v>1566</v>
      </c>
      <c r="I914" s="11" t="s">
        <v>1772</v>
      </c>
      <c r="J914" s="12" t="s">
        <v>1773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>IF(Z914 &lt; 1, "", (M914/2)/TAN(RADIANS(Z914/2)))</f>
        <v/>
      </c>
      <c r="AE914" s="6" t="s">
        <v>44</v>
      </c>
      <c r="AF914" s="6" t="s">
        <v>62</v>
      </c>
      <c r="AG914" s="6" t="s">
        <v>124</v>
      </c>
      <c r="AI914" s="6">
        <v>1</v>
      </c>
      <c r="AJ914" s="6">
        <v>0</v>
      </c>
      <c r="AK914" s="6">
        <v>0</v>
      </c>
      <c r="AL914" s="6">
        <v>1</v>
      </c>
      <c r="AM914" s="6">
        <v>0</v>
      </c>
      <c r="AN914" s="6">
        <v>1</v>
      </c>
      <c r="AO914" s="6">
        <v>1</v>
      </c>
      <c r="AQ914" s="6">
        <v>0</v>
      </c>
      <c r="AR914" s="6">
        <v>0</v>
      </c>
      <c r="AS914" s="6">
        <v>0</v>
      </c>
      <c r="AT914" s="6">
        <v>0</v>
      </c>
      <c r="AU914" s="6">
        <f>IF(Table3[[#This Row],[ShankDiameter]]&gt;0.5,0,2)</f>
        <v>2</v>
      </c>
      <c r="AV914" s="6">
        <v>0</v>
      </c>
      <c r="AW914" s="6">
        <v>0</v>
      </c>
      <c r="AX914" s="6">
        <v>2</v>
      </c>
      <c r="AY914" s="6">
        <f>IF(Table3[[#This Row],[ShankDiameter]]=0.225,2,IF(Table3[[#This Row],[ShankDiameter]]=0.25,2,IF(Table3[[#This Row],[ShankDiameter]]=0.2875,2,0)))</f>
        <v>0</v>
      </c>
      <c r="AZ914" s="6"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4" s="6" t="str">
        <f>IF(Table3[[#This Row],[ShoulderLength]]="","",IF(Table3[[#This Row],[ShoulderLength]]&lt;Table3[[#This Row],[LOC]],"FIX",""))</f>
        <v/>
      </c>
    </row>
    <row r="915" spans="1:63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1566</v>
      </c>
      <c r="C915" s="6" t="s">
        <v>1566</v>
      </c>
      <c r="E915" s="6">
        <v>914</v>
      </c>
      <c r="F915" s="8" t="s">
        <v>74</v>
      </c>
      <c r="H915" s="10" t="s">
        <v>1566</v>
      </c>
      <c r="I915" s="11" t="s">
        <v>1774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>IF(Z915 &lt; 1, "", (M915/2)/TAN(RADIANS(Z915/2)))</f>
        <v/>
      </c>
      <c r="AE915" s="6" t="s">
        <v>44</v>
      </c>
      <c r="AF915" s="6" t="s">
        <v>1775</v>
      </c>
      <c r="AG915" s="6" t="s">
        <v>127</v>
      </c>
      <c r="AI915" s="6">
        <v>1</v>
      </c>
      <c r="AJ915" s="6">
        <v>0</v>
      </c>
      <c r="AK915" s="6">
        <v>1</v>
      </c>
      <c r="AL915" s="6">
        <v>0</v>
      </c>
      <c r="AM915" s="6">
        <v>0</v>
      </c>
      <c r="AN915" s="6">
        <v>1</v>
      </c>
      <c r="AO915" s="6">
        <v>1</v>
      </c>
      <c r="AQ915" s="6">
        <v>0</v>
      </c>
      <c r="AR915" s="6">
        <v>0</v>
      </c>
      <c r="AS915" s="6">
        <v>0</v>
      </c>
      <c r="AT915" s="6">
        <v>0</v>
      </c>
      <c r="AU915" s="6">
        <f>IF(Table3[[#This Row],[ShankDiameter]]&gt;0.5,0,2)</f>
        <v>2</v>
      </c>
      <c r="AV915" s="6">
        <v>0</v>
      </c>
      <c r="AW915" s="6">
        <v>0</v>
      </c>
      <c r="AX915" s="6">
        <v>2</v>
      </c>
      <c r="AY915" s="6">
        <f>IF(Table3[[#This Row],[ShankDiameter]]=0.225,2,IF(Table3[[#This Row],[ShankDiameter]]=0.25,2,IF(Table3[[#This Row],[ShankDiameter]]=0.2875,2,0)))</f>
        <v>0</v>
      </c>
      <c r="AZ915" s="6"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5" s="6" t="str">
        <f>IF(Table3[[#This Row],[ShoulderLength]]="","",IF(Table3[[#This Row],[ShoulderLength]]&lt;Table3[[#This Row],[LOC]],"FIX",""))</f>
        <v/>
      </c>
    </row>
    <row r="916" spans="1:63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1566</v>
      </c>
      <c r="C916" s="6" t="s">
        <v>1566</v>
      </c>
      <c r="E916" s="6">
        <v>915</v>
      </c>
      <c r="G916" s="9" t="s">
        <v>74</v>
      </c>
      <c r="H916" s="10" t="s">
        <v>1566</v>
      </c>
      <c r="I916" s="11" t="s">
        <v>1776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>IF(Z916 &lt; 1, "", (M916/2)/TAN(RADIANS(Z916/2)))</f>
        <v/>
      </c>
      <c r="AE916" s="6" t="s">
        <v>44</v>
      </c>
      <c r="AF916" s="6" t="s">
        <v>62</v>
      </c>
      <c r="AG916" s="6" t="s">
        <v>127</v>
      </c>
      <c r="AI916" s="6">
        <v>1</v>
      </c>
      <c r="AJ916" s="6">
        <v>0</v>
      </c>
      <c r="AK916" s="6">
        <v>1</v>
      </c>
      <c r="AL916" s="6">
        <v>0</v>
      </c>
      <c r="AM916" s="6">
        <v>0</v>
      </c>
      <c r="AN916" s="6">
        <v>1</v>
      </c>
      <c r="AO916" s="6">
        <v>1</v>
      </c>
      <c r="AQ916" s="6">
        <v>0</v>
      </c>
      <c r="AR916" s="6">
        <v>0</v>
      </c>
      <c r="AS916" s="6">
        <v>0</v>
      </c>
      <c r="AT916" s="6">
        <v>0</v>
      </c>
      <c r="AU916" s="6">
        <f>IF(Table3[[#This Row],[ShankDiameter]]&gt;0.5,0,2)</f>
        <v>2</v>
      </c>
      <c r="AV916" s="6">
        <v>0</v>
      </c>
      <c r="AW916" s="6">
        <v>0</v>
      </c>
      <c r="AX916" s="6">
        <v>2</v>
      </c>
      <c r="AY916" s="6">
        <f>IF(Table3[[#This Row],[ShankDiameter]]=0.225,2,IF(Table3[[#This Row],[ShankDiameter]]=0.25,2,IF(Table3[[#This Row],[ShankDiameter]]=0.2875,2,0)))</f>
        <v>0</v>
      </c>
      <c r="AZ916" s="6"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6" s="6" t="str">
        <f>IF(Table3[[#This Row],[ShoulderLength]]="","",IF(Table3[[#This Row],[ShoulderLength]]&lt;Table3[[#This Row],[LOC]],"FIX",""))</f>
        <v/>
      </c>
    </row>
    <row r="917" spans="1:63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1566</v>
      </c>
      <c r="C917" s="6" t="s">
        <v>1566</v>
      </c>
      <c r="E917" s="6">
        <v>916</v>
      </c>
      <c r="G917" s="9" t="s">
        <v>74</v>
      </c>
      <c r="H917" s="10" t="s">
        <v>1566</v>
      </c>
      <c r="I917" s="11" t="s">
        <v>1777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>IF(Z917 &lt; 1, "", (M917/2)/TAN(RADIANS(Z917/2)))</f>
        <v/>
      </c>
      <c r="AE917" s="6" t="s">
        <v>44</v>
      </c>
      <c r="AF917" s="6" t="s">
        <v>119</v>
      </c>
      <c r="AG917" s="18" t="s">
        <v>2289</v>
      </c>
      <c r="AI917" s="6">
        <v>1</v>
      </c>
      <c r="AJ917" s="6">
        <v>0</v>
      </c>
      <c r="AK917" s="6">
        <v>1</v>
      </c>
      <c r="AL917" s="6">
        <v>0</v>
      </c>
      <c r="AM917" s="6">
        <v>1</v>
      </c>
      <c r="AN917" s="6">
        <v>1</v>
      </c>
      <c r="AO917" s="6">
        <v>0</v>
      </c>
      <c r="AQ917" s="6">
        <v>0</v>
      </c>
      <c r="AR917" s="6">
        <v>0</v>
      </c>
      <c r="AS917" s="6">
        <v>0</v>
      </c>
      <c r="AT917" s="6">
        <v>0</v>
      </c>
      <c r="AU917" s="6">
        <f>IF(Table3[[#This Row],[ShankDiameter]]&gt;0.5,0,2)</f>
        <v>2</v>
      </c>
      <c r="AV917" s="6">
        <v>0</v>
      </c>
      <c r="AW917" s="6">
        <v>0</v>
      </c>
      <c r="AX917" s="6">
        <v>2</v>
      </c>
      <c r="AY917" s="6">
        <f>IF(Table3[[#This Row],[ShankDiameter]]=0.225,2,IF(Table3[[#This Row],[ShankDiameter]]=0.25,2,IF(Table3[[#This Row],[ShankDiameter]]=0.2875,2,0)))</f>
        <v>0</v>
      </c>
      <c r="AZ917" s="6">
        <v>0</v>
      </c>
      <c r="BA917" s="6">
        <v>0</v>
      </c>
      <c r="BB917" s="6">
        <v>0</v>
      </c>
      <c r="BC917" s="6">
        <v>0</v>
      </c>
      <c r="BD917" s="6">
        <v>2</v>
      </c>
      <c r="BE917" s="6">
        <v>0</v>
      </c>
      <c r="BF917" s="6">
        <v>0</v>
      </c>
      <c r="BG917" s="6">
        <v>0</v>
      </c>
      <c r="BH917" s="6">
        <v>0</v>
      </c>
      <c r="BI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7" s="6" t="str">
        <f>IF(Table3[[#This Row],[ShoulderLength]]="","",IF(Table3[[#This Row],[ShoulderLength]]&lt;Table3[[#This Row],[LOC]],"FIX",""))</f>
        <v/>
      </c>
    </row>
    <row r="918" spans="1:63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1566</v>
      </c>
      <c r="C918" s="6" t="s">
        <v>1566</v>
      </c>
      <c r="E918" s="6">
        <v>917</v>
      </c>
      <c r="G918" s="9" t="s">
        <v>74</v>
      </c>
      <c r="H918" s="10" t="s">
        <v>1566</v>
      </c>
      <c r="I918" s="11" t="s">
        <v>1778</v>
      </c>
      <c r="J918" s="12" t="s">
        <v>1779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>IF(Z918 &lt; 1, "", (M918/2)/TAN(RADIANS(Z918/2)))</f>
        <v/>
      </c>
      <c r="AE918" s="6" t="s">
        <v>44</v>
      </c>
      <c r="AF918" s="6" t="s">
        <v>1683</v>
      </c>
      <c r="AG918" s="6" t="s">
        <v>132</v>
      </c>
      <c r="AI918" s="6">
        <v>1</v>
      </c>
      <c r="AJ918" s="6">
        <v>0</v>
      </c>
      <c r="AK918" s="6">
        <v>1</v>
      </c>
      <c r="AL918" s="6">
        <v>0</v>
      </c>
      <c r="AM918" s="6">
        <v>0</v>
      </c>
      <c r="AN918" s="6">
        <v>0</v>
      </c>
      <c r="AO918" s="6">
        <v>1</v>
      </c>
      <c r="AQ918" s="6">
        <v>0</v>
      </c>
      <c r="AR918" s="6">
        <v>0</v>
      </c>
      <c r="AS918" s="6">
        <v>0</v>
      </c>
      <c r="AT918" s="6">
        <v>0</v>
      </c>
      <c r="AU918" s="6">
        <f>IF(Table3[[#This Row],[ShankDiameter]]&gt;0.5,0,2)</f>
        <v>2</v>
      </c>
      <c r="AV918" s="6">
        <v>0</v>
      </c>
      <c r="AW918" s="6">
        <v>0</v>
      </c>
      <c r="AX918" s="6">
        <v>2</v>
      </c>
      <c r="AY918" s="6">
        <f>IF(Table3[[#This Row],[ShankDiameter]]=0.225,2,IF(Table3[[#This Row],[ShankDiameter]]=0.25,2,IF(Table3[[#This Row],[ShankDiameter]]=0.2875,2,0)))</f>
        <v>0</v>
      </c>
      <c r="AZ918" s="6"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8" s="6" t="str">
        <f>IF(Table3[[#This Row],[ShoulderLength]]="","",IF(Table3[[#This Row],[ShoulderLength]]&lt;Table3[[#This Row],[LOC]],"FIX",""))</f>
        <v/>
      </c>
    </row>
    <row r="919" spans="1:63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1566</v>
      </c>
      <c r="C919" s="6" t="s">
        <v>1566</v>
      </c>
      <c r="E919" s="6">
        <v>918</v>
      </c>
      <c r="G919" s="9" t="s">
        <v>74</v>
      </c>
      <c r="H919" s="10" t="s">
        <v>1566</v>
      </c>
      <c r="I919" s="11" t="s">
        <v>1780</v>
      </c>
      <c r="J919" s="12" t="s">
        <v>1781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>IF(Z919 &lt; 1, "", (M919/2)/TAN(RADIANS(Z919/2)))</f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1</v>
      </c>
      <c r="AK919" s="6">
        <v>1</v>
      </c>
      <c r="AL919" s="6">
        <v>0</v>
      </c>
      <c r="AM919" s="6">
        <v>0</v>
      </c>
      <c r="AN919" s="6">
        <v>1</v>
      </c>
      <c r="AO919" s="6">
        <v>0</v>
      </c>
      <c r="AQ919" s="6">
        <v>0</v>
      </c>
      <c r="AR919" s="6">
        <v>0</v>
      </c>
      <c r="AS919" s="6">
        <v>0</v>
      </c>
      <c r="AT919" s="6">
        <v>0</v>
      </c>
      <c r="AU919" s="6">
        <f>IF(Table3[[#This Row],[ShankDiameter]]&gt;0.5,0,2)</f>
        <v>2</v>
      </c>
      <c r="AV919" s="6">
        <v>0</v>
      </c>
      <c r="AW919" s="6">
        <v>0</v>
      </c>
      <c r="AX919" s="6">
        <v>2</v>
      </c>
      <c r="AY919" s="6">
        <f>IF(Table3[[#This Row],[ShankDiameter]]=0.225,2,IF(Table3[[#This Row],[ShankDiameter]]=0.25,2,IF(Table3[[#This Row],[ShankDiameter]]=0.2875,2,0)))</f>
        <v>0</v>
      </c>
      <c r="AZ919" s="6"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19" s="6" t="str">
        <f>IF(Table3[[#This Row],[ShoulderLength]]="","",IF(Table3[[#This Row],[ShoulderLength]]&lt;Table3[[#This Row],[LOC]],"FIX",""))</f>
        <v/>
      </c>
    </row>
    <row r="920" spans="1:63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1566</v>
      </c>
      <c r="C920" s="6" t="s">
        <v>1566</v>
      </c>
      <c r="E920" s="6">
        <v>919</v>
      </c>
      <c r="F920" s="8" t="s">
        <v>74</v>
      </c>
      <c r="H920" s="10" t="s">
        <v>1566</v>
      </c>
      <c r="I920" s="11" t="s">
        <v>1782</v>
      </c>
      <c r="J920" s="12" t="s">
        <v>1783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>IF(Z920 &lt; 1, "", (M920/2)/TAN(RADIANS(Z920/2)))</f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1</v>
      </c>
      <c r="AK920" s="6">
        <v>1</v>
      </c>
      <c r="AL920" s="6">
        <v>0</v>
      </c>
      <c r="AM920" s="6">
        <v>0</v>
      </c>
      <c r="AN920" s="6">
        <v>1</v>
      </c>
      <c r="AO920" s="6">
        <v>0</v>
      </c>
      <c r="AQ920" s="6">
        <v>0</v>
      </c>
      <c r="AR920" s="6">
        <v>0</v>
      </c>
      <c r="AS920" s="6">
        <v>0</v>
      </c>
      <c r="AT920" s="6">
        <v>0</v>
      </c>
      <c r="AU920" s="6">
        <f>IF(Table3[[#This Row],[ShankDiameter]]&gt;0.5,0,2)</f>
        <v>2</v>
      </c>
      <c r="AV920" s="6">
        <v>0</v>
      </c>
      <c r="AW920" s="6">
        <v>0</v>
      </c>
      <c r="AX920" s="6">
        <v>2</v>
      </c>
      <c r="AY920" s="6">
        <f>IF(Table3[[#This Row],[ShankDiameter]]=0.225,2,IF(Table3[[#This Row],[ShankDiameter]]=0.25,2,IF(Table3[[#This Row],[ShankDiameter]]=0.2875,2,0)))</f>
        <v>0</v>
      </c>
      <c r="AZ920" s="6"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0" s="6" t="str">
        <f>IF(Table3[[#This Row],[ShoulderLength]]="","",IF(Table3[[#This Row],[ShoulderLength]]&lt;Table3[[#This Row],[LOC]],"FIX",""))</f>
        <v/>
      </c>
    </row>
    <row r="921" spans="1:63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1566</v>
      </c>
      <c r="C921" s="6" t="s">
        <v>1566</v>
      </c>
      <c r="E921" s="6">
        <v>920</v>
      </c>
      <c r="F921" s="8" t="s">
        <v>74</v>
      </c>
      <c r="H921" s="10" t="s">
        <v>1566</v>
      </c>
      <c r="I921" s="11" t="s">
        <v>1784</v>
      </c>
      <c r="J921" s="12" t="s">
        <v>1785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>IF(Z921 &lt; 1, "", (M921/2)/TAN(RADIANS(Z921/2)))</f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1</v>
      </c>
      <c r="AK921" s="6">
        <v>1</v>
      </c>
      <c r="AL921" s="6">
        <v>0</v>
      </c>
      <c r="AM921" s="6">
        <v>0</v>
      </c>
      <c r="AN921" s="6">
        <v>1</v>
      </c>
      <c r="AO921" s="6">
        <v>0</v>
      </c>
      <c r="AQ921" s="6">
        <v>0</v>
      </c>
      <c r="AR921" s="6">
        <v>0</v>
      </c>
      <c r="AS921" s="6">
        <v>0</v>
      </c>
      <c r="AT921" s="6">
        <v>0</v>
      </c>
      <c r="AU921" s="6">
        <f>IF(Table3[[#This Row],[ShankDiameter]]&gt;0.5,0,2)</f>
        <v>2</v>
      </c>
      <c r="AV921" s="6">
        <v>0</v>
      </c>
      <c r="AW921" s="6">
        <v>0</v>
      </c>
      <c r="AX921" s="6">
        <v>2</v>
      </c>
      <c r="AY921" s="6">
        <f>IF(Table3[[#This Row],[ShankDiameter]]=0.225,2,IF(Table3[[#This Row],[ShankDiameter]]=0.25,2,IF(Table3[[#This Row],[ShankDiameter]]=0.2875,2,0)))</f>
        <v>0</v>
      </c>
      <c r="AZ921" s="6"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1" s="6" t="str">
        <f>IF(Table3[[#This Row],[ShoulderLength]]="","",IF(Table3[[#This Row],[ShoulderLength]]&lt;Table3[[#This Row],[LOC]],"FIX",""))</f>
        <v/>
      </c>
    </row>
    <row r="922" spans="1:63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1566</v>
      </c>
      <c r="C922" s="6" t="s">
        <v>1566</v>
      </c>
      <c r="E922" s="6">
        <v>921</v>
      </c>
      <c r="F922" s="22"/>
      <c r="H922" s="10" t="s">
        <v>1566</v>
      </c>
      <c r="I922" s="11" t="s">
        <v>1786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>IF(Z922 &lt; 1, "", (M922/2)/TAN(RADIANS(Z922/2)))</f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1</v>
      </c>
      <c r="AK922" s="6">
        <v>0</v>
      </c>
      <c r="AL922" s="6">
        <v>0</v>
      </c>
      <c r="AM922" s="6">
        <v>0</v>
      </c>
      <c r="AN922" s="6">
        <v>1</v>
      </c>
      <c r="AO922" s="6">
        <v>1</v>
      </c>
      <c r="AQ922" s="6">
        <v>0</v>
      </c>
      <c r="AR922" s="6">
        <v>0</v>
      </c>
      <c r="AS922" s="6">
        <v>0</v>
      </c>
      <c r="AT922" s="6">
        <v>0</v>
      </c>
      <c r="AU922" s="6">
        <f>IF(Table3[[#This Row],[ShankDiameter]]&gt;0.5,0,2)</f>
        <v>2</v>
      </c>
      <c r="AV922" s="6">
        <v>0</v>
      </c>
      <c r="AW922" s="6">
        <v>0</v>
      </c>
      <c r="AX922" s="6">
        <v>2</v>
      </c>
      <c r="AY922" s="6">
        <f>IF(Table3[[#This Row],[ShankDiameter]]=0.225,2,IF(Table3[[#This Row],[ShankDiameter]]=0.25,2,IF(Table3[[#This Row],[ShankDiameter]]=0.2875,2,0)))</f>
        <v>0</v>
      </c>
      <c r="AZ922" s="6"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2" s="6" t="str">
        <f>IF(Table3[[#This Row],[ShoulderLength]]="","",IF(Table3[[#This Row],[ShoulderLength]]&lt;Table3[[#This Row],[LOC]],"FIX",""))</f>
        <v/>
      </c>
    </row>
    <row r="923" spans="1:63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1566</v>
      </c>
      <c r="C923" s="6" t="s">
        <v>1566</v>
      </c>
      <c r="E923" s="6">
        <v>922</v>
      </c>
      <c r="F923" s="8" t="s">
        <v>74</v>
      </c>
      <c r="H923" s="10" t="s">
        <v>1566</v>
      </c>
      <c r="I923" s="11" t="s">
        <v>1787</v>
      </c>
      <c r="J923" s="12" t="s">
        <v>1788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>IF(Z923 &lt; 1, "", (M923/2)/TAN(RADIANS(Z923/2)))</f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1</v>
      </c>
      <c r="AK923" s="6">
        <v>1</v>
      </c>
      <c r="AL923" s="6">
        <v>0</v>
      </c>
      <c r="AM923" s="6">
        <v>1</v>
      </c>
      <c r="AN923" s="6">
        <v>0</v>
      </c>
      <c r="AO923" s="6">
        <v>1</v>
      </c>
      <c r="AQ923" s="6">
        <v>0</v>
      </c>
      <c r="AR923" s="6">
        <v>0</v>
      </c>
      <c r="AS923" s="6">
        <v>0</v>
      </c>
      <c r="AT923" s="6">
        <v>0</v>
      </c>
      <c r="AU923" s="6">
        <f>IF(Table3[[#This Row],[ShankDiameter]]&gt;0.5,0,2)</f>
        <v>2</v>
      </c>
      <c r="AV923" s="6">
        <v>0</v>
      </c>
      <c r="AW923" s="6">
        <v>0</v>
      </c>
      <c r="AX923" s="6">
        <v>2</v>
      </c>
      <c r="AY923" s="6">
        <f>IF(Table3[[#This Row],[ShankDiameter]]=0.225,2,IF(Table3[[#This Row],[ShankDiameter]]=0.25,2,IF(Table3[[#This Row],[ShankDiameter]]=0.2875,2,0)))</f>
        <v>0</v>
      </c>
      <c r="AZ923" s="6"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3" s="6" t="str">
        <f>IF(Table3[[#This Row],[ShoulderLength]]="","",IF(Table3[[#This Row],[ShoulderLength]]&lt;Table3[[#This Row],[LOC]],"FIX",""))</f>
        <v/>
      </c>
    </row>
    <row r="924" spans="1:63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1566</v>
      </c>
      <c r="C924" s="6" t="s">
        <v>1566</v>
      </c>
      <c r="E924" s="6">
        <v>923</v>
      </c>
      <c r="F924" s="8" t="s">
        <v>74</v>
      </c>
      <c r="H924" s="10" t="s">
        <v>1566</v>
      </c>
      <c r="I924" s="11" t="s">
        <v>1789</v>
      </c>
      <c r="J924" s="12" t="s">
        <v>1790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>IF(Z924 &lt; 1, "", (M924/2)/TAN(RADIANS(Z924/2)))</f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1</v>
      </c>
      <c r="AK924" s="6">
        <v>1</v>
      </c>
      <c r="AL924" s="6">
        <v>0</v>
      </c>
      <c r="AM924" s="6">
        <v>1</v>
      </c>
      <c r="AN924" s="6">
        <v>0</v>
      </c>
      <c r="AO924" s="6">
        <v>1</v>
      </c>
      <c r="AQ924" s="6">
        <v>0</v>
      </c>
      <c r="AR924" s="6">
        <v>0</v>
      </c>
      <c r="AS924" s="6">
        <v>0</v>
      </c>
      <c r="AT924" s="6">
        <v>0</v>
      </c>
      <c r="AU924" s="6">
        <f>IF(Table3[[#This Row],[ShankDiameter]]&gt;0.5,0,2)</f>
        <v>2</v>
      </c>
      <c r="AV924" s="6">
        <v>0</v>
      </c>
      <c r="AW924" s="6">
        <v>0</v>
      </c>
      <c r="AX924" s="6">
        <v>2</v>
      </c>
      <c r="AY924" s="6">
        <f>IF(Table3[[#This Row],[ShankDiameter]]=0.225,2,IF(Table3[[#This Row],[ShankDiameter]]=0.25,2,IF(Table3[[#This Row],[ShankDiameter]]=0.2875,2,0)))</f>
        <v>0</v>
      </c>
      <c r="AZ924" s="6"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4" s="6" t="str">
        <f>IF(Table3[[#This Row],[ShoulderLength]]="","",IF(Table3[[#This Row],[ShoulderLength]]&lt;Table3[[#This Row],[LOC]],"FIX",""))</f>
        <v/>
      </c>
    </row>
    <row r="925" spans="1:63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1566</v>
      </c>
      <c r="C925" s="6" t="s">
        <v>1566</v>
      </c>
      <c r="E925" s="6">
        <v>924</v>
      </c>
      <c r="G925" s="9" t="s">
        <v>74</v>
      </c>
      <c r="H925" s="10" t="s">
        <v>1566</v>
      </c>
      <c r="I925" s="11" t="s">
        <v>1791</v>
      </c>
      <c r="J925" s="12" t="s">
        <v>1792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>IF(Z925 &lt; 1, "", (M925/2)/TAN(RADIANS(Z925/2)))</f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1</v>
      </c>
      <c r="AK925" s="6">
        <v>1</v>
      </c>
      <c r="AL925" s="6">
        <v>0</v>
      </c>
      <c r="AM925" s="6">
        <v>1</v>
      </c>
      <c r="AN925" s="6">
        <v>0</v>
      </c>
      <c r="AO925" s="6">
        <v>1</v>
      </c>
      <c r="AQ925" s="6">
        <v>0</v>
      </c>
      <c r="AR925" s="6">
        <v>0</v>
      </c>
      <c r="AS925" s="6">
        <v>0</v>
      </c>
      <c r="AT925" s="6">
        <v>0</v>
      </c>
      <c r="AU925" s="6">
        <f>IF(Table3[[#This Row],[ShankDiameter]]&gt;0.5,0,2)</f>
        <v>2</v>
      </c>
      <c r="AV925" s="6">
        <v>0</v>
      </c>
      <c r="AW925" s="6">
        <v>0</v>
      </c>
      <c r="AX925" s="6">
        <v>2</v>
      </c>
      <c r="AY925" s="6">
        <f>IF(Table3[[#This Row],[ShankDiameter]]=0.225,2,IF(Table3[[#This Row],[ShankDiameter]]=0.25,2,IF(Table3[[#This Row],[ShankDiameter]]=0.2875,2,0)))</f>
        <v>0</v>
      </c>
      <c r="AZ925" s="6"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5" s="6" t="str">
        <f>IF(Table3[[#This Row],[ShoulderLength]]="","",IF(Table3[[#This Row],[ShoulderLength]]&lt;Table3[[#This Row],[LOC]],"FIX",""))</f>
        <v/>
      </c>
    </row>
    <row r="926" spans="1:63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1566</v>
      </c>
      <c r="C926" s="6" t="s">
        <v>1566</v>
      </c>
      <c r="E926" s="6">
        <v>925</v>
      </c>
      <c r="G926" s="9" t="s">
        <v>74</v>
      </c>
      <c r="H926" s="10" t="s">
        <v>1566</v>
      </c>
      <c r="I926" s="11" t="s">
        <v>1793</v>
      </c>
      <c r="J926" s="12" t="s">
        <v>1794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>IF(Z926 &lt; 1, "", (M926/2)/TAN(RADIANS(Z926/2)))</f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1</v>
      </c>
      <c r="AK926" s="6">
        <v>1</v>
      </c>
      <c r="AL926" s="6">
        <v>0</v>
      </c>
      <c r="AM926" s="6">
        <v>1</v>
      </c>
      <c r="AN926" s="6">
        <v>0</v>
      </c>
      <c r="AO926" s="6">
        <v>1</v>
      </c>
      <c r="AQ926" s="6">
        <v>0</v>
      </c>
      <c r="AR926" s="6">
        <v>0</v>
      </c>
      <c r="AS926" s="6">
        <v>0</v>
      </c>
      <c r="AT926" s="6">
        <v>0</v>
      </c>
      <c r="AU926" s="6">
        <f>IF(Table3[[#This Row],[ShankDiameter]]&gt;0.5,0,2)</f>
        <v>2</v>
      </c>
      <c r="AV926" s="6">
        <v>0</v>
      </c>
      <c r="AW926" s="6">
        <v>0</v>
      </c>
      <c r="AX926" s="6">
        <v>2</v>
      </c>
      <c r="AY926" s="6">
        <f>IF(Table3[[#This Row],[ShankDiameter]]=0.225,2,IF(Table3[[#This Row],[ShankDiameter]]=0.25,2,IF(Table3[[#This Row],[ShankDiameter]]=0.2875,2,0)))</f>
        <v>0</v>
      </c>
      <c r="AZ926" s="6"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26" s="6" t="str">
        <f>IF(Table3[[#This Row],[ShoulderLength]]="","",IF(Table3[[#This Row],[ShoulderLength]]&lt;Table3[[#This Row],[LOC]],"FIX",""))</f>
        <v/>
      </c>
    </row>
    <row r="927" spans="1:63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1566</v>
      </c>
      <c r="C927" s="6" t="s">
        <v>1566</v>
      </c>
      <c r="E927" s="6">
        <v>926</v>
      </c>
      <c r="F927" s="22"/>
      <c r="G927" s="23"/>
      <c r="H927" s="10" t="s">
        <v>1566</v>
      </c>
      <c r="I927" s="11" t="s">
        <v>1795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>IF(Z927 &lt; 1, "", (M927/2)/TAN(RADIANS(Z927/2)))</f>
        <v/>
      </c>
      <c r="AE927" s="6" t="s">
        <v>44</v>
      </c>
      <c r="AF927" s="6" t="s">
        <v>62</v>
      </c>
      <c r="AG927" s="6" t="s">
        <v>79</v>
      </c>
      <c r="AI927" s="6">
        <v>1</v>
      </c>
      <c r="AJ927" s="6">
        <v>0</v>
      </c>
      <c r="AK927" s="6">
        <v>1</v>
      </c>
      <c r="AL927" s="6">
        <v>1</v>
      </c>
      <c r="AM927" s="6">
        <v>0</v>
      </c>
      <c r="AN927" s="6">
        <v>0</v>
      </c>
      <c r="AO927" s="6">
        <v>1</v>
      </c>
      <c r="AQ927" s="6">
        <v>0</v>
      </c>
      <c r="AR927" s="6">
        <v>0</v>
      </c>
      <c r="AS927" s="6">
        <v>0</v>
      </c>
      <c r="AT927" s="6">
        <v>0</v>
      </c>
      <c r="AU927" s="6">
        <f>IF(Table3[[#This Row],[ShankDiameter]]&gt;0.5,0,2)</f>
        <v>0</v>
      </c>
      <c r="AV927" s="6">
        <v>0</v>
      </c>
      <c r="AW927" s="6">
        <v>0</v>
      </c>
      <c r="AX927" s="6">
        <v>2</v>
      </c>
      <c r="AY927" s="6">
        <f>IF(Table3[[#This Row],[ShankDiameter]]=0.225,2,IF(Table3[[#This Row],[ShankDiameter]]=0.25,2,IF(Table3[[#This Row],[ShankDiameter]]=0.2875,2,0)))</f>
        <v>0</v>
      </c>
      <c r="AZ927" s="6"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K927" s="6" t="str">
        <f>IF(Table3[[#This Row],[ShoulderLength]]="","",IF(Table3[[#This Row],[ShoulderLength]]&lt;Table3[[#This Row],[LOC]],"FIX",""))</f>
        <v/>
      </c>
    </row>
    <row r="928" spans="1:63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1566</v>
      </c>
      <c r="C928" s="6" t="s">
        <v>1566</v>
      </c>
      <c r="E928" s="6">
        <v>927</v>
      </c>
      <c r="F928" s="22"/>
      <c r="G928" s="23"/>
      <c r="H928" s="10" t="s">
        <v>1566</v>
      </c>
      <c r="I928" s="11" t="s">
        <v>1796</v>
      </c>
      <c r="J928" s="12" t="s">
        <v>1797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>IF(Z928 &lt; 1, "", (M928/2)/TAN(RADIANS(Z928/2)))</f>
        <v/>
      </c>
      <c r="AE928" s="6" t="s">
        <v>44</v>
      </c>
      <c r="AF928" s="6" t="s">
        <v>62</v>
      </c>
      <c r="AG928" s="6" t="s">
        <v>124</v>
      </c>
      <c r="AI928" s="6">
        <v>1</v>
      </c>
      <c r="AJ928" s="6">
        <v>0</v>
      </c>
      <c r="AK928" s="6">
        <v>0</v>
      </c>
      <c r="AL928" s="6">
        <v>1</v>
      </c>
      <c r="AM928" s="6">
        <v>0</v>
      </c>
      <c r="AN928" s="6">
        <v>1</v>
      </c>
      <c r="AO928" s="6">
        <v>1</v>
      </c>
      <c r="AQ928" s="6">
        <v>0</v>
      </c>
      <c r="AR928" s="6">
        <v>0</v>
      </c>
      <c r="AS928" s="6">
        <v>0</v>
      </c>
      <c r="AT928" s="6">
        <v>0</v>
      </c>
      <c r="AU928" s="6">
        <f>IF(Table3[[#This Row],[ShankDiameter]]&gt;0.5,0,2)</f>
        <v>0</v>
      </c>
      <c r="AV928" s="6">
        <v>0</v>
      </c>
      <c r="AW928" s="6">
        <v>0</v>
      </c>
      <c r="AX928" s="6">
        <v>2</v>
      </c>
      <c r="AY928" s="6">
        <f>IF(Table3[[#This Row],[ShankDiameter]]=0.225,2,IF(Table3[[#This Row],[ShankDiameter]]=0.25,2,IF(Table3[[#This Row],[ShankDiameter]]=0.2875,2,0)))</f>
        <v>0</v>
      </c>
      <c r="AZ928" s="6"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K928" s="6" t="str">
        <f>IF(Table3[[#This Row],[ShoulderLength]]="","",IF(Table3[[#This Row],[ShoulderLength]]&lt;Table3[[#This Row],[LOC]],"FIX",""))</f>
        <v/>
      </c>
    </row>
    <row r="929" spans="1:63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1566</v>
      </c>
      <c r="C929" s="6" t="s">
        <v>1566</v>
      </c>
      <c r="E929" s="6">
        <v>928</v>
      </c>
      <c r="F929" s="8" t="s">
        <v>74</v>
      </c>
      <c r="H929" s="10" t="s">
        <v>1566</v>
      </c>
      <c r="I929" s="11" t="s">
        <v>1798</v>
      </c>
      <c r="J929" s="12" t="s">
        <v>1799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>IF(Z929 &lt; 1, "", (M929/2)/TAN(RADIANS(Z929/2)))</f>
        <v/>
      </c>
      <c r="AE929" s="6" t="s">
        <v>44</v>
      </c>
      <c r="AF929" s="6" t="s">
        <v>62</v>
      </c>
      <c r="AG929" s="6" t="s">
        <v>124</v>
      </c>
      <c r="AI929" s="6">
        <v>1</v>
      </c>
      <c r="AJ929" s="6">
        <v>0</v>
      </c>
      <c r="AK929" s="6">
        <v>1</v>
      </c>
      <c r="AL929" s="6">
        <v>0</v>
      </c>
      <c r="AM929" s="6">
        <v>1</v>
      </c>
      <c r="AN929" s="6">
        <v>0</v>
      </c>
      <c r="AO929" s="6">
        <v>1</v>
      </c>
      <c r="AQ929" s="6">
        <v>0</v>
      </c>
      <c r="AR929" s="6">
        <v>0</v>
      </c>
      <c r="AS929" s="6">
        <v>0</v>
      </c>
      <c r="AT929" s="6">
        <v>0</v>
      </c>
      <c r="AU929" s="6">
        <f>IF(Table3[[#This Row],[ShankDiameter]]&gt;0.5,0,2)</f>
        <v>0</v>
      </c>
      <c r="AV929" s="6">
        <v>0</v>
      </c>
      <c r="AW929" s="6">
        <v>0</v>
      </c>
      <c r="AX929" s="6">
        <v>2</v>
      </c>
      <c r="AY929" s="6">
        <f>IF(Table3[[#This Row],[ShankDiameter]]=0.225,2,IF(Table3[[#This Row],[ShankDiameter]]=0.25,2,IF(Table3[[#This Row],[ShankDiameter]]=0.2875,2,0)))</f>
        <v>0</v>
      </c>
      <c r="AZ929" s="6"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K929" s="6" t="str">
        <f>IF(Table3[[#This Row],[ShoulderLength]]="","",IF(Table3[[#This Row],[ShoulderLength]]&lt;Table3[[#This Row],[LOC]],"FIX",""))</f>
        <v/>
      </c>
    </row>
    <row r="930" spans="1:63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1566</v>
      </c>
      <c r="C930" s="6" t="s">
        <v>1566</v>
      </c>
      <c r="E930" s="6">
        <v>929</v>
      </c>
      <c r="F930" s="8" t="s">
        <v>60</v>
      </c>
      <c r="H930" s="10" t="s">
        <v>1566</v>
      </c>
      <c r="I930" s="11" t="s">
        <v>1800</v>
      </c>
      <c r="J930" s="12" t="s">
        <v>1801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>IF(Z930 &lt; 1, "", (M930/2)/TAN(RADIANS(Z930/2)))</f>
        <v/>
      </c>
      <c r="AE930" s="6" t="s">
        <v>44</v>
      </c>
      <c r="AF930" s="6" t="s">
        <v>1650</v>
      </c>
      <c r="AG930" s="6" t="s">
        <v>124</v>
      </c>
      <c r="AI930" s="6">
        <v>1</v>
      </c>
      <c r="AJ930" s="6">
        <v>0</v>
      </c>
      <c r="AK930" s="6">
        <v>1</v>
      </c>
      <c r="AL930" s="6">
        <v>0</v>
      </c>
      <c r="AM930" s="6">
        <v>1</v>
      </c>
      <c r="AN930" s="6">
        <v>0</v>
      </c>
      <c r="AO930" s="6">
        <v>1</v>
      </c>
      <c r="AQ930" s="6">
        <v>0</v>
      </c>
      <c r="AR930" s="6">
        <v>0</v>
      </c>
      <c r="AS930" s="6">
        <v>0</v>
      </c>
      <c r="AT930" s="6">
        <v>0</v>
      </c>
      <c r="AU930" s="6">
        <f>IF(Table3[[#This Row],[ShankDiameter]]&gt;0.5,0,2)</f>
        <v>0</v>
      </c>
      <c r="AV930" s="6">
        <v>0</v>
      </c>
      <c r="AW930" s="6">
        <v>0</v>
      </c>
      <c r="AX930" s="6">
        <v>2</v>
      </c>
      <c r="AY930" s="6">
        <f>IF(Table3[[#This Row],[ShankDiameter]]=0.225,2,IF(Table3[[#This Row],[ShankDiameter]]=0.25,2,IF(Table3[[#This Row],[ShankDiameter]]=0.2875,2,0)))</f>
        <v>0</v>
      </c>
      <c r="AZ930" s="6"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K930" s="6" t="str">
        <f>IF(Table3[[#This Row],[ShoulderLength]]="","",IF(Table3[[#This Row],[ShoulderLength]]&lt;Table3[[#This Row],[LOC]],"FIX",""))</f>
        <v/>
      </c>
    </row>
    <row r="931" spans="1:63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1566</v>
      </c>
      <c r="C931" s="6" t="s">
        <v>1566</v>
      </c>
      <c r="E931" s="6">
        <v>930</v>
      </c>
      <c r="F931" s="8" t="s">
        <v>60</v>
      </c>
      <c r="H931" s="10" t="s">
        <v>1566</v>
      </c>
      <c r="I931" s="11" t="s">
        <v>1802</v>
      </c>
      <c r="J931" s="12" t="s">
        <v>1803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>IF(Z931 &lt; 1, "", (M931/2)/TAN(RADIANS(Z931/2)))</f>
        <v/>
      </c>
      <c r="AE931" s="6" t="s">
        <v>44</v>
      </c>
      <c r="AF931" s="6" t="s">
        <v>62</v>
      </c>
      <c r="AG931" s="6" t="s">
        <v>124</v>
      </c>
      <c r="AI931" s="6">
        <v>1</v>
      </c>
      <c r="AJ931" s="6">
        <v>0</v>
      </c>
      <c r="AK931" s="6">
        <v>0</v>
      </c>
      <c r="AL931" s="6">
        <v>1</v>
      </c>
      <c r="AM931" s="6">
        <v>0</v>
      </c>
      <c r="AN931" s="6">
        <v>1</v>
      </c>
      <c r="AO931" s="6">
        <v>1</v>
      </c>
      <c r="AQ931" s="6">
        <v>0</v>
      </c>
      <c r="AR931" s="6">
        <v>0</v>
      </c>
      <c r="AS931" s="6">
        <v>0</v>
      </c>
      <c r="AT931" s="6">
        <v>0</v>
      </c>
      <c r="AU931" s="6">
        <f>IF(Table3[[#This Row],[ShankDiameter]]&gt;0.5,0,2)</f>
        <v>0</v>
      </c>
      <c r="AV931" s="6">
        <v>0</v>
      </c>
      <c r="AW931" s="6">
        <v>0</v>
      </c>
      <c r="AX931" s="6">
        <v>2</v>
      </c>
      <c r="AY931" s="6">
        <f>IF(Table3[[#This Row],[ShankDiameter]]=0.225,2,IF(Table3[[#This Row],[ShankDiameter]]=0.25,2,IF(Table3[[#This Row],[ShankDiameter]]=0.2875,2,0)))</f>
        <v>0</v>
      </c>
      <c r="AZ931" s="6"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1" s="6" t="str">
        <f>IF(Table3[[#This Row],[ShoulderLength]]="","",IF(Table3[[#This Row],[ShoulderLength]]&lt;Table3[[#This Row],[LOC]],"FIX",""))</f>
        <v/>
      </c>
    </row>
    <row r="932" spans="1:63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1566</v>
      </c>
      <c r="C932" s="6" t="s">
        <v>1566</v>
      </c>
      <c r="E932" s="6">
        <v>931</v>
      </c>
      <c r="F932" s="8" t="s">
        <v>60</v>
      </c>
      <c r="H932" s="10" t="s">
        <v>1566</v>
      </c>
      <c r="I932" s="11" t="s">
        <v>1804</v>
      </c>
      <c r="J932" s="12" t="s">
        <v>1805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>IF(Z932 &lt; 1, "", (M932/2)/TAN(RADIANS(Z932/2)))</f>
        <v/>
      </c>
      <c r="AE932" s="6" t="s">
        <v>44</v>
      </c>
      <c r="AF932" s="6" t="s">
        <v>62</v>
      </c>
      <c r="AG932" s="6" t="s">
        <v>124</v>
      </c>
      <c r="AI932" s="6">
        <v>1</v>
      </c>
      <c r="AJ932" s="6">
        <v>0</v>
      </c>
      <c r="AK932" s="6">
        <v>0</v>
      </c>
      <c r="AL932" s="6">
        <v>1</v>
      </c>
      <c r="AM932" s="6">
        <v>0</v>
      </c>
      <c r="AN932" s="6">
        <v>1</v>
      </c>
      <c r="AO932" s="6">
        <v>1</v>
      </c>
      <c r="AQ932" s="6">
        <v>0</v>
      </c>
      <c r="AR932" s="6">
        <v>0</v>
      </c>
      <c r="AS932" s="6">
        <v>0</v>
      </c>
      <c r="AT932" s="6">
        <v>0</v>
      </c>
      <c r="AU932" s="6">
        <f>IF(Table3[[#This Row],[ShankDiameter]]&gt;0.5,0,2)</f>
        <v>0</v>
      </c>
      <c r="AV932" s="6">
        <v>0</v>
      </c>
      <c r="AW932" s="6">
        <v>0</v>
      </c>
      <c r="AX932" s="6">
        <v>2</v>
      </c>
      <c r="AY932" s="6">
        <f>IF(Table3[[#This Row],[ShankDiameter]]=0.225,2,IF(Table3[[#This Row],[ShankDiameter]]=0.25,2,IF(Table3[[#This Row],[ShankDiameter]]=0.2875,2,0)))</f>
        <v>0</v>
      </c>
      <c r="AZ932" s="6"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2" s="6" t="str">
        <f>IF(Table3[[#This Row],[ShoulderLength]]="","",IF(Table3[[#This Row],[ShoulderLength]]&lt;Table3[[#This Row],[LOC]],"FIX",""))</f>
        <v/>
      </c>
    </row>
    <row r="933" spans="1:63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1566</v>
      </c>
      <c r="C933" s="6" t="s">
        <v>1566</v>
      </c>
      <c r="E933" s="6">
        <v>932</v>
      </c>
      <c r="F933" s="22"/>
      <c r="G933" s="23"/>
      <c r="H933" s="10" t="s">
        <v>1566</v>
      </c>
      <c r="I933" s="11" t="s">
        <v>1806</v>
      </c>
      <c r="J933" s="12" t="s">
        <v>1807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>IF(Z933 &lt; 1, "", (M933/2)/TAN(RADIANS(Z933/2)))</f>
        <v/>
      </c>
      <c r="AE933" s="6" t="s">
        <v>44</v>
      </c>
      <c r="AF933" s="6" t="s">
        <v>62</v>
      </c>
      <c r="AG933" s="6" t="s">
        <v>124</v>
      </c>
      <c r="AI933" s="6">
        <v>1</v>
      </c>
      <c r="AJ933" s="6">
        <v>0</v>
      </c>
      <c r="AK933" s="6">
        <v>1</v>
      </c>
      <c r="AL933" s="6">
        <v>1</v>
      </c>
      <c r="AM933" s="6">
        <v>1</v>
      </c>
      <c r="AN933" s="6">
        <v>0</v>
      </c>
      <c r="AO933" s="6">
        <v>1</v>
      </c>
      <c r="AQ933" s="6">
        <v>0</v>
      </c>
      <c r="AR933" s="6">
        <v>0</v>
      </c>
      <c r="AS933" s="6">
        <v>0</v>
      </c>
      <c r="AT933" s="6">
        <v>0</v>
      </c>
      <c r="AU933" s="6">
        <f>IF(Table3[[#This Row],[ShankDiameter]]&gt;0.5,0,2)</f>
        <v>0</v>
      </c>
      <c r="AV933" s="6">
        <v>0</v>
      </c>
      <c r="AW933" s="6">
        <v>0</v>
      </c>
      <c r="AX933" s="6">
        <v>2</v>
      </c>
      <c r="AY933" s="6">
        <f>IF(Table3[[#This Row],[ShankDiameter]]=0.225,2,IF(Table3[[#This Row],[ShankDiameter]]=0.25,2,IF(Table3[[#This Row],[ShankDiameter]]=0.2875,2,0)))</f>
        <v>0</v>
      </c>
      <c r="AZ933" s="6"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3" s="6" t="str">
        <f>IF(Table3[[#This Row],[ShoulderLength]]="","",IF(Table3[[#This Row],[ShoulderLength]]&lt;Table3[[#This Row],[LOC]],"FIX",""))</f>
        <v/>
      </c>
    </row>
    <row r="934" spans="1:63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1566</v>
      </c>
      <c r="C934" s="6" t="s">
        <v>1566</v>
      </c>
      <c r="E934" s="6">
        <v>933</v>
      </c>
      <c r="F934" s="22"/>
      <c r="G934" s="23"/>
      <c r="H934" s="10" t="s">
        <v>1566</v>
      </c>
      <c r="I934" s="11" t="s">
        <v>1808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>IF(Z934 &lt; 1, "", (M934/2)/TAN(RADIANS(Z934/2)))</f>
        <v/>
      </c>
      <c r="AE934" s="6" t="s">
        <v>44</v>
      </c>
      <c r="AF934" s="6" t="s">
        <v>1775</v>
      </c>
      <c r="AG934" s="6" t="s">
        <v>127</v>
      </c>
      <c r="AI934" s="6">
        <v>1</v>
      </c>
      <c r="AJ934" s="6">
        <v>0</v>
      </c>
      <c r="AK934" s="6">
        <v>1</v>
      </c>
      <c r="AL934" s="6">
        <v>0</v>
      </c>
      <c r="AM934" s="6">
        <v>0</v>
      </c>
      <c r="AN934" s="6">
        <v>1</v>
      </c>
      <c r="AO934" s="6">
        <v>1</v>
      </c>
      <c r="AQ934" s="6">
        <v>0</v>
      </c>
      <c r="AR934" s="6">
        <v>0</v>
      </c>
      <c r="AS934" s="6">
        <v>0</v>
      </c>
      <c r="AT934" s="6">
        <v>0</v>
      </c>
      <c r="AU934" s="6">
        <f>IF(Table3[[#This Row],[ShankDiameter]]&gt;0.5,0,2)</f>
        <v>0</v>
      </c>
      <c r="AV934" s="6">
        <v>0</v>
      </c>
      <c r="AW934" s="6">
        <v>0</v>
      </c>
      <c r="AX934" s="6">
        <v>2</v>
      </c>
      <c r="AY934" s="6">
        <f>IF(Table3[[#This Row],[ShankDiameter]]=0.225,2,IF(Table3[[#This Row],[ShankDiameter]]=0.25,2,IF(Table3[[#This Row],[ShankDiameter]]=0.2875,2,0)))</f>
        <v>0</v>
      </c>
      <c r="AZ934" s="6"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4" s="6" t="str">
        <f>IF(Table3[[#This Row],[ShoulderLength]]="","",IF(Table3[[#This Row],[ShoulderLength]]&lt;Table3[[#This Row],[LOC]],"FIX",""))</f>
        <v/>
      </c>
    </row>
    <row r="935" spans="1:63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1566</v>
      </c>
      <c r="C935" s="6" t="s">
        <v>1566</v>
      </c>
      <c r="E935" s="6">
        <v>934</v>
      </c>
      <c r="F935" s="22"/>
      <c r="G935" s="23"/>
      <c r="H935" s="10" t="s">
        <v>1566</v>
      </c>
      <c r="I935" s="11" t="s">
        <v>1809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>IF(Z935 &lt; 1, "", (M935/2)/TAN(RADIANS(Z935/2)))</f>
        <v/>
      </c>
      <c r="AE935" s="6" t="s">
        <v>44</v>
      </c>
      <c r="AF935" s="6" t="s">
        <v>62</v>
      </c>
      <c r="AG935" s="6" t="s">
        <v>127</v>
      </c>
      <c r="AI935" s="6">
        <v>1</v>
      </c>
      <c r="AJ935" s="6">
        <v>0</v>
      </c>
      <c r="AK935" s="6">
        <v>1</v>
      </c>
      <c r="AL935" s="6">
        <v>0</v>
      </c>
      <c r="AM935" s="6">
        <v>0</v>
      </c>
      <c r="AN935" s="6">
        <v>1</v>
      </c>
      <c r="AO935" s="6">
        <v>1</v>
      </c>
      <c r="AQ935" s="6">
        <v>0</v>
      </c>
      <c r="AR935" s="6">
        <v>0</v>
      </c>
      <c r="AS935" s="6">
        <v>0</v>
      </c>
      <c r="AT935" s="6">
        <v>0</v>
      </c>
      <c r="AU935" s="6">
        <f>IF(Table3[[#This Row],[ShankDiameter]]&gt;0.5,0,2)</f>
        <v>0</v>
      </c>
      <c r="AV935" s="6">
        <v>0</v>
      </c>
      <c r="AW935" s="6">
        <v>0</v>
      </c>
      <c r="AX935" s="6">
        <v>2</v>
      </c>
      <c r="AY935" s="6">
        <f>IF(Table3[[#This Row],[ShankDiameter]]=0.225,2,IF(Table3[[#This Row],[ShankDiameter]]=0.25,2,IF(Table3[[#This Row],[ShankDiameter]]=0.2875,2,0)))</f>
        <v>0</v>
      </c>
      <c r="AZ935" s="6"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5" s="6" t="str">
        <f>IF(Table3[[#This Row],[ShoulderLength]]="","",IF(Table3[[#This Row],[ShoulderLength]]&lt;Table3[[#This Row],[LOC]],"FIX",""))</f>
        <v/>
      </c>
    </row>
    <row r="936" spans="1:63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1566</v>
      </c>
      <c r="C936" s="6" t="s">
        <v>1566</v>
      </c>
      <c r="E936" s="6">
        <v>935</v>
      </c>
      <c r="F936" s="22"/>
      <c r="G936" s="23"/>
      <c r="H936" s="10" t="s">
        <v>1566</v>
      </c>
      <c r="I936" s="11" t="s">
        <v>1810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>IF(Z936 &lt; 1, "", (M936/2)/TAN(RADIANS(Z936/2)))</f>
        <v/>
      </c>
      <c r="AE936" s="6" t="s">
        <v>44</v>
      </c>
      <c r="AF936" s="6" t="s">
        <v>1775</v>
      </c>
      <c r="AG936" s="6" t="s">
        <v>127</v>
      </c>
      <c r="AI936" s="6">
        <v>1</v>
      </c>
      <c r="AJ936" s="6">
        <v>0</v>
      </c>
      <c r="AK936" s="6">
        <v>1</v>
      </c>
      <c r="AL936" s="6">
        <v>0</v>
      </c>
      <c r="AM936" s="6">
        <v>0</v>
      </c>
      <c r="AN936" s="6">
        <v>1</v>
      </c>
      <c r="AO936" s="6">
        <v>1</v>
      </c>
      <c r="AQ936" s="6">
        <v>0</v>
      </c>
      <c r="AR936" s="6">
        <v>0</v>
      </c>
      <c r="AS936" s="6">
        <v>0</v>
      </c>
      <c r="AT936" s="6">
        <v>0</v>
      </c>
      <c r="AU936" s="6">
        <f>IF(Table3[[#This Row],[ShankDiameter]]&gt;0.5,0,2)</f>
        <v>0</v>
      </c>
      <c r="AV936" s="6">
        <v>0</v>
      </c>
      <c r="AW936" s="6">
        <v>0</v>
      </c>
      <c r="AX936" s="6">
        <v>2</v>
      </c>
      <c r="AY936" s="6">
        <f>IF(Table3[[#This Row],[ShankDiameter]]=0.225,2,IF(Table3[[#This Row],[ShankDiameter]]=0.25,2,IF(Table3[[#This Row],[ShankDiameter]]=0.2875,2,0)))</f>
        <v>0</v>
      </c>
      <c r="AZ936" s="6"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6" s="6" t="str">
        <f>IF(Table3[[#This Row],[ShoulderLength]]="","",IF(Table3[[#This Row],[ShoulderLength]]&lt;Table3[[#This Row],[LOC]],"FIX",""))</f>
        <v/>
      </c>
    </row>
    <row r="937" spans="1:63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1566</v>
      </c>
      <c r="C937" s="6" t="s">
        <v>1566</v>
      </c>
      <c r="E937" s="6">
        <v>936</v>
      </c>
      <c r="F937" s="8" t="s">
        <v>60</v>
      </c>
      <c r="H937" s="10" t="s">
        <v>1566</v>
      </c>
      <c r="I937" s="11" t="s">
        <v>1811</v>
      </c>
      <c r="J937" s="12" t="s">
        <v>1812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>IF(Z937 &lt; 1, "", (M937/2)/TAN(RADIANS(Z937/2)))</f>
        <v/>
      </c>
      <c r="AE937" s="6" t="s">
        <v>44</v>
      </c>
      <c r="AF937" s="6" t="s">
        <v>62</v>
      </c>
      <c r="AG937" s="6" t="s">
        <v>1813</v>
      </c>
      <c r="AI937" s="6">
        <v>1</v>
      </c>
      <c r="AJ937" s="6">
        <v>0</v>
      </c>
      <c r="AK937" s="6">
        <v>1</v>
      </c>
      <c r="AL937" s="6">
        <v>0</v>
      </c>
      <c r="AM937" s="6">
        <v>0</v>
      </c>
      <c r="AN937" s="6">
        <v>1</v>
      </c>
      <c r="AO937" s="6">
        <v>0</v>
      </c>
      <c r="AQ937" s="6">
        <v>0</v>
      </c>
      <c r="AR937" s="6">
        <v>0</v>
      </c>
      <c r="AS937" s="6">
        <v>0</v>
      </c>
      <c r="AT937" s="6">
        <v>0</v>
      </c>
      <c r="AU937" s="6">
        <f>IF(Table3[[#This Row],[ShankDiameter]]&gt;0.5,0,2)</f>
        <v>0</v>
      </c>
      <c r="AV937" s="6">
        <v>0</v>
      </c>
      <c r="AW937" s="6">
        <v>0</v>
      </c>
      <c r="AX937" s="6">
        <v>2</v>
      </c>
      <c r="AY937" s="6">
        <f>IF(Table3[[#This Row],[ShankDiameter]]=0.225,2,IF(Table3[[#This Row],[ShankDiameter]]=0.25,2,IF(Table3[[#This Row],[ShankDiameter]]=0.2875,2,0)))</f>
        <v>0</v>
      </c>
      <c r="AZ937" s="6"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7" s="6" t="str">
        <f>IF(Table3[[#This Row],[ShoulderLength]]="","",IF(Table3[[#This Row],[ShoulderLength]]&lt;Table3[[#This Row],[LOC]],"FIX",""))</f>
        <v/>
      </c>
    </row>
    <row r="938" spans="1:63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1566</v>
      </c>
      <c r="C938" s="6" t="s">
        <v>1566</v>
      </c>
      <c r="E938" s="6">
        <v>937</v>
      </c>
      <c r="G938" s="9" t="s">
        <v>74</v>
      </c>
      <c r="H938" s="10" t="s">
        <v>1566</v>
      </c>
      <c r="I938" s="11" t="s">
        <v>1814</v>
      </c>
      <c r="J938" s="12" t="s">
        <v>1815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>IF(Z938 &lt; 1, "", (M938/2)/TAN(RADIANS(Z938/2)))</f>
        <v/>
      </c>
      <c r="AE938" s="6" t="s">
        <v>44</v>
      </c>
      <c r="AF938" s="6" t="s">
        <v>119</v>
      </c>
      <c r="AG938" s="6" t="s">
        <v>132</v>
      </c>
      <c r="AI938" s="6">
        <v>1</v>
      </c>
      <c r="AJ938" s="6">
        <v>0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Q938" s="6">
        <v>0</v>
      </c>
      <c r="AR938" s="6">
        <v>0</v>
      </c>
      <c r="AS938" s="6">
        <v>0</v>
      </c>
      <c r="AT938" s="6">
        <v>0</v>
      </c>
      <c r="AU938" s="6">
        <f>IF(Table3[[#This Row],[ShankDiameter]]&gt;0.5,0,2)</f>
        <v>0</v>
      </c>
      <c r="AV938" s="6">
        <v>0</v>
      </c>
      <c r="AW938" s="6">
        <v>0</v>
      </c>
      <c r="AX938" s="6">
        <v>2</v>
      </c>
      <c r="AY938" s="6">
        <f>IF(Table3[[#This Row],[ShankDiameter]]=0.225,2,IF(Table3[[#This Row],[ShankDiameter]]=0.25,2,IF(Table3[[#This Row],[ShankDiameter]]=0.2875,2,0)))</f>
        <v>0</v>
      </c>
      <c r="AZ938" s="6"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8" s="6" t="str">
        <f>IF(Table3[[#This Row],[ShoulderLength]]="","",IF(Table3[[#This Row],[ShoulderLength]]&lt;Table3[[#This Row],[LOC]],"FIX",""))</f>
        <v/>
      </c>
    </row>
    <row r="939" spans="1:63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1566</v>
      </c>
      <c r="C939" s="6" t="s">
        <v>1566</v>
      </c>
      <c r="E939" s="6">
        <v>938</v>
      </c>
      <c r="G939" s="9" t="s">
        <v>74</v>
      </c>
      <c r="H939" s="10" t="s">
        <v>1566</v>
      </c>
      <c r="I939" s="11" t="s">
        <v>1816</v>
      </c>
      <c r="J939" s="12" t="s">
        <v>1817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>IF(Z939 &lt; 1, "", (M939/2)/TAN(RADIANS(Z939/2)))</f>
        <v/>
      </c>
      <c r="AE939" s="6" t="s">
        <v>44</v>
      </c>
      <c r="AF939" s="6" t="s">
        <v>62</v>
      </c>
      <c r="AG939" s="6" t="s">
        <v>124</v>
      </c>
      <c r="AI939" s="6">
        <v>1</v>
      </c>
      <c r="AJ939" s="6">
        <v>0</v>
      </c>
      <c r="AK939" s="6">
        <v>1</v>
      </c>
      <c r="AL939" s="6">
        <v>0</v>
      </c>
      <c r="AM939" s="6">
        <v>1</v>
      </c>
      <c r="AN939" s="6">
        <v>0</v>
      </c>
      <c r="AO939" s="6">
        <v>1</v>
      </c>
      <c r="AQ939" s="6">
        <v>0</v>
      </c>
      <c r="AR939" s="6">
        <v>0</v>
      </c>
      <c r="AS939" s="6">
        <v>0</v>
      </c>
      <c r="AT939" s="6">
        <v>0</v>
      </c>
      <c r="AU939" s="6">
        <f>IF(Table3[[#This Row],[ShankDiameter]]&gt;0.5,0,2)</f>
        <v>0</v>
      </c>
      <c r="AV939" s="6">
        <v>0</v>
      </c>
      <c r="AW939" s="6">
        <v>0</v>
      </c>
      <c r="AX939" s="6">
        <v>2</v>
      </c>
      <c r="AY939" s="6">
        <f>IF(Table3[[#This Row],[ShankDiameter]]=0.225,2,IF(Table3[[#This Row],[ShankDiameter]]=0.25,2,IF(Table3[[#This Row],[ShankDiameter]]=0.2875,2,0)))</f>
        <v>0</v>
      </c>
      <c r="AZ939" s="6"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39" s="6" t="str">
        <f>IF(Table3[[#This Row],[ShoulderLength]]="","",IF(Table3[[#This Row],[ShoulderLength]]&lt;Table3[[#This Row],[LOC]],"FIX",""))</f>
        <v/>
      </c>
    </row>
    <row r="940" spans="1:63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1566</v>
      </c>
      <c r="C940" s="6" t="s">
        <v>1566</v>
      </c>
      <c r="E940" s="6">
        <v>939</v>
      </c>
      <c r="F940" s="22"/>
      <c r="H940" s="10" t="s">
        <v>1566</v>
      </c>
      <c r="I940" s="11" t="s">
        <v>1818</v>
      </c>
      <c r="J940" s="12" t="s">
        <v>1819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>IF(Z940 &lt; 1, "", (M940/2)/TAN(RADIANS(Z940/2)))</f>
        <v/>
      </c>
      <c r="AE940" s="6" t="s">
        <v>44</v>
      </c>
      <c r="AF940" s="6" t="s">
        <v>62</v>
      </c>
      <c r="AG940" s="6" t="s">
        <v>124</v>
      </c>
      <c r="AI940" s="6">
        <v>1</v>
      </c>
      <c r="AJ940" s="6">
        <v>0</v>
      </c>
      <c r="AK940" s="6">
        <v>1</v>
      </c>
      <c r="AL940" s="6">
        <v>0</v>
      </c>
      <c r="AM940" s="6">
        <v>1</v>
      </c>
      <c r="AN940" s="6">
        <v>0</v>
      </c>
      <c r="AO940" s="6">
        <v>1</v>
      </c>
      <c r="AQ940" s="6">
        <v>0</v>
      </c>
      <c r="AR940" s="6">
        <v>0</v>
      </c>
      <c r="AS940" s="6">
        <v>0</v>
      </c>
      <c r="AT940" s="6">
        <v>0</v>
      </c>
      <c r="AU940" s="6">
        <f>IF(Table3[[#This Row],[ShankDiameter]]&gt;0.5,0,2)</f>
        <v>0</v>
      </c>
      <c r="AV940" s="6">
        <v>0</v>
      </c>
      <c r="AW940" s="6">
        <v>0</v>
      </c>
      <c r="AX940" s="6">
        <v>2</v>
      </c>
      <c r="AY940" s="6">
        <f>IF(Table3[[#This Row],[ShankDiameter]]=0.225,2,IF(Table3[[#This Row],[ShankDiameter]]=0.25,2,IF(Table3[[#This Row],[ShankDiameter]]=0.2875,2,0)))</f>
        <v>0</v>
      </c>
      <c r="AZ940" s="6"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40" s="6" t="str">
        <f>IF(Table3[[#This Row],[ShoulderLength]]="","",IF(Table3[[#This Row],[ShoulderLength]]&lt;Table3[[#This Row],[LOC]],"FIX",""))</f>
        <v/>
      </c>
    </row>
    <row r="941" spans="1:63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1566</v>
      </c>
      <c r="C941" s="6" t="s">
        <v>1566</v>
      </c>
      <c r="E941" s="6">
        <v>940</v>
      </c>
      <c r="F941" s="22"/>
      <c r="G941" s="23"/>
      <c r="H941" s="10" t="s">
        <v>1566</v>
      </c>
      <c r="I941" s="11" t="s">
        <v>1820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>IF(Z941 &lt; 1, "", (M941/2)/TAN(RADIANS(Z941/2)))</f>
        <v/>
      </c>
      <c r="AE941" s="6" t="s">
        <v>118</v>
      </c>
      <c r="AF941" s="6" t="s">
        <v>1821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f>IF(Table3[[#This Row],[ShankDiameter]]&gt;0.5,0,2)</f>
        <v>2</v>
      </c>
      <c r="AV941" s="6">
        <v>0</v>
      </c>
      <c r="AW941" s="6">
        <v>0</v>
      </c>
      <c r="AX941" s="6">
        <v>2</v>
      </c>
      <c r="AY941" s="6">
        <f>IF(Table3[[#This Row],[ShankDiameter]]=0.225,2,IF(Table3[[#This Row],[ShankDiameter]]=0.25,2,IF(Table3[[#This Row],[ShankDiameter]]=0.2875,2,0)))</f>
        <v>0</v>
      </c>
      <c r="AZ941" s="6"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K941" s="6" t="str">
        <f>IF(Table3[[#This Row],[ShoulderLength]]="","",IF(Table3[[#This Row],[ShoulderLength]]&lt;Table3[[#This Row],[LOC]],"FIX",""))</f>
        <v/>
      </c>
    </row>
    <row r="942" spans="1:63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1566</v>
      </c>
      <c r="C942" s="6" t="s">
        <v>1566</v>
      </c>
      <c r="E942" s="6">
        <v>941</v>
      </c>
      <c r="F942" s="22"/>
      <c r="G942" s="23"/>
      <c r="H942" s="10" t="s">
        <v>1566</v>
      </c>
      <c r="I942" s="11" t="s">
        <v>1822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>IF(Z942 &lt; 1, "", (M942/2)/TAN(RADIANS(Z942/2)))</f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f>IF(Table3[[#This Row],[ShankDiameter]]&gt;0.5,0,2)</f>
        <v>2</v>
      </c>
      <c r="AV942" s="6">
        <v>0</v>
      </c>
      <c r="AW942" s="6">
        <v>0</v>
      </c>
      <c r="AX942" s="6">
        <v>2</v>
      </c>
      <c r="AY942" s="6">
        <f>IF(Table3[[#This Row],[ShankDiameter]]=0.225,2,IF(Table3[[#This Row],[ShankDiameter]]=0.25,2,IF(Table3[[#This Row],[ShankDiameter]]=0.2875,2,0)))</f>
        <v>0</v>
      </c>
      <c r="AZ942" s="6"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K942" s="6" t="str">
        <f>IF(Table3[[#This Row],[ShoulderLength]]="","",IF(Table3[[#This Row],[ShoulderLength]]&lt;Table3[[#This Row],[LOC]],"FIX",""))</f>
        <v/>
      </c>
    </row>
    <row r="943" spans="1:63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1566</v>
      </c>
      <c r="C943" s="6" t="s">
        <v>1566</v>
      </c>
      <c r="E943" s="6">
        <v>942</v>
      </c>
      <c r="G943" s="9" t="s">
        <v>74</v>
      </c>
      <c r="H943" s="10" t="s">
        <v>1566</v>
      </c>
      <c r="I943" s="11" t="s">
        <v>1823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>IF(Z943 &lt; 1, "", (M943/2)/TAN(RADIANS(Z943/2)))</f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Q943" s="6">
        <v>0</v>
      </c>
      <c r="AR943" s="6">
        <v>0</v>
      </c>
      <c r="AS943" s="6">
        <v>0</v>
      </c>
      <c r="AT943" s="6">
        <v>0</v>
      </c>
      <c r="AU943" s="6">
        <f>IF(Table3[[#This Row],[ShankDiameter]]&gt;0.5,0,2)</f>
        <v>2</v>
      </c>
      <c r="AV943" s="6">
        <v>0</v>
      </c>
      <c r="AW943" s="6">
        <v>0</v>
      </c>
      <c r="AX943" s="6">
        <v>2</v>
      </c>
      <c r="AY943" s="6">
        <f>IF(Table3[[#This Row],[ShankDiameter]]=0.225,2,IF(Table3[[#This Row],[ShankDiameter]]=0.25,2,IF(Table3[[#This Row],[ShankDiameter]]=0.2875,2,0)))</f>
        <v>0</v>
      </c>
      <c r="AZ943" s="6"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43" s="6" t="str">
        <f>IF(Table3[[#This Row],[ShoulderLength]]="","",IF(Table3[[#This Row],[ShoulderLength]]&lt;Table3[[#This Row],[LOC]],"FIX",""))</f>
        <v/>
      </c>
    </row>
    <row r="944" spans="1:63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1566</v>
      </c>
      <c r="C944" s="6" t="s">
        <v>1566</v>
      </c>
      <c r="E944" s="6">
        <v>943</v>
      </c>
      <c r="F944" s="22"/>
      <c r="G944" s="23"/>
      <c r="H944" s="10" t="s">
        <v>1566</v>
      </c>
      <c r="I944" s="11" t="s">
        <v>1824</v>
      </c>
      <c r="J944" s="12" t="s">
        <v>1825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>IF(Z944 &lt; 1, "", (M944/2)/TAN(RADIANS(Z944/2)))</f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f>IF(Table3[[#This Row],[ShankDiameter]]&gt;0.5,0,2)</f>
        <v>2</v>
      </c>
      <c r="AV944" s="6">
        <v>0</v>
      </c>
      <c r="AW944" s="6">
        <v>0</v>
      </c>
      <c r="AX944" s="6">
        <v>2</v>
      </c>
      <c r="AY944" s="6">
        <f>IF(Table3[[#This Row],[ShankDiameter]]=0.225,2,IF(Table3[[#This Row],[ShankDiameter]]=0.25,2,IF(Table3[[#This Row],[ShankDiameter]]=0.2875,2,0)))</f>
        <v>0</v>
      </c>
      <c r="AZ944" s="6"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f>IF(Table3[[#This Row],[Type]]="EM",IF((Table3[[#This Row],[Diameter]]/2)-Table3[[#This Row],[CornerRadius]]-0.012&gt;0,(Table3[[#This Row],[Diameter]]/2)-Table3[[#This Row],[CornerRadius]]-0.012,0),)</f>
        <v>0</v>
      </c>
      <c r="BK944" s="6" t="str">
        <f>IF(Table3[[#This Row],[ShoulderLength]]="","",IF(Table3[[#This Row],[ShoulderLength]]&lt;Table3[[#This Row],[LOC]],"FIX",""))</f>
        <v/>
      </c>
    </row>
    <row r="945" spans="1:63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1566</v>
      </c>
      <c r="C945" s="6" t="s">
        <v>1566</v>
      </c>
      <c r="E945" s="6">
        <v>944</v>
      </c>
      <c r="F945" s="22"/>
      <c r="G945" s="23"/>
      <c r="H945" s="10" t="s">
        <v>1566</v>
      </c>
      <c r="I945" s="11" t="s">
        <v>1826</v>
      </c>
      <c r="J945" s="12" t="s">
        <v>1827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>IF(Z945 &lt; 1, "", (M945/2)/TAN(RADIANS(Z945/2)))</f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f>IF(Table3[[#This Row],[ShankDiameter]]&gt;0.5,0,2)</f>
        <v>2</v>
      </c>
      <c r="AV945" s="6">
        <v>0</v>
      </c>
      <c r="AW945" s="6">
        <v>0</v>
      </c>
      <c r="AX945" s="6">
        <v>2</v>
      </c>
      <c r="AY945" s="6">
        <f>IF(Table3[[#This Row],[ShankDiameter]]=0.225,2,IF(Table3[[#This Row],[ShankDiameter]]=0.25,2,IF(Table3[[#This Row],[ShankDiameter]]=0.2875,2,0)))</f>
        <v>0</v>
      </c>
      <c r="AZ945" s="6"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f>IF(Table3[[#This Row],[Type]]="EM",IF((Table3[[#This Row],[Diameter]]/2)-Table3[[#This Row],[CornerRadius]]-0.012&gt;0,(Table3[[#This Row],[Diameter]]/2)-Table3[[#This Row],[CornerRadius]]-0.012,0),)</f>
        <v>0.113</v>
      </c>
      <c r="BK945" s="6" t="str">
        <f>IF(Table3[[#This Row],[ShoulderLength]]="","",IF(Table3[[#This Row],[ShoulderLength]]&lt;Table3[[#This Row],[LOC]],"FIX",""))</f>
        <v/>
      </c>
    </row>
    <row r="946" spans="1:63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1566</v>
      </c>
      <c r="C946" s="6" t="s">
        <v>1566</v>
      </c>
      <c r="E946" s="6">
        <v>945</v>
      </c>
      <c r="F946" s="22"/>
      <c r="G946" s="23"/>
      <c r="H946" s="10" t="s">
        <v>1566</v>
      </c>
      <c r="I946" s="11" t="s">
        <v>1828</v>
      </c>
      <c r="J946" s="12" t="s">
        <v>1829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>IF(Z946 &lt; 1, "", (M946/2)/TAN(RADIANS(Z946/2)))</f>
        <v/>
      </c>
      <c r="AE946" s="6" t="s">
        <v>118</v>
      </c>
      <c r="AF946" s="6" t="s">
        <v>1830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Q946" s="6">
        <v>0</v>
      </c>
      <c r="AR946" s="6">
        <v>0</v>
      </c>
      <c r="AS946" s="6">
        <v>0</v>
      </c>
      <c r="AT946" s="6">
        <v>0</v>
      </c>
      <c r="AU946" s="6">
        <f>IF(Table3[[#This Row],[ShankDiameter]]&gt;0.5,0,2)</f>
        <v>2</v>
      </c>
      <c r="AV946" s="6">
        <v>0</v>
      </c>
      <c r="AW946" s="6">
        <v>0</v>
      </c>
      <c r="AX946" s="6">
        <v>2</v>
      </c>
      <c r="AY946" s="6">
        <f>IF(Table3[[#This Row],[ShankDiameter]]=0.225,2,IF(Table3[[#This Row],[ShankDiameter]]=0.25,2,IF(Table3[[#This Row],[ShankDiameter]]=0.2875,2,0)))</f>
        <v>0</v>
      </c>
      <c r="AZ946" s="6"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K946" s="6" t="str">
        <f>IF(Table3[[#This Row],[ShoulderLength]]="","",IF(Table3[[#This Row],[ShoulderLength]]&lt;Table3[[#This Row],[LOC]],"FIX",""))</f>
        <v/>
      </c>
    </row>
    <row r="947" spans="1:63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1566</v>
      </c>
      <c r="C947" s="6" t="s">
        <v>1566</v>
      </c>
      <c r="E947" s="6">
        <v>946</v>
      </c>
      <c r="F947" s="8" t="s">
        <v>60</v>
      </c>
      <c r="H947" s="10" t="s">
        <v>1566</v>
      </c>
      <c r="I947" s="11" t="s">
        <v>1831</v>
      </c>
      <c r="J947" s="12" t="s">
        <v>1832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>IF(Z947 &lt; 1, "", (M947/2)/TAN(RADIANS(Z947/2)))</f>
        <v/>
      </c>
      <c r="AE947" s="6" t="s">
        <v>118</v>
      </c>
      <c r="AG947" s="6" t="s">
        <v>1710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Q947" s="6">
        <v>0</v>
      </c>
      <c r="AR947" s="6">
        <v>0</v>
      </c>
      <c r="AS947" s="6">
        <v>0</v>
      </c>
      <c r="AT947" s="6">
        <v>0</v>
      </c>
      <c r="AU947" s="6">
        <f>IF(Table3[[#This Row],[ShankDiameter]]&gt;0.5,0,2)</f>
        <v>2</v>
      </c>
      <c r="AV947" s="6">
        <v>0</v>
      </c>
      <c r="AW947" s="6">
        <v>0</v>
      </c>
      <c r="AX947" s="6">
        <v>2</v>
      </c>
      <c r="AY947" s="6">
        <f>IF(Table3[[#This Row],[ShankDiameter]]=0.225,2,IF(Table3[[#This Row],[ShankDiameter]]=0.25,2,IF(Table3[[#This Row],[ShankDiameter]]=0.2875,2,0)))</f>
        <v>0</v>
      </c>
      <c r="AZ947" s="6"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947" s="6" t="str">
        <f>IF(Table3[[#This Row],[ShoulderLength]]="","",IF(Table3[[#This Row],[ShoulderLength]]&lt;Table3[[#This Row],[LOC]],"FIX",""))</f>
        <v/>
      </c>
    </row>
    <row r="948" spans="1:63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1566</v>
      </c>
      <c r="C948" s="6" t="s">
        <v>1566</v>
      </c>
      <c r="E948" s="6">
        <v>947</v>
      </c>
      <c r="F948" s="22"/>
      <c r="G948" s="23"/>
      <c r="H948" s="10" t="s">
        <v>1566</v>
      </c>
      <c r="I948" s="11" t="s">
        <v>1833</v>
      </c>
      <c r="J948" s="12" t="s">
        <v>1834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>IF(Z948 &lt; 1, "", (M948/2)/TAN(RADIANS(Z948/2)))</f>
        <v/>
      </c>
      <c r="AE948" s="6" t="s">
        <v>118</v>
      </c>
      <c r="AF948" s="6" t="s">
        <v>1835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Q948" s="6">
        <v>0</v>
      </c>
      <c r="AR948" s="6">
        <v>0</v>
      </c>
      <c r="AS948" s="6">
        <v>0</v>
      </c>
      <c r="AT948" s="6">
        <v>0</v>
      </c>
      <c r="AU948" s="6">
        <f>IF(Table3[[#This Row],[ShankDiameter]]&gt;0.5,0,2)</f>
        <v>2</v>
      </c>
      <c r="AV948" s="6">
        <v>0</v>
      </c>
      <c r="AW948" s="6">
        <v>0</v>
      </c>
      <c r="AX948" s="6">
        <v>2</v>
      </c>
      <c r="AY948" s="6">
        <f>IF(Table3[[#This Row],[ShankDiameter]]=0.225,2,IF(Table3[[#This Row],[ShankDiameter]]=0.25,2,IF(Table3[[#This Row],[ShankDiameter]]=0.2875,2,0)))</f>
        <v>0</v>
      </c>
      <c r="AZ948" s="6"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48" s="6" t="str">
        <f>IF(Table3[[#This Row],[ShoulderLength]]="","",IF(Table3[[#This Row],[ShoulderLength]]&lt;Table3[[#This Row],[LOC]],"FIX",""))</f>
        <v/>
      </c>
    </row>
    <row r="949" spans="1:63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1566</v>
      </c>
      <c r="C949" s="6" t="s">
        <v>1566</v>
      </c>
      <c r="E949" s="6">
        <v>948</v>
      </c>
      <c r="F949" s="22"/>
      <c r="H949" s="10" t="s">
        <v>1566</v>
      </c>
      <c r="I949" s="11" t="s">
        <v>1836</v>
      </c>
      <c r="J949" s="12" t="s">
        <v>1837</v>
      </c>
      <c r="K949" s="11" t="str">
        <f>CONCATENATE(Table3[[#This Row],[Type]]," "&amp;TEXT(Table3[[#This Row],[Diameter]],".0000")&amp;""," "&amp;Table3[[#This Row],[NumFlutes]]&amp;"FL")</f>
        <v>EM .3750 FL</v>
      </c>
      <c r="M949" s="13">
        <v>0.375</v>
      </c>
      <c r="R949" s="14">
        <f>IF(Table3[[#This Row],[ShoulderLenEnd]]="",0,90-(DEGREES(ATAN((Q949-P949)/((N949-O949)/2)))))</f>
        <v>0</v>
      </c>
      <c r="W949" s="6">
        <v>0</v>
      </c>
      <c r="AA949" s="13" t="str">
        <f>IF(Z949 &lt; 1, "", (M949/2)/TAN(RADIANS(Z949/2)))</f>
        <v/>
      </c>
      <c r="AE949" s="6" t="s">
        <v>118</v>
      </c>
      <c r="AF949" s="6" t="s">
        <v>119</v>
      </c>
      <c r="AI949" s="6">
        <v>1</v>
      </c>
      <c r="AJ949" s="6">
        <v>0</v>
      </c>
      <c r="AK949" s="6">
        <v>0</v>
      </c>
      <c r="AL949" s="6">
        <v>0</v>
      </c>
      <c r="AM949" s="6">
        <v>0</v>
      </c>
      <c r="AN949" s="6">
        <v>1</v>
      </c>
      <c r="AO949" s="6">
        <v>1</v>
      </c>
      <c r="AQ949" s="6">
        <v>0</v>
      </c>
      <c r="AR949" s="6">
        <v>0</v>
      </c>
      <c r="AS949" s="6">
        <v>0</v>
      </c>
      <c r="AT949" s="6">
        <v>0</v>
      </c>
      <c r="AU949" s="6">
        <f>IF(Table3[[#This Row],[ShankDiameter]]&gt;0.5,0,2)</f>
        <v>2</v>
      </c>
      <c r="AV949" s="6">
        <v>0</v>
      </c>
      <c r="AW949" s="6">
        <v>0</v>
      </c>
      <c r="AX949" s="6">
        <v>2</v>
      </c>
      <c r="AY949" s="6">
        <f>IF(Table3[[#This Row],[ShankDiameter]]=0.225,2,IF(Table3[[#This Row],[ShankDiameter]]=0.25,2,IF(Table3[[#This Row],[ShankDiameter]]=0.2875,2,0)))</f>
        <v>0</v>
      </c>
      <c r="AZ949" s="6">
        <v>0</v>
      </c>
      <c r="BA949" s="6">
        <v>0</v>
      </c>
      <c r="BB949" s="6">
        <v>0</v>
      </c>
      <c r="BC949" s="6">
        <v>0</v>
      </c>
      <c r="BD949" s="6">
        <v>2</v>
      </c>
      <c r="BE949" s="6">
        <v>0</v>
      </c>
      <c r="BF949" s="6">
        <v>0</v>
      </c>
      <c r="BG949" s="6">
        <v>0</v>
      </c>
      <c r="BH949" s="6">
        <v>0</v>
      </c>
      <c r="BI94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49" s="6" t="str">
        <f>IF(Table3[[#This Row],[ShoulderLength]]="","",IF(Table3[[#This Row],[ShoulderLength]]&lt;Table3[[#This Row],[LOC]],"FIX",""))</f>
        <v/>
      </c>
    </row>
    <row r="950" spans="1:63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1566</v>
      </c>
      <c r="C950" s="6" t="s">
        <v>1566</v>
      </c>
      <c r="E950" s="6">
        <v>949</v>
      </c>
      <c r="F950" s="22"/>
      <c r="H950" s="10" t="s">
        <v>1566</v>
      </c>
      <c r="I950" s="11" t="s">
        <v>1840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Q950" s="6">
        <v>0</v>
      </c>
      <c r="AR950" s="6">
        <v>0</v>
      </c>
      <c r="AS950" s="6">
        <v>0</v>
      </c>
      <c r="AT950" s="6">
        <v>0</v>
      </c>
      <c r="AU950" s="6">
        <f>IF(Table3[[#This Row],[ShankDiameter]]&gt;0.5,0,2)</f>
        <v>2</v>
      </c>
      <c r="AV950" s="6">
        <v>0</v>
      </c>
      <c r="AW950" s="6">
        <v>0</v>
      </c>
      <c r="AX950" s="6">
        <v>2</v>
      </c>
      <c r="AY950" s="6">
        <f>IF(Table3[[#This Row],[ShankDiameter]]=0.225,2,IF(Table3[[#This Row],[ShankDiameter]]=0.25,2,IF(Table3[[#This Row],[ShankDiameter]]=0.2875,2,0)))</f>
        <v>0</v>
      </c>
      <c r="AZ950" s="6"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f>IF(Table3[[#This Row],[Type]]="EM",IF((Table3[[#This Row],[Diameter]]/2)-Table3[[#This Row],[CornerRadius]]-0.012&gt;0,(Table3[[#This Row],[Diameter]]/2)-Table3[[#This Row],[CornerRadius]]-0.012,0),)</f>
        <v>0</v>
      </c>
      <c r="BK950" s="6" t="str">
        <f>IF(Table3[[#This Row],[ShoulderLength]]="","",IF(Table3[[#This Row],[ShoulderLength]]&lt;Table3[[#This Row],[LOC]],"FIX",""))</f>
        <v/>
      </c>
    </row>
    <row r="951" spans="1:63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1566</v>
      </c>
      <c r="C951" s="6" t="s">
        <v>1566</v>
      </c>
      <c r="E951" s="6">
        <v>950</v>
      </c>
      <c r="F951" s="8" t="s">
        <v>74</v>
      </c>
      <c r="H951" s="10" t="s">
        <v>1566</v>
      </c>
      <c r="I951" s="11" t="s">
        <v>1841</v>
      </c>
      <c r="J951" s="12" t="s">
        <v>2416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>IF(Z951 &lt; 1, "", (M951/2)/TAN(RADIANS(Z951/2)))</f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Q951" s="6">
        <v>0</v>
      </c>
      <c r="AR951" s="6">
        <v>0</v>
      </c>
      <c r="AS951" s="6">
        <v>0</v>
      </c>
      <c r="AT951" s="6">
        <v>0</v>
      </c>
      <c r="AU951" s="6">
        <f>IF(Table3[[#This Row],[ShankDiameter]]&gt;0.5,0,2)</f>
        <v>2</v>
      </c>
      <c r="AV951" s="6">
        <v>0</v>
      </c>
      <c r="AW951" s="6">
        <v>0</v>
      </c>
      <c r="AX951" s="6">
        <v>2</v>
      </c>
      <c r="AY951" s="6">
        <f>IF(Table3[[#This Row],[ShankDiameter]]=0.225,2,IF(Table3[[#This Row],[ShankDiameter]]=0.25,2,IF(Table3[[#This Row],[ShankDiameter]]=0.2875,2,0)))</f>
        <v>0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f>IF(Table3[[#This Row],[Type]]="EM",IF((Table3[[#This Row],[Diameter]]/2)-Table3[[#This Row],[CornerRadius]]-0.012&gt;0,(Table3[[#This Row],[Diameter]]/2)-Table3[[#This Row],[CornerRadius]]-0.012,0),)</f>
        <v>0</v>
      </c>
      <c r="BK951" s="6" t="str">
        <f>IF(Table3[[#This Row],[ShoulderLength]]="","",IF(Table3[[#This Row],[ShoulderLength]]&lt;Table3[[#This Row],[LOC]],"FIX",""))</f>
        <v/>
      </c>
    </row>
    <row r="952" spans="1:63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1566</v>
      </c>
      <c r="C952" s="6" t="s">
        <v>1566</v>
      </c>
      <c r="E952" s="6">
        <v>951</v>
      </c>
      <c r="F952" s="8" t="s">
        <v>60</v>
      </c>
      <c r="H952" s="10" t="s">
        <v>1566</v>
      </c>
      <c r="I952" s="11" t="s">
        <v>1842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1</v>
      </c>
      <c r="AK952" s="6">
        <v>1</v>
      </c>
      <c r="AL952" s="6">
        <v>0</v>
      </c>
      <c r="AM952" s="6">
        <v>1</v>
      </c>
      <c r="AN952" s="6">
        <v>0</v>
      </c>
      <c r="AO952" s="6">
        <v>1</v>
      </c>
      <c r="AQ952" s="6">
        <v>0</v>
      </c>
      <c r="AR952" s="6">
        <v>0</v>
      </c>
      <c r="AS952" s="6">
        <v>0</v>
      </c>
      <c r="AT952" s="6">
        <v>0</v>
      </c>
      <c r="AU952" s="6">
        <f>IF(Table3[[#This Row],[ShankDiameter]]&gt;0.5,0,2)</f>
        <v>2</v>
      </c>
      <c r="AV952" s="6">
        <v>0</v>
      </c>
      <c r="AW952" s="6">
        <v>0</v>
      </c>
      <c r="AX952" s="6">
        <v>2</v>
      </c>
      <c r="AY952" s="6">
        <f>IF(Table3[[#This Row],[ShankDiameter]]=0.225,2,IF(Table3[[#This Row],[ShankDiameter]]=0.25,2,IF(Table3[[#This Row],[ShankDiameter]]=0.2875,2,0)))</f>
        <v>0</v>
      </c>
      <c r="AZ952" s="6"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K952" s="6" t="str">
        <f>IF(Table3[[#This Row],[ShoulderLength]]="","",IF(Table3[[#This Row],[ShoulderLength]]&lt;Table3[[#This Row],[LOC]],"FIX",""))</f>
        <v/>
      </c>
    </row>
    <row r="953" spans="1:63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1566</v>
      </c>
      <c r="C953" s="6" t="s">
        <v>1566</v>
      </c>
      <c r="E953" s="6">
        <v>952</v>
      </c>
      <c r="F953" s="22"/>
      <c r="H953" s="10" t="s">
        <v>1566</v>
      </c>
      <c r="I953" s="11" t="s">
        <v>1843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>IF(Z953 &lt; 1, "", (M953/2)/TAN(RADIANS(Z953/2)))</f>
        <v/>
      </c>
      <c r="AE953" s="6" t="s">
        <v>118</v>
      </c>
      <c r="AF953" s="6" t="s">
        <v>119</v>
      </c>
      <c r="AG953" s="6" t="s">
        <v>79</v>
      </c>
      <c r="AI953" s="6">
        <v>1</v>
      </c>
      <c r="AJ953" s="6">
        <v>0</v>
      </c>
      <c r="AK953" s="6">
        <v>1</v>
      </c>
      <c r="AL953" s="6">
        <v>0</v>
      </c>
      <c r="AM953" s="6">
        <v>0</v>
      </c>
      <c r="AN953" s="6">
        <v>0</v>
      </c>
      <c r="AO953" s="6">
        <v>1</v>
      </c>
      <c r="AQ953" s="6">
        <v>0</v>
      </c>
      <c r="AR953" s="6">
        <v>0</v>
      </c>
      <c r="AS953" s="6">
        <v>0</v>
      </c>
      <c r="AT953" s="6">
        <v>0</v>
      </c>
      <c r="AU953" s="6">
        <f>IF(Table3[[#This Row],[ShankDiameter]]&gt;0.5,0,2)</f>
        <v>2</v>
      </c>
      <c r="AV953" s="6">
        <v>0</v>
      </c>
      <c r="AW953" s="6">
        <v>0</v>
      </c>
      <c r="AX953" s="6">
        <v>2</v>
      </c>
      <c r="AY953" s="6">
        <f>IF(Table3[[#This Row],[ShankDiameter]]=0.225,2,IF(Table3[[#This Row],[ShankDiameter]]=0.25,2,IF(Table3[[#This Row],[ShankDiameter]]=0.2875,2,0)))</f>
        <v>0</v>
      </c>
      <c r="AZ953" s="6"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f>IF(Table3[[#This Row],[Type]]="EM",IF((Table3[[#This Row],[Diameter]]/2)-Table3[[#This Row],[CornerRadius]]-0.012&gt;0,(Table3[[#This Row],[Diameter]]/2)-Table3[[#This Row],[CornerRadius]]-0.012,0),)</f>
        <v>0.113</v>
      </c>
      <c r="BK953" s="6" t="str">
        <f>IF(Table3[[#This Row],[ShoulderLength]]="","",IF(Table3[[#This Row],[ShoulderLength]]&lt;Table3[[#This Row],[LOC]],"FIX",""))</f>
        <v/>
      </c>
    </row>
    <row r="954" spans="1:63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1566</v>
      </c>
      <c r="C954" s="6" t="s">
        <v>1566</v>
      </c>
      <c r="E954" s="6">
        <v>953</v>
      </c>
      <c r="F954" s="8" t="s">
        <v>60</v>
      </c>
      <c r="H954" s="10" t="s">
        <v>1566</v>
      </c>
      <c r="I954" s="11" t="s">
        <v>1844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>IF(Z954 &lt; 1, "", (M954/2)/TAN(RADIANS(Z954/2)))</f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Q954" s="6">
        <v>0</v>
      </c>
      <c r="AR954" s="6">
        <v>0</v>
      </c>
      <c r="AS954" s="6">
        <v>0</v>
      </c>
      <c r="AT954" s="6">
        <v>0</v>
      </c>
      <c r="AU954" s="6">
        <f>IF(Table3[[#This Row],[ShankDiameter]]&gt;0.5,0,2)</f>
        <v>2</v>
      </c>
      <c r="AV954" s="6">
        <v>0</v>
      </c>
      <c r="AW954" s="6">
        <v>0</v>
      </c>
      <c r="AX954" s="6">
        <v>2</v>
      </c>
      <c r="AY954" s="6">
        <f>IF(Table3[[#This Row],[ShankDiameter]]=0.225,2,IF(Table3[[#This Row],[ShankDiameter]]=0.25,2,IF(Table3[[#This Row],[ShankDiameter]]=0.2875,2,0)))</f>
        <v>0</v>
      </c>
      <c r="AZ954" s="6"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K954" s="6" t="str">
        <f>IF(Table3[[#This Row],[ShoulderLength]]="","",IF(Table3[[#This Row],[ShoulderLength]]&lt;Table3[[#This Row],[LOC]],"FIX",""))</f>
        <v/>
      </c>
    </row>
    <row r="955" spans="1:63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1566</v>
      </c>
      <c r="C955" s="6" t="s">
        <v>1566</v>
      </c>
      <c r="E955" s="6">
        <v>954</v>
      </c>
      <c r="F955" s="8" t="s">
        <v>60</v>
      </c>
      <c r="H955" s="10" t="s">
        <v>1566</v>
      </c>
      <c r="I955" s="11" t="s">
        <v>1845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>IF(Z955 &lt; 1, "", (M955/2)/TAN(RADIANS(Z955/2)))</f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Q955" s="6">
        <v>0</v>
      </c>
      <c r="AR955" s="6">
        <v>0</v>
      </c>
      <c r="AS955" s="6">
        <v>0</v>
      </c>
      <c r="AT955" s="6">
        <v>0</v>
      </c>
      <c r="AU955" s="6">
        <f>IF(Table3[[#This Row],[ShankDiameter]]&gt;0.5,0,2)</f>
        <v>2</v>
      </c>
      <c r="AV955" s="6">
        <v>0</v>
      </c>
      <c r="AW955" s="6">
        <v>0</v>
      </c>
      <c r="AX955" s="6">
        <v>2</v>
      </c>
      <c r="AY955" s="6">
        <f>IF(Table3[[#This Row],[ShankDiameter]]=0.225,2,IF(Table3[[#This Row],[ShankDiameter]]=0.25,2,IF(Table3[[#This Row],[ShankDiameter]]=0.2875,2,0)))</f>
        <v>0</v>
      </c>
      <c r="AZ955" s="6"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K955" s="6" t="str">
        <f>IF(Table3[[#This Row],[ShoulderLength]]="","",IF(Table3[[#This Row],[ShoulderLength]]&lt;Table3[[#This Row],[LOC]],"FIX",""))</f>
        <v/>
      </c>
    </row>
    <row r="956" spans="1:63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1566</v>
      </c>
      <c r="C956" s="6" t="s">
        <v>1566</v>
      </c>
      <c r="E956" s="6">
        <v>955</v>
      </c>
      <c r="F956" s="22"/>
      <c r="H956" s="10" t="s">
        <v>1566</v>
      </c>
      <c r="I956" s="11" t="s">
        <v>1846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>IF(Z956 &lt; 1, "", (M956/2)/TAN(RADIANS(Z956/2)))</f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Q956" s="6">
        <v>0</v>
      </c>
      <c r="AR956" s="6">
        <v>0</v>
      </c>
      <c r="AS956" s="6">
        <v>0</v>
      </c>
      <c r="AT956" s="6">
        <v>0</v>
      </c>
      <c r="AU956" s="6">
        <f>IF(Table3[[#This Row],[ShankDiameter]]&gt;0.5,0,2)</f>
        <v>2</v>
      </c>
      <c r="AV956" s="6">
        <v>0</v>
      </c>
      <c r="AW956" s="6">
        <v>0</v>
      </c>
      <c r="AX956" s="6">
        <v>2</v>
      </c>
      <c r="AY956" s="6">
        <f>IF(Table3[[#This Row],[ShankDiameter]]=0.225,2,IF(Table3[[#This Row],[ShankDiameter]]=0.25,2,IF(Table3[[#This Row],[ShankDiameter]]=0.2875,2,0)))</f>
        <v>0</v>
      </c>
      <c r="AZ956" s="6"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K956" s="6" t="str">
        <f>IF(Table3[[#This Row],[ShoulderLength]]="","",IF(Table3[[#This Row],[ShoulderLength]]&lt;Table3[[#This Row],[LOC]],"FIX",""))</f>
        <v/>
      </c>
    </row>
    <row r="957" spans="1:63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1566</v>
      </c>
      <c r="C957" s="6" t="s">
        <v>1566</v>
      </c>
      <c r="E957" s="6">
        <v>956</v>
      </c>
      <c r="F957" s="8" t="s">
        <v>2415</v>
      </c>
      <c r="G957" s="9" t="s">
        <v>2415</v>
      </c>
      <c r="H957" s="10" t="s">
        <v>1566</v>
      </c>
      <c r="I957" s="11" t="s">
        <v>1847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>IF(Z957 &lt; 1, "", (M957/2)/TAN(RADIANS(Z957/2)))</f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Q957" s="6">
        <v>0</v>
      </c>
      <c r="AR957" s="6">
        <v>0</v>
      </c>
      <c r="AS957" s="6">
        <v>0</v>
      </c>
      <c r="AT957" s="6">
        <v>0</v>
      </c>
      <c r="AU957" s="6">
        <f>IF(Table3[[#This Row],[ShankDiameter]]&gt;0.5,0,2)</f>
        <v>2</v>
      </c>
      <c r="AV957" s="6">
        <v>0</v>
      </c>
      <c r="AW957" s="6">
        <v>0</v>
      </c>
      <c r="AX957" s="6">
        <v>2</v>
      </c>
      <c r="AY957" s="6">
        <f>IF(Table3[[#This Row],[ShankDiameter]]=0.225,2,IF(Table3[[#This Row],[ShankDiameter]]=0.25,2,IF(Table3[[#This Row],[ShankDiameter]]=0.2875,2,0)))</f>
        <v>0</v>
      </c>
      <c r="AZ957" s="6"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K957" s="6" t="str">
        <f>IF(Table3[[#This Row],[ShoulderLength]]="","",IF(Table3[[#This Row],[ShoulderLength]]&lt;Table3[[#This Row],[LOC]],"FIX",""))</f>
        <v/>
      </c>
    </row>
    <row r="958" spans="1:63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1566</v>
      </c>
      <c r="C958" s="6" t="s">
        <v>1566</v>
      </c>
      <c r="E958" s="6">
        <v>957</v>
      </c>
      <c r="F958" s="22"/>
      <c r="H958" s="10" t="s">
        <v>1566</v>
      </c>
      <c r="I958" s="11" t="s">
        <v>1848</v>
      </c>
      <c r="J958" s="12" t="s">
        <v>1849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>IF(Z958 &lt; 1, "", (M958/2)/TAN(RADIANS(Z958/2)))</f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Q958" s="6">
        <v>0</v>
      </c>
      <c r="AR958" s="6">
        <v>0</v>
      </c>
      <c r="AS958" s="6">
        <v>0</v>
      </c>
      <c r="AT958" s="6">
        <v>0</v>
      </c>
      <c r="AU958" s="6">
        <f>IF(Table3[[#This Row],[ShankDiameter]]&gt;0.5,0,2)</f>
        <v>2</v>
      </c>
      <c r="AV958" s="6">
        <v>0</v>
      </c>
      <c r="AW958" s="6">
        <v>0</v>
      </c>
      <c r="AX958" s="6">
        <v>2</v>
      </c>
      <c r="AY958" s="6">
        <f>IF(Table3[[#This Row],[ShankDiameter]]=0.225,2,IF(Table3[[#This Row],[ShankDiameter]]=0.25,2,IF(Table3[[#This Row],[ShankDiameter]]=0.2875,2,0)))</f>
        <v>0</v>
      </c>
      <c r="AZ958" s="6"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K958" s="6" t="str">
        <f>IF(Table3[[#This Row],[ShoulderLength]]="","",IF(Table3[[#This Row],[ShoulderLength]]&lt;Table3[[#This Row],[LOC]],"FIX",""))</f>
        <v/>
      </c>
    </row>
    <row r="959" spans="1:63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1566</v>
      </c>
      <c r="C959" s="6" t="s">
        <v>1566</v>
      </c>
      <c r="E959" s="6">
        <v>958</v>
      </c>
      <c r="F959" s="22"/>
      <c r="G959" s="25"/>
      <c r="H959" s="10" t="s">
        <v>1566</v>
      </c>
      <c r="I959" s="11" t="s">
        <v>1850</v>
      </c>
      <c r="J959" s="12" t="s">
        <v>1851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>IF(Z959 &lt; 1, "", (M959/2)/TAN(RADIANS(Z959/2)))</f>
        <v/>
      </c>
      <c r="AE959" s="6" t="s">
        <v>44</v>
      </c>
      <c r="AF959" s="6" t="s">
        <v>62</v>
      </c>
      <c r="AG959" s="6" t="s">
        <v>124</v>
      </c>
      <c r="AI959" s="6">
        <v>1</v>
      </c>
      <c r="AJ959" s="6">
        <v>0</v>
      </c>
      <c r="AK959" s="6">
        <v>0</v>
      </c>
      <c r="AL959" s="6">
        <v>1</v>
      </c>
      <c r="AM959" s="6">
        <v>1</v>
      </c>
      <c r="AN959" s="6">
        <v>0</v>
      </c>
      <c r="AO959" s="6">
        <v>1</v>
      </c>
      <c r="AQ959" s="6">
        <v>0</v>
      </c>
      <c r="AR959" s="6">
        <v>0</v>
      </c>
      <c r="AS959" s="6">
        <v>0</v>
      </c>
      <c r="AT959" s="6">
        <v>0</v>
      </c>
      <c r="AU959" s="6">
        <f>IF(Table3[[#This Row],[ShankDiameter]]&gt;0.5,0,2)</f>
        <v>0</v>
      </c>
      <c r="AV959" s="6">
        <v>0</v>
      </c>
      <c r="AW959" s="6">
        <v>0</v>
      </c>
      <c r="AX959" s="6">
        <v>2</v>
      </c>
      <c r="AY959" s="6">
        <f>IF(Table3[[#This Row],[ShankDiameter]]=0.225,2,IF(Table3[[#This Row],[ShankDiameter]]=0.25,2,IF(Table3[[#This Row],[ShankDiameter]]=0.2875,2,0)))</f>
        <v>0</v>
      </c>
      <c r="AZ959" s="6"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K959" s="6" t="str">
        <f>IF(Table3[[#This Row],[ShoulderLength]]="","",IF(Table3[[#This Row],[ShoulderLength]]&lt;Table3[[#This Row],[LOC]],"FIX",""))</f>
        <v/>
      </c>
    </row>
    <row r="960" spans="1:63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1566</v>
      </c>
      <c r="C960" s="6" t="s">
        <v>1566</v>
      </c>
      <c r="E960" s="6">
        <v>959</v>
      </c>
      <c r="F960" s="22"/>
      <c r="H960" s="10" t="s">
        <v>1566</v>
      </c>
      <c r="I960" s="11" t="s">
        <v>1852</v>
      </c>
      <c r="J960" s="12" t="s">
        <v>1851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>IF(Z960 &lt; 1, "", (M960/2)/TAN(RADIANS(Z960/2)))</f>
        <v/>
      </c>
      <c r="AE960" s="6" t="s">
        <v>44</v>
      </c>
      <c r="AF960" s="6" t="s">
        <v>62</v>
      </c>
      <c r="AG960" s="6" t="s">
        <v>124</v>
      </c>
      <c r="AI960" s="6">
        <v>1</v>
      </c>
      <c r="AJ960" s="6">
        <v>0</v>
      </c>
      <c r="AK960" s="6">
        <v>0</v>
      </c>
      <c r="AL960" s="6">
        <v>1</v>
      </c>
      <c r="AM960" s="6">
        <v>1</v>
      </c>
      <c r="AN960" s="6">
        <v>0</v>
      </c>
      <c r="AO960" s="6">
        <v>1</v>
      </c>
      <c r="AQ960" s="6">
        <v>0</v>
      </c>
      <c r="AR960" s="6">
        <v>0</v>
      </c>
      <c r="AS960" s="6">
        <v>0</v>
      </c>
      <c r="AT960" s="6">
        <v>0</v>
      </c>
      <c r="AU960" s="6">
        <f>IF(Table3[[#This Row],[ShankDiameter]]&gt;0.5,0,2)</f>
        <v>0</v>
      </c>
      <c r="AV960" s="6">
        <v>0</v>
      </c>
      <c r="AW960" s="6">
        <v>0</v>
      </c>
      <c r="AX960" s="6">
        <v>2</v>
      </c>
      <c r="AY960" s="6">
        <f>IF(Table3[[#This Row],[ShankDiameter]]=0.225,2,IF(Table3[[#This Row],[ShankDiameter]]=0.25,2,IF(Table3[[#This Row],[ShankDiameter]]=0.2875,2,0)))</f>
        <v>0</v>
      </c>
      <c r="AZ960" s="6"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K960" s="6" t="str">
        <f>IF(Table3[[#This Row],[ShoulderLength]]="","",IF(Table3[[#This Row],[ShoulderLength]]&lt;Table3[[#This Row],[LOC]],"FIX",""))</f>
        <v/>
      </c>
    </row>
    <row r="961" spans="1:63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1566</v>
      </c>
      <c r="C961" s="6" t="s">
        <v>1566</v>
      </c>
      <c r="E961" s="6">
        <v>960</v>
      </c>
      <c r="F961" s="22"/>
      <c r="H961" s="10" t="s">
        <v>1566</v>
      </c>
      <c r="I961" s="11" t="s">
        <v>1853</v>
      </c>
      <c r="J961" s="12" t="s">
        <v>1854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>IF(Z961 &lt; 1, "", (M961/2)/TAN(RADIANS(Z961/2)))</f>
        <v/>
      </c>
      <c r="AE961" s="6" t="s">
        <v>44</v>
      </c>
      <c r="AF961" s="6" t="s">
        <v>1650</v>
      </c>
      <c r="AG961" s="6" t="s">
        <v>124</v>
      </c>
      <c r="AI961" s="6">
        <v>1</v>
      </c>
      <c r="AJ961" s="6">
        <v>0</v>
      </c>
      <c r="AK961" s="6">
        <v>0</v>
      </c>
      <c r="AL961" s="6">
        <v>1</v>
      </c>
      <c r="AM961" s="6">
        <v>0</v>
      </c>
      <c r="AN961" s="6">
        <v>1</v>
      </c>
      <c r="AO961" s="6">
        <v>1</v>
      </c>
      <c r="AQ961" s="6">
        <v>0</v>
      </c>
      <c r="AR961" s="6">
        <v>0</v>
      </c>
      <c r="AS961" s="6">
        <v>0</v>
      </c>
      <c r="AT961" s="6">
        <v>0</v>
      </c>
      <c r="AU961" s="6">
        <f>IF(Table3[[#This Row],[ShankDiameter]]&gt;0.5,0,2)</f>
        <v>0</v>
      </c>
      <c r="AV961" s="6">
        <v>0</v>
      </c>
      <c r="AW961" s="6">
        <v>0</v>
      </c>
      <c r="AX961" s="6">
        <v>2</v>
      </c>
      <c r="AY961" s="6">
        <f>IF(Table3[[#This Row],[ShankDiameter]]=0.225,2,IF(Table3[[#This Row],[ShankDiameter]]=0.25,2,IF(Table3[[#This Row],[ShankDiameter]]=0.2875,2,0)))</f>
        <v>0</v>
      </c>
      <c r="AZ961" s="6"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K961" s="6" t="str">
        <f>IF(Table3[[#This Row],[ShoulderLength]]="","",IF(Table3[[#This Row],[ShoulderLength]]&lt;Table3[[#This Row],[LOC]],"FIX",""))</f>
        <v/>
      </c>
    </row>
    <row r="962" spans="1:63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1566</v>
      </c>
      <c r="C962" s="6" t="s">
        <v>1566</v>
      </c>
      <c r="E962" s="6">
        <v>961</v>
      </c>
      <c r="F962" s="22"/>
      <c r="H962" s="10" t="s">
        <v>1566</v>
      </c>
      <c r="I962" s="11" t="s">
        <v>1855</v>
      </c>
      <c r="J962" s="12" t="s">
        <v>1856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1</v>
      </c>
      <c r="AJ962" s="6">
        <v>0</v>
      </c>
      <c r="AK962" s="6">
        <v>0</v>
      </c>
      <c r="AL962" s="6">
        <v>0</v>
      </c>
      <c r="AM962" s="6">
        <v>0</v>
      </c>
      <c r="AN962" s="6">
        <v>1</v>
      </c>
      <c r="AO962" s="6">
        <v>0</v>
      </c>
      <c r="AQ962" s="6">
        <v>0</v>
      </c>
      <c r="AR962" s="6">
        <v>0</v>
      </c>
      <c r="AS962" s="6">
        <v>0</v>
      </c>
      <c r="AT962" s="6">
        <v>0</v>
      </c>
      <c r="AU962" s="6">
        <f>IF(Table3[[#This Row],[ShankDiameter]]&gt;0.5,0,2)</f>
        <v>0</v>
      </c>
      <c r="AV962" s="6">
        <v>0</v>
      </c>
      <c r="AW962" s="6">
        <v>0</v>
      </c>
      <c r="AX962" s="6">
        <v>2</v>
      </c>
      <c r="AY962" s="6">
        <f>IF(Table3[[#This Row],[ShankDiameter]]=0.225,2,IF(Table3[[#This Row],[ShankDiameter]]=0.25,2,IF(Table3[[#This Row],[ShankDiameter]]=0.2875,2,0)))</f>
        <v>0</v>
      </c>
      <c r="AZ962" s="6"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K962" s="6" t="str">
        <f>IF(Table3[[#This Row],[ShoulderLength]]="","",IF(Table3[[#This Row],[ShoulderLength]]&lt;Table3[[#This Row],[LOC]],"FIX",""))</f>
        <v/>
      </c>
    </row>
    <row r="963" spans="1:63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1566</v>
      </c>
      <c r="C963" s="6" t="s">
        <v>1566</v>
      </c>
      <c r="E963" s="6">
        <v>962</v>
      </c>
      <c r="F963" s="22"/>
      <c r="G963" s="23"/>
      <c r="H963" s="10" t="s">
        <v>1566</v>
      </c>
      <c r="I963" s="11" t="s">
        <v>1857</v>
      </c>
      <c r="J963" s="12" t="s">
        <v>1858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>IF(Z963 &lt; 1, "", (M963/2)/TAN(RADIANS(Z963/2)))</f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1</v>
      </c>
      <c r="AK963" s="6">
        <v>1</v>
      </c>
      <c r="AL963" s="6">
        <v>0</v>
      </c>
      <c r="AM963" s="6">
        <v>1</v>
      </c>
      <c r="AN963" s="6">
        <v>1</v>
      </c>
      <c r="AO963" s="6">
        <v>1</v>
      </c>
      <c r="AQ963" s="6">
        <v>0</v>
      </c>
      <c r="AR963" s="6">
        <v>0</v>
      </c>
      <c r="AS963" s="6">
        <v>0</v>
      </c>
      <c r="AT963" s="6">
        <v>0</v>
      </c>
      <c r="AU963" s="6">
        <f>IF(Table3[[#This Row],[ShankDiameter]]&gt;0.5,0,2)</f>
        <v>0</v>
      </c>
      <c r="AV963" s="6">
        <v>0</v>
      </c>
      <c r="AW963" s="6">
        <v>0</v>
      </c>
      <c r="AX963" s="6">
        <v>2</v>
      </c>
      <c r="AY963" s="6">
        <f>IF(Table3[[#This Row],[ShankDiameter]]=0.225,2,IF(Table3[[#This Row],[ShankDiameter]]=0.25,2,IF(Table3[[#This Row],[ShankDiameter]]=0.2875,2,0)))</f>
        <v>0</v>
      </c>
      <c r="AZ963" s="6"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K963" s="6" t="str">
        <f>IF(Table3[[#This Row],[ShoulderLength]]="","",IF(Table3[[#This Row],[ShoulderLength]]&lt;Table3[[#This Row],[LOC]],"FIX",""))</f>
        <v/>
      </c>
    </row>
    <row r="964" spans="1:63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1859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>IF(Z964 &lt; 1, "", (M964/2)/TAN(RADIANS(Z964/2)))</f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Q964" s="6">
        <v>0</v>
      </c>
      <c r="AR964" s="6">
        <v>0</v>
      </c>
      <c r="AS964" s="6">
        <v>0</v>
      </c>
      <c r="AT964" s="6">
        <v>0</v>
      </c>
      <c r="AU964" s="6">
        <f>IF(Table3[[#This Row],[ShankDiameter]]&gt;0.5,0,2)</f>
        <v>2</v>
      </c>
      <c r="AV964" s="6">
        <v>0</v>
      </c>
      <c r="AW964" s="6">
        <v>0</v>
      </c>
      <c r="AX964" s="6">
        <v>2</v>
      </c>
      <c r="AY964" s="6">
        <f>IF(Table3[[#This Row],[ShankDiameter]]=0.225,2,IF(Table3[[#This Row],[ShankDiameter]]=0.25,2,IF(Table3[[#This Row],[ShankDiameter]]=0.2875,2,0)))</f>
        <v>0</v>
      </c>
      <c r="AZ964" s="6"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f>IF(Table3[[#This Row],[Type]]="EM",IF((Table3[[#This Row],[Diameter]]/2)-Table3[[#This Row],[CornerRadius]]-0.012&gt;0,(Table3[[#This Row],[Diameter]]/2)-Table3[[#This Row],[CornerRadius]]-0.012,0),)</f>
        <v>0</v>
      </c>
      <c r="BK964" s="6" t="str">
        <f>IF(Table3[[#This Row],[ShoulderLength]]="","",IF(Table3[[#This Row],[ShoulderLength]]&lt;Table3[[#This Row],[LOC]],"FIX",""))</f>
        <v/>
      </c>
    </row>
    <row r="965" spans="1:63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1860</v>
      </c>
      <c r="C965" s="6" t="s">
        <v>2280</v>
      </c>
      <c r="E965" s="6">
        <v>964</v>
      </c>
      <c r="G965" s="9" t="s">
        <v>74</v>
      </c>
      <c r="H965" s="10" t="s">
        <v>1860</v>
      </c>
      <c r="I965" s="11" t="s">
        <v>1861</v>
      </c>
      <c r="J965" s="19" t="s">
        <v>2414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>IF(Z965 &lt; 1, "", (M965/2)/TAN(RADIANS(Z965/2)))</f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1862</v>
      </c>
      <c r="AI965" s="6">
        <v>1</v>
      </c>
      <c r="AJ965" s="6">
        <v>0</v>
      </c>
      <c r="AK965" s="6">
        <v>0</v>
      </c>
      <c r="AL965" s="6">
        <v>1</v>
      </c>
      <c r="AM965" s="6">
        <v>0</v>
      </c>
      <c r="AN965" s="6">
        <v>1</v>
      </c>
      <c r="AO965" s="6">
        <v>1</v>
      </c>
      <c r="AQ965" s="6">
        <v>0</v>
      </c>
      <c r="AR965" s="6">
        <v>0</v>
      </c>
      <c r="AS965" s="6">
        <v>0</v>
      </c>
      <c r="AT965" s="6">
        <v>0</v>
      </c>
      <c r="AU965" s="6">
        <f>IF(Table3[[#This Row],[ShankDiameter]]&gt;0.5,0,IF(Table3[[#This Row],[Type]]="CD",0,1))</f>
        <v>0</v>
      </c>
      <c r="AV965" s="6">
        <v>0</v>
      </c>
      <c r="AW965" s="6">
        <v>0</v>
      </c>
      <c r="AX965" s="6">
        <v>0</v>
      </c>
      <c r="AY965" s="6">
        <f>IF(Table3[[#This Row],[ShankDiameter]]=0.225,2,IF(Table3[[#This Row],[ShankDiameter]]=0.25,2,IF(Table3[[#This Row],[ShankDiameter]]=0.2875,2,0)))</f>
        <v>0</v>
      </c>
      <c r="AZ965" s="6"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2</v>
      </c>
      <c r="BH965" s="6">
        <v>0</v>
      </c>
      <c r="BI965" s="6">
        <f>IF(Table3[[#This Row],[Type]]="EM",IF((Table3[[#This Row],[Diameter]]/2)-Table3[[#This Row],[CornerRadius]]-0.012&gt;0,(Table3[[#This Row],[Diameter]]/2)-Table3[[#This Row],[CornerRadius]]-0.012,0),)</f>
        <v>0</v>
      </c>
      <c r="BK965" s="6" t="str">
        <f>IF(Table3[[#This Row],[ShoulderLength]]="","",IF(Table3[[#This Row],[ShoulderLength]]&lt;Table3[[#This Row],[LOC]],"FIX",""))</f>
        <v/>
      </c>
    </row>
    <row r="966" spans="1:63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1860</v>
      </c>
      <c r="C966" s="6" t="s">
        <v>2280</v>
      </c>
      <c r="E966" s="6">
        <v>965</v>
      </c>
      <c r="G966" s="9" t="s">
        <v>74</v>
      </c>
      <c r="H966" s="10" t="s">
        <v>1860</v>
      </c>
      <c r="I966" s="11" t="s">
        <v>1861</v>
      </c>
      <c r="J966" s="19" t="s">
        <v>2414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>IF(Z966 &lt; 1, "", (M966/2)/TAN(RADIANS(Z966/2)))</f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1862</v>
      </c>
      <c r="AI966" s="6">
        <v>1</v>
      </c>
      <c r="AJ966" s="6">
        <v>0</v>
      </c>
      <c r="AK966" s="6">
        <v>0</v>
      </c>
      <c r="AL966" s="6">
        <v>1</v>
      </c>
      <c r="AM966" s="6">
        <v>0</v>
      </c>
      <c r="AN966" s="6">
        <v>1</v>
      </c>
      <c r="AO966" s="6">
        <v>1</v>
      </c>
      <c r="AQ966" s="6">
        <v>0</v>
      </c>
      <c r="AR966" s="6">
        <v>0</v>
      </c>
      <c r="AS966" s="6">
        <v>0</v>
      </c>
      <c r="AT966" s="6">
        <v>0</v>
      </c>
      <c r="AU966" s="6">
        <f>IF(Table3[[#This Row],[ShankDiameter]]&gt;0.5,0,IF(Table3[[#This Row],[Type]]="CD",0,1))</f>
        <v>0</v>
      </c>
      <c r="AV966" s="6">
        <v>0</v>
      </c>
      <c r="AW966" s="6">
        <v>0</v>
      </c>
      <c r="AX966" s="6">
        <v>0</v>
      </c>
      <c r="AY966" s="6">
        <f>IF(Table3[[#This Row],[ShankDiameter]]=0.225,2,IF(Table3[[#This Row],[ShankDiameter]]=0.25,2,IF(Table3[[#This Row],[ShankDiameter]]=0.2875,2,0)))</f>
        <v>0</v>
      </c>
      <c r="AZ966" s="6"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2</v>
      </c>
      <c r="BH966" s="6">
        <v>0</v>
      </c>
      <c r="BI966" s="6">
        <f>IF(Table3[[#This Row],[Type]]="EM",IF((Table3[[#This Row],[Diameter]]/2)-Table3[[#This Row],[CornerRadius]]-0.012&gt;0,(Table3[[#This Row],[Diameter]]/2)-Table3[[#This Row],[CornerRadius]]-0.012,0),)</f>
        <v>0</v>
      </c>
      <c r="BK966" s="6" t="str">
        <f>IF(Table3[[#This Row],[ShoulderLength]]="","",IF(Table3[[#This Row],[ShoulderLength]]&lt;Table3[[#This Row],[LOC]],"FIX",""))</f>
        <v/>
      </c>
    </row>
    <row r="967" spans="1:63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1860</v>
      </c>
      <c r="C967" s="6" t="s">
        <v>2280</v>
      </c>
      <c r="E967" s="6">
        <v>966</v>
      </c>
      <c r="G967" s="9" t="s">
        <v>74</v>
      </c>
      <c r="H967" s="10" t="s">
        <v>1860</v>
      </c>
      <c r="I967" s="11" t="s">
        <v>1863</v>
      </c>
      <c r="J967" s="12" t="s">
        <v>2413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>IF(Z967 &lt; 1, "", (M967/2)/TAN(RADIANS(Z967/2)))</f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1879</v>
      </c>
      <c r="AI967" s="6">
        <v>1</v>
      </c>
      <c r="AJ967" s="6">
        <v>1</v>
      </c>
      <c r="AK967" s="6">
        <v>1</v>
      </c>
      <c r="AL967" s="6">
        <v>0</v>
      </c>
      <c r="AM967" s="6">
        <v>1</v>
      </c>
      <c r="AN967" s="6">
        <v>1</v>
      </c>
      <c r="AO967" s="6">
        <v>1</v>
      </c>
      <c r="AP967" s="21" t="s">
        <v>3303</v>
      </c>
      <c r="AQ967" s="6">
        <v>0</v>
      </c>
      <c r="AR967" s="6">
        <v>0</v>
      </c>
      <c r="AS967" s="6">
        <v>0</v>
      </c>
      <c r="AT967" s="6">
        <v>0</v>
      </c>
      <c r="AU967" s="6">
        <f>IF(Table3[[#This Row],[ShankDiameter]]&gt;0.5,0,IF(Table3[[#This Row],[Type]]="CD",0,1))</f>
        <v>0</v>
      </c>
      <c r="AV967" s="6">
        <v>0</v>
      </c>
      <c r="AW967" s="6">
        <v>0</v>
      </c>
      <c r="AX967" s="6">
        <v>2</v>
      </c>
      <c r="AY967" s="6">
        <f>IF(Table3[[#This Row],[ShankDiameter]]=0.225,2,IF(Table3[[#This Row],[ShankDiameter]]=0.25,2,IF(Table3[[#This Row],[ShankDiameter]]=0.2875,2,0)))</f>
        <v>0</v>
      </c>
      <c r="AZ967" s="6"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2</v>
      </c>
      <c r="BF967" s="6">
        <v>0</v>
      </c>
      <c r="BG967" s="6">
        <v>0</v>
      </c>
      <c r="BH967" s="6">
        <v>0</v>
      </c>
      <c r="BI967" s="6">
        <f>IF(Table3[[#This Row],[Type]]="EM",IF((Table3[[#This Row],[Diameter]]/2)-Table3[[#This Row],[CornerRadius]]-0.012&gt;0,(Table3[[#This Row],[Diameter]]/2)-Table3[[#This Row],[CornerRadius]]-0.012,0),)</f>
        <v>0</v>
      </c>
      <c r="BK967" s="6" t="str">
        <f>IF(Table3[[#This Row],[ShoulderLength]]="","",IF(Table3[[#This Row],[ShoulderLength]]&lt;Table3[[#This Row],[LOC]],"FIX",""))</f>
        <v/>
      </c>
    </row>
    <row r="968" spans="1:63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1860</v>
      </c>
      <c r="I968" s="11" t="s">
        <v>1864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>IF(Z968 &lt; 1, "", (M968/2)/TAN(RADIANS(Z968/2)))</f>
        <v/>
      </c>
      <c r="AE968" s="6" t="s">
        <v>118</v>
      </c>
      <c r="AF968" s="6" t="s">
        <v>119</v>
      </c>
      <c r="AI968" s="6">
        <v>1</v>
      </c>
      <c r="AJ968" s="6">
        <v>0</v>
      </c>
      <c r="AK968" s="6">
        <v>0</v>
      </c>
      <c r="AL968" s="6">
        <v>1</v>
      </c>
      <c r="AM968" s="6">
        <v>0</v>
      </c>
      <c r="AN968" s="6">
        <v>0</v>
      </c>
      <c r="AO968" s="6">
        <v>1</v>
      </c>
      <c r="AQ968" s="6">
        <v>0</v>
      </c>
      <c r="AR968" s="6">
        <v>0</v>
      </c>
      <c r="AS968" s="6">
        <v>0</v>
      </c>
      <c r="AT968" s="6">
        <v>0</v>
      </c>
      <c r="AU968" s="6">
        <f>IF(Table3[[#This Row],[ShankDiameter]]&gt;0.5,0,2)</f>
        <v>2</v>
      </c>
      <c r="AV968" s="6">
        <v>0</v>
      </c>
      <c r="AW968" s="6">
        <v>0</v>
      </c>
      <c r="AX968" s="6">
        <v>2</v>
      </c>
      <c r="AY968" s="6">
        <f>IF(Table3[[#This Row],[ShankDiameter]]=0.225,2,IF(Table3[[#This Row],[ShankDiameter]]=0.25,2,IF(Table3[[#This Row],[ShankDiameter]]=0.2875,2,0)))</f>
        <v>0</v>
      </c>
      <c r="AZ968" s="6"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f>IF(Table3[[#This Row],[Type]]="EM",IF((Table3[[#This Row],[Diameter]]/2)-Table3[[#This Row],[CornerRadius]]-0.012&gt;0,(Table3[[#This Row],[Diameter]]/2)-Table3[[#This Row],[CornerRadius]]-0.012,0),)</f>
        <v>0</v>
      </c>
      <c r="BK968" s="6" t="str">
        <f>IF(Table3[[#This Row],[ShoulderLength]]="","",IF(Table3[[#This Row],[ShoulderLength]]&lt;Table3[[#This Row],[LOC]],"FIX",""))</f>
        <v/>
      </c>
    </row>
    <row r="969" spans="1:63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1860</v>
      </c>
      <c r="I969" s="11" t="s">
        <v>1865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>IF(Z969 &lt; 1, "", (M969/2)/TAN(RADIANS(Z969/2)))</f>
        <v/>
      </c>
      <c r="AE969" s="6" t="s">
        <v>118</v>
      </c>
      <c r="AF969" s="6" t="s">
        <v>119</v>
      </c>
      <c r="AI969" s="6">
        <v>1</v>
      </c>
      <c r="AJ969" s="6">
        <v>1</v>
      </c>
      <c r="AK969" s="6">
        <v>1</v>
      </c>
      <c r="AL969" s="6">
        <v>1</v>
      </c>
      <c r="AM969" s="6">
        <v>1</v>
      </c>
      <c r="AN969" s="6">
        <v>0</v>
      </c>
      <c r="AO969" s="6">
        <v>1</v>
      </c>
      <c r="AQ969" s="6">
        <v>0</v>
      </c>
      <c r="AR969" s="6">
        <v>0</v>
      </c>
      <c r="AS969" s="6">
        <v>0</v>
      </c>
      <c r="AT969" s="6">
        <v>0</v>
      </c>
      <c r="AU969" s="6">
        <f>IF(Table3[[#This Row],[ShankDiameter]]&gt;0.5,0,2)</f>
        <v>2</v>
      </c>
      <c r="AV969" s="6">
        <v>0</v>
      </c>
      <c r="AW969" s="6">
        <v>0</v>
      </c>
      <c r="AX969" s="6">
        <v>2</v>
      </c>
      <c r="AY969" s="6">
        <f>IF(Table3[[#This Row],[ShankDiameter]]=0.225,2,IF(Table3[[#This Row],[ShankDiameter]]=0.25,2,IF(Table3[[#This Row],[ShankDiameter]]=0.2875,2,0)))</f>
        <v>0</v>
      </c>
      <c r="AZ969" s="6"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f>IF(Table3[[#This Row],[Type]]="EM",IF((Table3[[#This Row],[Diameter]]/2)-Table3[[#This Row],[CornerRadius]]-0.012&gt;0,(Table3[[#This Row],[Diameter]]/2)-Table3[[#This Row],[CornerRadius]]-0.012,0),)</f>
        <v>0</v>
      </c>
      <c r="BK969" s="6" t="str">
        <f>IF(Table3[[#This Row],[ShoulderLength]]="","",IF(Table3[[#This Row],[ShoulderLength]]&lt;Table3[[#This Row],[LOC]],"FIX",""))</f>
        <v/>
      </c>
    </row>
    <row r="970" spans="1:63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1860</v>
      </c>
      <c r="I970" s="11" t="s">
        <v>1866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>IF(Z970 &lt; 1, "", (M970/2)/TAN(RADIANS(Z970/2)))</f>
        <v/>
      </c>
      <c r="AE970" s="6" t="s">
        <v>118</v>
      </c>
      <c r="AF970" s="6" t="s">
        <v>119</v>
      </c>
      <c r="AI970" s="6">
        <v>1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0</v>
      </c>
      <c r="AQ970" s="6">
        <v>0</v>
      </c>
      <c r="AR970" s="6">
        <v>0</v>
      </c>
      <c r="AS970" s="6">
        <v>0</v>
      </c>
      <c r="AT970" s="6">
        <v>0</v>
      </c>
      <c r="AU970" s="6">
        <f>IF(Table3[[#This Row],[ShankDiameter]]&gt;0.5,0,2)</f>
        <v>2</v>
      </c>
      <c r="AV970" s="6">
        <v>0</v>
      </c>
      <c r="AW970" s="6">
        <v>0</v>
      </c>
      <c r="AX970" s="6">
        <v>2</v>
      </c>
      <c r="AY970" s="6">
        <f>IF(Table3[[#This Row],[ShankDiameter]]=0.225,2,IF(Table3[[#This Row],[ShankDiameter]]=0.25,2,IF(Table3[[#This Row],[ShankDiameter]]=0.2875,2,0)))</f>
        <v>0</v>
      </c>
      <c r="AZ970" s="6"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f>IF(Table3[[#This Row],[Type]]="EM",IF((Table3[[#This Row],[Diameter]]/2)-Table3[[#This Row],[CornerRadius]]-0.012&gt;0,(Table3[[#This Row],[Diameter]]/2)-Table3[[#This Row],[CornerRadius]]-0.012,0),)</f>
        <v>0</v>
      </c>
      <c r="BK970" s="6" t="str">
        <f>IF(Table3[[#This Row],[ShoulderLength]]="","",IF(Table3[[#This Row],[ShoulderLength]]&lt;Table3[[#This Row],[LOC]],"FIX",""))</f>
        <v/>
      </c>
    </row>
    <row r="971" spans="1:63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1860</v>
      </c>
      <c r="C971" s="6" t="s">
        <v>2280</v>
      </c>
      <c r="E971" s="6">
        <v>970</v>
      </c>
      <c r="G971" s="9" t="s">
        <v>74</v>
      </c>
      <c r="H971" s="10" t="s">
        <v>1860</v>
      </c>
      <c r="I971" s="11" t="s">
        <v>1867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>IF(Z971 &lt; 1, "", (M971/2)/TAN(RADIANS(Z971/2)))</f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1</v>
      </c>
      <c r="AJ971" s="6">
        <v>0</v>
      </c>
      <c r="AK971" s="6">
        <v>1</v>
      </c>
      <c r="AL971" s="6">
        <v>0</v>
      </c>
      <c r="AM971" s="6">
        <v>1</v>
      </c>
      <c r="AN971" s="6">
        <v>1</v>
      </c>
      <c r="AO971" s="6">
        <v>1</v>
      </c>
      <c r="AQ971" s="6">
        <v>0</v>
      </c>
      <c r="AR971" s="6">
        <v>0</v>
      </c>
      <c r="AS971" s="6">
        <v>0</v>
      </c>
      <c r="AT971" s="6">
        <v>0</v>
      </c>
      <c r="AU971" s="6">
        <f>IF(Table3[[#This Row],[ShankDiameter]]&gt;0.5,0,2)</f>
        <v>0</v>
      </c>
      <c r="AV971" s="6">
        <v>0</v>
      </c>
      <c r="AW971" s="6">
        <v>0</v>
      </c>
      <c r="AX971" s="6">
        <v>2</v>
      </c>
      <c r="AY971" s="6">
        <f>IF(Table3[[#This Row],[ShankDiameter]]=0.225,2,IF(Table3[[#This Row],[ShankDiameter]]=0.25,2,IF(Table3[[#This Row],[ShankDiameter]]=0.2875,2,0)))</f>
        <v>0</v>
      </c>
      <c r="AZ971" s="6"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2</v>
      </c>
      <c r="BF971" s="6">
        <v>0</v>
      </c>
      <c r="BG971" s="6">
        <v>0</v>
      </c>
      <c r="BH971" s="6">
        <v>0</v>
      </c>
      <c r="BI971" s="6">
        <f>IF(Table3[[#This Row],[Type]]="EM",IF((Table3[[#This Row],[Diameter]]/2)-Table3[[#This Row],[CornerRadius]]-0.012&gt;0,(Table3[[#This Row],[Diameter]]/2)-Table3[[#This Row],[CornerRadius]]-0.012,0),)</f>
        <v>0</v>
      </c>
      <c r="BK971" s="6" t="str">
        <f>IF(Table3[[#This Row],[ShoulderLength]]="","",IF(Table3[[#This Row],[ShoulderLength]]&lt;Table3[[#This Row],[LOC]],"FIX",""))</f>
        <v/>
      </c>
    </row>
    <row r="972" spans="1:63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1860</v>
      </c>
      <c r="C972" s="6" t="s">
        <v>2280</v>
      </c>
      <c r="E972" s="6">
        <v>971</v>
      </c>
      <c r="G972" s="9" t="s">
        <v>74</v>
      </c>
      <c r="H972" s="10" t="s">
        <v>1860</v>
      </c>
      <c r="I972" s="11" t="s">
        <v>1868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1</v>
      </c>
      <c r="AK972" s="6">
        <v>0</v>
      </c>
      <c r="AL972" s="6">
        <v>0</v>
      </c>
      <c r="AM972" s="6">
        <v>0</v>
      </c>
      <c r="AN972" s="6">
        <v>1</v>
      </c>
      <c r="AO972" s="6">
        <v>0</v>
      </c>
      <c r="AQ972" s="6">
        <v>0</v>
      </c>
      <c r="AR972" s="6">
        <v>0</v>
      </c>
      <c r="AS972" s="6">
        <v>0</v>
      </c>
      <c r="AT972" s="6">
        <v>0</v>
      </c>
      <c r="AU972" s="6">
        <f>IF(Table3[[#This Row],[ShankDiameter]]&gt;0.5,0,IF(Table3[[#This Row],[Type]]="CD",0,1))</f>
        <v>0</v>
      </c>
      <c r="AV972" s="6">
        <v>0</v>
      </c>
      <c r="AW972" s="6">
        <v>0</v>
      </c>
      <c r="AX972" s="6">
        <v>0</v>
      </c>
      <c r="AY972" s="6">
        <f>IF(Table3[[#This Row],[ShankDiameter]]=0.225,2,IF(Table3[[#This Row],[ShankDiameter]]=0.25,2,IF(Table3[[#This Row],[ShankDiameter]]=0.2875,2,0)))</f>
        <v>0</v>
      </c>
      <c r="AZ972" s="6"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2</v>
      </c>
      <c r="BF972" s="6">
        <v>0</v>
      </c>
      <c r="BG972" s="6">
        <v>0</v>
      </c>
      <c r="BH972" s="6">
        <v>0</v>
      </c>
      <c r="BI972" s="6">
        <f>IF(Table3[[#This Row],[Type]]="EM",IF((Table3[[#This Row],[Diameter]]/2)-Table3[[#This Row],[CornerRadius]]-0.012&gt;0,(Table3[[#This Row],[Diameter]]/2)-Table3[[#This Row],[CornerRadius]]-0.012,0),)</f>
        <v>0</v>
      </c>
      <c r="BK972" s="6" t="str">
        <f>IF(Table3[[#This Row],[ShoulderLength]]="","",IF(Table3[[#This Row],[ShoulderLength]]&lt;Table3[[#This Row],[LOC]],"FIX",""))</f>
        <v/>
      </c>
    </row>
    <row r="973" spans="1:63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1860</v>
      </c>
      <c r="I973" s="11" t="s">
        <v>1869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1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0</v>
      </c>
      <c r="AQ973" s="6">
        <v>0</v>
      </c>
      <c r="AR973" s="6">
        <v>0</v>
      </c>
      <c r="AS973" s="6">
        <v>0</v>
      </c>
      <c r="AT973" s="6">
        <v>0</v>
      </c>
      <c r="AU973" s="6">
        <f>IF(Table3[[#This Row],[ShankDiameter]]&gt;0.5,0,2)</f>
        <v>2</v>
      </c>
      <c r="AV973" s="6">
        <v>0</v>
      </c>
      <c r="AW973" s="6">
        <v>0</v>
      </c>
      <c r="AX973" s="6">
        <v>2</v>
      </c>
      <c r="AY973" s="6">
        <f>IF(Table3[[#This Row],[ShankDiameter]]=0.225,2,IF(Table3[[#This Row],[ShankDiameter]]=0.25,2,IF(Table3[[#This Row],[ShankDiameter]]=0.2875,2,0)))</f>
        <v>0</v>
      </c>
      <c r="AZ973" s="6"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f>IF(Table3[[#This Row],[Type]]="EM",IF((Table3[[#This Row],[Diameter]]/2)-Table3[[#This Row],[CornerRadius]]-0.012&gt;0,(Table3[[#This Row],[Diameter]]/2)-Table3[[#This Row],[CornerRadius]]-0.012,0),)</f>
        <v>0</v>
      </c>
      <c r="BK973" s="6" t="str">
        <f>IF(Table3[[#This Row],[ShoulderLength]]="","",IF(Table3[[#This Row],[ShoulderLength]]&lt;Table3[[#This Row],[LOC]],"FIX",""))</f>
        <v/>
      </c>
    </row>
    <row r="974" spans="1:63" x14ac:dyDescent="0.25">
      <c r="A974" s="7">
        <v>1</v>
      </c>
      <c r="B974" s="6" t="s">
        <v>1860</v>
      </c>
      <c r="C974" s="6" t="s">
        <v>2280</v>
      </c>
      <c r="E974" s="6">
        <v>973</v>
      </c>
      <c r="G974" s="9" t="s">
        <v>74</v>
      </c>
      <c r="H974" s="10" t="s">
        <v>1860</v>
      </c>
      <c r="I974" s="11" t="s">
        <v>1870</v>
      </c>
      <c r="J974" s="12" t="s">
        <v>2412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1862</v>
      </c>
      <c r="AI974" s="6">
        <v>1</v>
      </c>
      <c r="AJ974" s="6">
        <v>0</v>
      </c>
      <c r="AK974" s="6">
        <v>1</v>
      </c>
      <c r="AL974" s="6">
        <v>0</v>
      </c>
      <c r="AM974" s="6">
        <v>1</v>
      </c>
      <c r="AN974" s="6">
        <v>0</v>
      </c>
      <c r="AO974" s="6">
        <v>1</v>
      </c>
      <c r="AQ974" s="6">
        <v>0</v>
      </c>
      <c r="AR974" s="6">
        <v>0</v>
      </c>
      <c r="AS974" s="6">
        <v>0</v>
      </c>
      <c r="AT974" s="6">
        <v>0</v>
      </c>
      <c r="AU974" s="6">
        <f>IF(Table3[[#This Row],[ShankDiameter]]&gt;0.5,0,2)</f>
        <v>0</v>
      </c>
      <c r="AV974" s="6">
        <v>0</v>
      </c>
      <c r="AW974" s="6">
        <v>0</v>
      </c>
      <c r="AX974" s="6">
        <v>0</v>
      </c>
      <c r="AY974" s="6">
        <f>IF(Table3[[#This Row],[ShankDiameter]]=0.225,2,IF(Table3[[#This Row],[ShankDiameter]]=0.25,2,IF(Table3[[#This Row],[ShankDiameter]]=0.2875,2,0)))</f>
        <v>0</v>
      </c>
      <c r="AZ974" s="6"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1</v>
      </c>
      <c r="BH974" s="6">
        <v>0</v>
      </c>
      <c r="BI974" s="6">
        <f>IF(Table3[[#This Row],[Type]]="EM",IF((Table3[[#This Row],[Diameter]]/2)-Table3[[#This Row],[CornerRadius]]-0.012&gt;0,(Table3[[#This Row],[Diameter]]/2)-Table3[[#This Row],[CornerRadius]]-0.012,0),)</f>
        <v>0</v>
      </c>
      <c r="BK974" s="6" t="str">
        <f>IF(Table3[[#This Row],[ShoulderLength]]="","",IF(Table3[[#This Row],[ShoulderLength]]&lt;Table3[[#This Row],[LOC]],"FIX",""))</f>
        <v/>
      </c>
    </row>
    <row r="975" spans="1:63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1860</v>
      </c>
      <c r="I975" s="11" t="s">
        <v>1871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Q975" s="6">
        <v>0</v>
      </c>
      <c r="AR975" s="6">
        <v>0</v>
      </c>
      <c r="AS975" s="6">
        <v>0</v>
      </c>
      <c r="AT975" s="6">
        <v>0</v>
      </c>
      <c r="AU975" s="6">
        <f>IF(Table3[[#This Row],[ShankDiameter]]&gt;0.5,0,2)</f>
        <v>2</v>
      </c>
      <c r="AV975" s="6">
        <v>0</v>
      </c>
      <c r="AW975" s="6">
        <v>0</v>
      </c>
      <c r="AX975" s="6">
        <v>2</v>
      </c>
      <c r="AY975" s="6">
        <f>IF(Table3[[#This Row],[ShankDiameter]]=0.225,2,IF(Table3[[#This Row],[ShankDiameter]]=0.25,2,IF(Table3[[#This Row],[ShankDiameter]]=0.2875,2,0)))</f>
        <v>0</v>
      </c>
      <c r="AZ975" s="6"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f>IF(Table3[[#This Row],[Type]]="EM",IF((Table3[[#This Row],[Diameter]]/2)-Table3[[#This Row],[CornerRadius]]-0.012&gt;0,(Table3[[#This Row],[Diameter]]/2)-Table3[[#This Row],[CornerRadius]]-0.012,0),)</f>
        <v>0</v>
      </c>
      <c r="BK975" s="6" t="str">
        <f>IF(Table3[[#This Row],[ShoulderLength]]="","",IF(Table3[[#This Row],[ShoulderLength]]&lt;Table3[[#This Row],[LOC]],"FIX",""))</f>
        <v/>
      </c>
    </row>
    <row r="976" spans="1:63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1860</v>
      </c>
      <c r="C976" s="6" t="s">
        <v>2411</v>
      </c>
      <c r="E976" s="6">
        <v>975</v>
      </c>
      <c r="G976" s="9" t="s">
        <v>74</v>
      </c>
      <c r="H976" s="10" t="s">
        <v>1860</v>
      </c>
      <c r="I976" s="11" t="s">
        <v>1872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1</v>
      </c>
      <c r="AK976" s="6">
        <v>0</v>
      </c>
      <c r="AL976" s="6">
        <v>0</v>
      </c>
      <c r="AM976" s="6">
        <v>0</v>
      </c>
      <c r="AN976" s="6">
        <v>0</v>
      </c>
      <c r="AO976" s="6">
        <v>1</v>
      </c>
      <c r="AQ976" s="6">
        <v>0</v>
      </c>
      <c r="AR976" s="6">
        <v>0</v>
      </c>
      <c r="AS976" s="6">
        <v>0</v>
      </c>
      <c r="AT976" s="6">
        <v>0</v>
      </c>
      <c r="AU976" s="6">
        <f>IF(Table3[[#This Row],[ShankDiameter]]&gt;0.5,0,IF(Table3[[#This Row],[Type]]="CD",0,1))</f>
        <v>0</v>
      </c>
      <c r="AV976" s="6">
        <v>0</v>
      </c>
      <c r="AW976" s="6">
        <v>0</v>
      </c>
      <c r="AX976" s="6">
        <v>0</v>
      </c>
      <c r="AY976" s="6">
        <f>IF(Table3[[#This Row],[ShankDiameter]]=0.225,2,IF(Table3[[#This Row],[ShankDiameter]]=0.25,2,IF(Table3[[#This Row],[ShankDiameter]]=0.2875,2,0)))</f>
        <v>0</v>
      </c>
      <c r="AZ976" s="6"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2</v>
      </c>
      <c r="BG976" s="6">
        <v>0</v>
      </c>
      <c r="BH976" s="6">
        <v>0</v>
      </c>
      <c r="BI976" s="6">
        <f>IF(Table3[[#This Row],[Type]]="EM",IF((Table3[[#This Row],[Diameter]]/2)-Table3[[#This Row],[CornerRadius]]-0.012&gt;0,(Table3[[#This Row],[Diameter]]/2)-Table3[[#This Row],[CornerRadius]]-0.012,0),)</f>
        <v>0</v>
      </c>
      <c r="BK976" s="6" t="str">
        <f>IF(Table3[[#This Row],[ShoulderLength]]="","",IF(Table3[[#This Row],[ShoulderLength]]&lt;Table3[[#This Row],[LOC]],"FIX",""))</f>
        <v/>
      </c>
    </row>
    <row r="977" spans="1:63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1860</v>
      </c>
      <c r="I977" s="11" t="s">
        <v>1873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G977" s="6" t="s">
        <v>1874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Q977" s="6">
        <v>0</v>
      </c>
      <c r="AR977" s="6">
        <v>0</v>
      </c>
      <c r="AS977" s="6">
        <v>0</v>
      </c>
      <c r="AT977" s="6">
        <v>0</v>
      </c>
      <c r="AU977" s="6">
        <f>IF(Table3[[#This Row],[ShankDiameter]]&gt;0.5,0,2)</f>
        <v>2</v>
      </c>
      <c r="AV977" s="6">
        <v>0</v>
      </c>
      <c r="AW977" s="6">
        <v>0</v>
      </c>
      <c r="AX977" s="6">
        <v>2</v>
      </c>
      <c r="AY977" s="6">
        <f>IF(Table3[[#This Row],[ShankDiameter]]=0.225,2,IF(Table3[[#This Row],[ShankDiameter]]=0.25,2,IF(Table3[[#This Row],[ShankDiameter]]=0.2875,2,0)))</f>
        <v>0</v>
      </c>
      <c r="AZ977" s="6"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f>IF(Table3[[#This Row],[Type]]="EM",IF((Table3[[#This Row],[Diameter]]/2)-Table3[[#This Row],[CornerRadius]]-0.012&gt;0,(Table3[[#This Row],[Diameter]]/2)-Table3[[#This Row],[CornerRadius]]-0.012,0),)</f>
        <v>0</v>
      </c>
      <c r="BK977" s="6" t="str">
        <f>IF(Table3[[#This Row],[ShoulderLength]]="","",IF(Table3[[#This Row],[ShoulderLength]]&lt;Table3[[#This Row],[LOC]],"FIX",""))</f>
        <v/>
      </c>
    </row>
    <row r="978" spans="1:63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1875</v>
      </c>
      <c r="I978" s="11" t="s">
        <v>1876</v>
      </c>
      <c r="J978" s="12" t="s">
        <v>1877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>IF(Z978 &lt; 1, "", (M978/2)/TAN(RADIANS(Z978/2)))</f>
        <v/>
      </c>
      <c r="AE978" s="6" t="s">
        <v>44</v>
      </c>
      <c r="AF978" s="6" t="s">
        <v>62</v>
      </c>
      <c r="AG978" s="6" t="s">
        <v>1879</v>
      </c>
      <c r="AH978" s="6" t="s">
        <v>1880</v>
      </c>
      <c r="AI978" s="6">
        <v>1</v>
      </c>
      <c r="AJ978" s="6">
        <v>0</v>
      </c>
      <c r="AK978" s="6">
        <v>1</v>
      </c>
      <c r="AL978" s="6">
        <v>1</v>
      </c>
      <c r="AM978" s="6">
        <v>0</v>
      </c>
      <c r="AN978" s="6">
        <v>0</v>
      </c>
      <c r="AO978" s="6">
        <v>1</v>
      </c>
      <c r="AQ978" s="6">
        <v>0</v>
      </c>
      <c r="AR978" s="6">
        <v>0</v>
      </c>
      <c r="AS978" s="6">
        <v>0</v>
      </c>
      <c r="AT978" s="6">
        <v>0</v>
      </c>
      <c r="AU978" s="6">
        <f>IF(Table3[[#This Row],[ShankDiameter]]&gt;0.5,0,2)</f>
        <v>2</v>
      </c>
      <c r="AV978" s="6">
        <v>0</v>
      </c>
      <c r="AW978" s="6">
        <v>0</v>
      </c>
      <c r="AX978" s="6">
        <v>2</v>
      </c>
      <c r="AY978" s="6">
        <f>IF(Table3[[#This Row],[ShankDiameter]]=0.225,2,IF(Table3[[#This Row],[ShankDiameter]]=0.25,2,IF(Table3[[#This Row],[ShankDiameter]]=0.2875,2,0)))</f>
        <v>0</v>
      </c>
      <c r="AZ978" s="6"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f>IF(Table3[[#This Row],[Type]]="EM",IF((Table3[[#This Row],[Diameter]]/2)-Table3[[#This Row],[CornerRadius]]-0.012&gt;0,(Table3[[#This Row],[Diameter]]/2)-Table3[[#This Row],[CornerRadius]]-0.012,0),)</f>
        <v>0</v>
      </c>
      <c r="BK978" s="6" t="str">
        <f>IF(Table3[[#This Row],[ShoulderLength]]="","",IF(Table3[[#This Row],[ShoulderLength]]&lt;Table3[[#This Row],[LOC]],"FIX",""))</f>
        <v/>
      </c>
    </row>
    <row r="979" spans="1:63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1875</v>
      </c>
      <c r="I979" s="11" t="s">
        <v>1881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>IF(Z979 &lt; 1, "", (M979/2)/TAN(RADIANS(Z979/2)))</f>
        <v/>
      </c>
      <c r="AE979" s="6" t="s">
        <v>44</v>
      </c>
      <c r="AF979" s="6" t="s">
        <v>62</v>
      </c>
      <c r="AG979" s="6" t="s">
        <v>66</v>
      </c>
      <c r="AH979" s="6" t="s">
        <v>1882</v>
      </c>
      <c r="AI979" s="6">
        <v>1</v>
      </c>
      <c r="AJ979" s="6">
        <v>1</v>
      </c>
      <c r="AK979" s="6">
        <v>0</v>
      </c>
      <c r="AL979" s="6">
        <v>0</v>
      </c>
      <c r="AM979" s="6">
        <v>1</v>
      </c>
      <c r="AN979" s="6">
        <v>0</v>
      </c>
      <c r="AO979" s="6">
        <v>1</v>
      </c>
      <c r="AQ979" s="6">
        <v>0</v>
      </c>
      <c r="AR979" s="6">
        <v>0</v>
      </c>
      <c r="AS979" s="6">
        <v>0</v>
      </c>
      <c r="AT979" s="6">
        <v>0</v>
      </c>
      <c r="AU979" s="6">
        <f>IF(Table3[[#This Row],[ShankDiameter]]&gt;0.5,0,2)</f>
        <v>2</v>
      </c>
      <c r="AV979" s="6">
        <v>0</v>
      </c>
      <c r="AW979" s="6">
        <v>0</v>
      </c>
      <c r="AX979" s="6">
        <v>2</v>
      </c>
      <c r="AY979" s="6">
        <f>IF(Table3[[#This Row],[ShankDiameter]]=0.225,2,IF(Table3[[#This Row],[ShankDiameter]]=0.25,2,IF(Table3[[#This Row],[ShankDiameter]]=0.2875,2,0)))</f>
        <v>0</v>
      </c>
      <c r="AZ979" s="6"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f>IF(Table3[[#This Row],[Type]]="EM",IF((Table3[[#This Row],[Diameter]]/2)-Table3[[#This Row],[CornerRadius]]-0.012&gt;0,(Table3[[#This Row],[Diameter]]/2)-Table3[[#This Row],[CornerRadius]]-0.012,0),)</f>
        <v>0</v>
      </c>
      <c r="BK979" s="6" t="str">
        <f>IF(Table3[[#This Row],[ShoulderLength]]="","",IF(Table3[[#This Row],[ShoulderLength]]&lt;Table3[[#This Row],[LOC]],"FIX",""))</f>
        <v/>
      </c>
    </row>
    <row r="980" spans="1:63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979</v>
      </c>
      <c r="G980" s="9" t="s">
        <v>74</v>
      </c>
      <c r="H980" s="10" t="s">
        <v>1875</v>
      </c>
      <c r="I980" s="11" t="s">
        <v>1883</v>
      </c>
      <c r="J980" s="12" t="s">
        <v>1884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>IF(Z980 &lt; 1, "", (M980/2)/TAN(RADIANS(Z980/2)))</f>
        <v/>
      </c>
      <c r="AE980" s="6" t="s">
        <v>44</v>
      </c>
      <c r="AF980" s="6" t="s">
        <v>73</v>
      </c>
      <c r="AG980" s="6" t="s">
        <v>66</v>
      </c>
      <c r="AH980" s="6" t="s">
        <v>1885</v>
      </c>
      <c r="AI980" s="6">
        <v>0</v>
      </c>
      <c r="AJ980" s="6">
        <v>1</v>
      </c>
      <c r="AK980" s="6">
        <v>1</v>
      </c>
      <c r="AL980" s="6">
        <v>0</v>
      </c>
      <c r="AM980" s="6">
        <v>1</v>
      </c>
      <c r="AN980" s="6">
        <v>0</v>
      </c>
      <c r="AO980" s="6">
        <v>1</v>
      </c>
      <c r="AQ980" s="6">
        <v>0</v>
      </c>
      <c r="AR980" s="6">
        <v>0</v>
      </c>
      <c r="AS980" s="6">
        <v>0</v>
      </c>
      <c r="AT980" s="6">
        <v>0</v>
      </c>
      <c r="AU980" s="6">
        <f>IF(Table3[[#This Row],[ShankDiameter]]&gt;0.5,0,2)</f>
        <v>2</v>
      </c>
      <c r="AV980" s="6">
        <v>0</v>
      </c>
      <c r="AW980" s="6">
        <v>0</v>
      </c>
      <c r="AX980" s="6">
        <v>2</v>
      </c>
      <c r="AY980" s="6">
        <f>IF(Table3[[#This Row],[ShankDiameter]]=0.225,2,IF(Table3[[#This Row],[ShankDiameter]]=0.25,2,IF(Table3[[#This Row],[ShankDiameter]]=0.2875,2,0)))</f>
        <v>2</v>
      </c>
      <c r="AZ980" s="6"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f>IF(Table3[[#This Row],[Type]]="EM",IF((Table3[[#This Row],[Diameter]]/2)-Table3[[#This Row],[CornerRadius]]-0.012&gt;0,(Table3[[#This Row],[Diameter]]/2)-Table3[[#This Row],[CornerRadius]]-0.012,0),)</f>
        <v>0</v>
      </c>
      <c r="BK980" s="6" t="str">
        <f>IF(Table3[[#This Row],[ShoulderLength]]="","",IF(Table3[[#This Row],[ShoulderLength]]&lt;Table3[[#This Row],[LOC]],"FIX",""))</f>
        <v/>
      </c>
    </row>
    <row r="981" spans="1:63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1875</v>
      </c>
      <c r="C981" s="6" t="s">
        <v>1875</v>
      </c>
      <c r="E981" s="6">
        <v>980</v>
      </c>
      <c r="F981" s="22"/>
      <c r="G981" s="9" t="s">
        <v>74</v>
      </c>
      <c r="H981" s="10" t="s">
        <v>1875</v>
      </c>
      <c r="I981" s="11" t="s">
        <v>1886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>IF(Z981 &lt; 1, "", (M981/2)/TAN(RADIANS(Z981/2)))</f>
        <v/>
      </c>
      <c r="AE981" s="6" t="s">
        <v>44</v>
      </c>
      <c r="AF981" s="6" t="s">
        <v>62</v>
      </c>
      <c r="AG981" s="6" t="s">
        <v>66</v>
      </c>
      <c r="AH981" s="6" t="s">
        <v>1882</v>
      </c>
      <c r="AI981" s="6">
        <v>1</v>
      </c>
      <c r="AJ981" s="6">
        <v>1</v>
      </c>
      <c r="AK981" s="6">
        <v>0</v>
      </c>
      <c r="AL981" s="6">
        <v>0</v>
      </c>
      <c r="AM981" s="6">
        <v>1</v>
      </c>
      <c r="AN981" s="6">
        <v>1</v>
      </c>
      <c r="AO981" s="6">
        <v>1</v>
      </c>
      <c r="AQ981" s="6">
        <v>0</v>
      </c>
      <c r="AR981" s="6">
        <v>0</v>
      </c>
      <c r="AS981" s="6">
        <v>0</v>
      </c>
      <c r="AT981" s="6">
        <v>0</v>
      </c>
      <c r="AU981" s="6">
        <f>IF(Table3[[#This Row],[ShankDiameter]]&gt;0.5,0,2)</f>
        <v>2</v>
      </c>
      <c r="AV981" s="6">
        <v>0</v>
      </c>
      <c r="AW981" s="6">
        <v>0</v>
      </c>
      <c r="AX981" s="6">
        <v>2</v>
      </c>
      <c r="AY981" s="6">
        <v>2</v>
      </c>
      <c r="AZ981" s="6"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f>IF(Table3[[#This Row],[Type]]="EM",IF((Table3[[#This Row],[Diameter]]/2)-Table3[[#This Row],[CornerRadius]]-0.012&gt;0,(Table3[[#This Row],[Diameter]]/2)-Table3[[#This Row],[CornerRadius]]-0.012,0),)</f>
        <v>0</v>
      </c>
      <c r="BK981" s="6" t="str">
        <f>IF(Table3[[#This Row],[ShoulderLength]]="","",IF(Table3[[#This Row],[ShoulderLength]]&lt;Table3[[#This Row],[LOC]],"FIX",""))</f>
        <v/>
      </c>
    </row>
    <row r="982" spans="1:63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1875</v>
      </c>
      <c r="I982" s="11" t="s">
        <v>1887</v>
      </c>
      <c r="J982" s="12" t="s">
        <v>1888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>IF(Z982 &lt; 1, "", (M982/2)/TAN(RADIANS(Z982/2)))</f>
        <v/>
      </c>
      <c r="AE982" s="6" t="s">
        <v>44</v>
      </c>
      <c r="AF982" s="6" t="s">
        <v>62</v>
      </c>
      <c r="AG982" s="6" t="s">
        <v>1563</v>
      </c>
      <c r="AI982" s="6">
        <v>1</v>
      </c>
      <c r="AJ982" s="6">
        <v>0</v>
      </c>
      <c r="AK982" s="6">
        <v>1</v>
      </c>
      <c r="AL982" s="6">
        <v>0</v>
      </c>
      <c r="AM982" s="6">
        <v>1</v>
      </c>
      <c r="AN982" s="6">
        <v>0</v>
      </c>
      <c r="AO982" s="6">
        <v>1</v>
      </c>
      <c r="AQ982" s="6">
        <v>0</v>
      </c>
      <c r="AR982" s="6">
        <v>0</v>
      </c>
      <c r="AS982" s="6">
        <v>0</v>
      </c>
      <c r="AT982" s="6">
        <v>0</v>
      </c>
      <c r="AU982" s="6">
        <f>IF(Table3[[#This Row],[ShankDiameter]]&gt;0.5,0,2)</f>
        <v>2</v>
      </c>
      <c r="AV982" s="6">
        <v>0</v>
      </c>
      <c r="AW982" s="6">
        <v>0</v>
      </c>
      <c r="AX982" s="6">
        <v>2</v>
      </c>
      <c r="AY982" s="6">
        <f>IF(Table3[[#This Row],[ShankDiameter]]=0.225,2,IF(Table3[[#This Row],[ShankDiameter]]=0.25,2,IF(Table3[[#This Row],[ShankDiameter]]=0.2875,2,0)))</f>
        <v>2</v>
      </c>
      <c r="AZ982" s="6">
        <v>0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f>IF(Table3[[#This Row],[Type]]="EM",IF((Table3[[#This Row],[Diameter]]/2)-Table3[[#This Row],[CornerRadius]]-0.012&gt;0,(Table3[[#This Row],[Diameter]]/2)-Table3[[#This Row],[CornerRadius]]-0.012,0),)</f>
        <v>0</v>
      </c>
      <c r="BK982" s="6" t="str">
        <f>IF(Table3[[#This Row],[ShoulderLength]]="","",IF(Table3[[#This Row],[ShoulderLength]]&lt;Table3[[#This Row],[LOC]],"FIX",""))</f>
        <v/>
      </c>
    </row>
    <row r="983" spans="1:63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1875</v>
      </c>
      <c r="I983" s="11" t="s">
        <v>1889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>IF(Z983 &lt; 1, "", (M983/2)/TAN(RADIANS(Z983/2)))</f>
        <v/>
      </c>
      <c r="AE983" s="6" t="s">
        <v>44</v>
      </c>
      <c r="AF983" s="6" t="s">
        <v>62</v>
      </c>
      <c r="AG983" s="6" t="s">
        <v>66</v>
      </c>
      <c r="AH983" s="6" t="s">
        <v>1882</v>
      </c>
      <c r="AI983" s="6">
        <v>1</v>
      </c>
      <c r="AJ983" s="6">
        <v>1</v>
      </c>
      <c r="AK983" s="6">
        <v>0</v>
      </c>
      <c r="AL983" s="6">
        <v>0</v>
      </c>
      <c r="AM983" s="6">
        <v>1</v>
      </c>
      <c r="AN983" s="6">
        <v>0</v>
      </c>
      <c r="AO983" s="6">
        <v>1</v>
      </c>
      <c r="AQ983" s="6">
        <v>0</v>
      </c>
      <c r="AR983" s="6">
        <v>0</v>
      </c>
      <c r="AS983" s="6">
        <v>0</v>
      </c>
      <c r="AT983" s="6">
        <v>0</v>
      </c>
      <c r="AU983" s="6">
        <f>IF(Table3[[#This Row],[ShankDiameter]]&gt;0.5,0,2)</f>
        <v>2</v>
      </c>
      <c r="AV983" s="6">
        <v>0</v>
      </c>
      <c r="AW983" s="6">
        <v>0</v>
      </c>
      <c r="AX983" s="6">
        <v>2</v>
      </c>
      <c r="AY983" s="6">
        <f>IF(Table3[[#This Row],[ShankDiameter]]=0.225,2,IF(Table3[[#This Row],[ShankDiameter]]=0.25,2,IF(Table3[[#This Row],[ShankDiameter]]=0.2875,2,0)))</f>
        <v>0</v>
      </c>
      <c r="AZ983" s="6"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f>IF(Table3[[#This Row],[Type]]="EM",IF((Table3[[#This Row],[Diameter]]/2)-Table3[[#This Row],[CornerRadius]]-0.012&gt;0,(Table3[[#This Row],[Diameter]]/2)-Table3[[#This Row],[CornerRadius]]-0.012,0),)</f>
        <v>0</v>
      </c>
      <c r="BK983" s="6" t="str">
        <f>IF(Table3[[#This Row],[ShoulderLength]]="","",IF(Table3[[#This Row],[ShoulderLength]]&lt;Table3[[#This Row],[LOC]],"FIX",""))</f>
        <v/>
      </c>
    </row>
    <row r="984" spans="1:63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1875</v>
      </c>
      <c r="I984" s="11" t="s">
        <v>1890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>IF(Z984 &lt; 1, "", (M984/2)/TAN(RADIANS(Z984/2)))</f>
        <v/>
      </c>
      <c r="AE984" s="6" t="s">
        <v>44</v>
      </c>
      <c r="AF984" s="6" t="s">
        <v>62</v>
      </c>
      <c r="AG984" s="6" t="s">
        <v>66</v>
      </c>
      <c r="AH984" s="6" t="s">
        <v>1882</v>
      </c>
      <c r="AI984" s="6">
        <v>1</v>
      </c>
      <c r="AJ984" s="6">
        <v>1</v>
      </c>
      <c r="AK984" s="6">
        <v>0</v>
      </c>
      <c r="AL984" s="6">
        <v>0</v>
      </c>
      <c r="AM984" s="6">
        <v>1</v>
      </c>
      <c r="AN984" s="6">
        <v>0</v>
      </c>
      <c r="AO984" s="6">
        <v>1</v>
      </c>
      <c r="AQ984" s="6">
        <v>0</v>
      </c>
      <c r="AR984" s="6">
        <v>0</v>
      </c>
      <c r="AS984" s="6">
        <v>0</v>
      </c>
      <c r="AT984" s="6">
        <v>0</v>
      </c>
      <c r="AU984" s="6">
        <f>IF(Table3[[#This Row],[ShankDiameter]]&gt;0.5,0,2)</f>
        <v>2</v>
      </c>
      <c r="AV984" s="6">
        <v>0</v>
      </c>
      <c r="AW984" s="6">
        <v>0</v>
      </c>
      <c r="AX984" s="6">
        <v>2</v>
      </c>
      <c r="AY984" s="6">
        <f>IF(Table3[[#This Row],[ShankDiameter]]=0.225,2,IF(Table3[[#This Row],[ShankDiameter]]=0.25,2,IF(Table3[[#This Row],[ShankDiameter]]=0.2875,2,0)))</f>
        <v>0</v>
      </c>
      <c r="AZ984" s="6"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f>IF(Table3[[#This Row],[Type]]="EM",IF((Table3[[#This Row],[Diameter]]/2)-Table3[[#This Row],[CornerRadius]]-0.012&gt;0,(Table3[[#This Row],[Diameter]]/2)-Table3[[#This Row],[CornerRadius]]-0.012,0),)</f>
        <v>0</v>
      </c>
      <c r="BK984" s="6" t="str">
        <f>IF(Table3[[#This Row],[ShoulderLength]]="","",IF(Table3[[#This Row],[ShoulderLength]]&lt;Table3[[#This Row],[LOC]],"FIX",""))</f>
        <v/>
      </c>
    </row>
    <row r="985" spans="1:63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1875</v>
      </c>
      <c r="I985" s="11" t="s">
        <v>1891</v>
      </c>
      <c r="J985" s="12" t="s">
        <v>1892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>IF(Z985 &lt; 1, "", (M985/2)/TAN(RADIANS(Z985/2)))</f>
        <v/>
      </c>
      <c r="AE985" s="6" t="s">
        <v>44</v>
      </c>
      <c r="AF985" s="6" t="s">
        <v>62</v>
      </c>
      <c r="AG985" s="6" t="s">
        <v>124</v>
      </c>
      <c r="AI985" s="6">
        <v>1</v>
      </c>
      <c r="AJ985" s="6">
        <v>0</v>
      </c>
      <c r="AK985" s="6">
        <v>1</v>
      </c>
      <c r="AL985" s="6">
        <v>1</v>
      </c>
      <c r="AM985" s="6">
        <v>0</v>
      </c>
      <c r="AN985" s="6">
        <v>0</v>
      </c>
      <c r="AO985" s="6">
        <v>1</v>
      </c>
      <c r="AQ985" s="6">
        <v>0</v>
      </c>
      <c r="AR985" s="6">
        <v>0</v>
      </c>
      <c r="AS985" s="6">
        <v>0</v>
      </c>
      <c r="AT985" s="6">
        <v>0</v>
      </c>
      <c r="AU985" s="6">
        <f>IF(Table3[[#This Row],[ShankDiameter]]&gt;0.5,0,2)</f>
        <v>2</v>
      </c>
      <c r="AV985" s="6">
        <v>0</v>
      </c>
      <c r="AW985" s="6">
        <v>0</v>
      </c>
      <c r="AX985" s="6">
        <v>2</v>
      </c>
      <c r="AY985" s="6">
        <f>IF(Table3[[#This Row],[ShankDiameter]]=0.225,2,IF(Table3[[#This Row],[ShankDiameter]]=0.25,2,IF(Table3[[#This Row],[ShankDiameter]]=0.2875,2,0)))</f>
        <v>0</v>
      </c>
      <c r="AZ985" s="6"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f>IF(Table3[[#This Row],[Type]]="EM",IF((Table3[[#This Row],[Diameter]]/2)-Table3[[#This Row],[CornerRadius]]-0.012&gt;0,(Table3[[#This Row],[Diameter]]/2)-Table3[[#This Row],[CornerRadius]]-0.012,0),)</f>
        <v>0</v>
      </c>
      <c r="BK985" s="6" t="str">
        <f>IF(Table3[[#This Row],[ShoulderLength]]="","",IF(Table3[[#This Row],[ShoulderLength]]&lt;Table3[[#This Row],[LOC]],"FIX",""))</f>
        <v/>
      </c>
    </row>
    <row r="986" spans="1:63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1875</v>
      </c>
      <c r="I986" s="11" t="s">
        <v>1893</v>
      </c>
      <c r="J986" s="12" t="s">
        <v>1894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>IF(Z986 &lt; 1, "", (M986/2)/TAN(RADIANS(Z986/2)))</f>
        <v/>
      </c>
      <c r="AE986" s="6" t="s">
        <v>44</v>
      </c>
      <c r="AF986" s="6" t="s">
        <v>73</v>
      </c>
      <c r="AG986" s="6" t="s">
        <v>66</v>
      </c>
      <c r="AH986" s="6" t="s">
        <v>1882</v>
      </c>
      <c r="AI986" s="6">
        <v>0</v>
      </c>
      <c r="AJ986" s="6">
        <v>1</v>
      </c>
      <c r="AK986" s="6">
        <v>1</v>
      </c>
      <c r="AL986" s="6">
        <v>0</v>
      </c>
      <c r="AM986" s="6">
        <v>1</v>
      </c>
      <c r="AN986" s="6">
        <v>0</v>
      </c>
      <c r="AO986" s="6">
        <v>1</v>
      </c>
      <c r="AQ986" s="6">
        <v>0</v>
      </c>
      <c r="AR986" s="6">
        <v>0</v>
      </c>
      <c r="AS986" s="6">
        <v>0</v>
      </c>
      <c r="AT986" s="6">
        <v>0</v>
      </c>
      <c r="AU986" s="6">
        <f>IF(Table3[[#This Row],[ShankDiameter]]&gt;0.5,0,2)</f>
        <v>2</v>
      </c>
      <c r="AV986" s="6">
        <v>0</v>
      </c>
      <c r="AW986" s="6">
        <v>0</v>
      </c>
      <c r="AX986" s="6">
        <v>2</v>
      </c>
      <c r="AY986" s="6">
        <f>IF(Table3[[#This Row],[ShankDiameter]]=0.225,2,IF(Table3[[#This Row],[ShankDiameter]]=0.25,2,IF(Table3[[#This Row],[ShankDiameter]]=0.2875,2,0)))</f>
        <v>0</v>
      </c>
      <c r="AZ986" s="6"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f>IF(Table3[[#This Row],[Type]]="EM",IF((Table3[[#This Row],[Diameter]]/2)-Table3[[#This Row],[CornerRadius]]-0.012&gt;0,(Table3[[#This Row],[Diameter]]/2)-Table3[[#This Row],[CornerRadius]]-0.012,0),)</f>
        <v>0</v>
      </c>
      <c r="BK986" s="6" t="str">
        <f>IF(Table3[[#This Row],[ShoulderLength]]="","",IF(Table3[[#This Row],[ShoulderLength]]&lt;Table3[[#This Row],[LOC]],"FIX",""))</f>
        <v/>
      </c>
    </row>
    <row r="987" spans="1:63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1875</v>
      </c>
      <c r="I987" s="11" t="s">
        <v>1895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>IF(Z987 &lt; 1, "", (M987/2)/TAN(RADIANS(Z987/2)))</f>
        <v/>
      </c>
      <c r="AE987" s="6" t="s">
        <v>44</v>
      </c>
      <c r="AF987" s="6" t="s">
        <v>62</v>
      </c>
      <c r="AG987" s="6" t="s">
        <v>66</v>
      </c>
      <c r="AH987" s="6" t="s">
        <v>1882</v>
      </c>
      <c r="AI987" s="6">
        <v>1</v>
      </c>
      <c r="AJ987" s="6">
        <v>1</v>
      </c>
      <c r="AK987" s="6">
        <v>0</v>
      </c>
      <c r="AL987" s="6">
        <v>0</v>
      </c>
      <c r="AM987" s="6">
        <v>1</v>
      </c>
      <c r="AN987" s="6">
        <v>0</v>
      </c>
      <c r="AO987" s="6">
        <v>1</v>
      </c>
      <c r="AQ987" s="6">
        <v>0</v>
      </c>
      <c r="AR987" s="6">
        <v>0</v>
      </c>
      <c r="AS987" s="6">
        <v>0</v>
      </c>
      <c r="AT987" s="6">
        <v>0</v>
      </c>
      <c r="AU987" s="6">
        <f>IF(Table3[[#This Row],[ShankDiameter]]&gt;0.5,0,2)</f>
        <v>2</v>
      </c>
      <c r="AV987" s="6">
        <v>0</v>
      </c>
      <c r="AW987" s="6">
        <v>0</v>
      </c>
      <c r="AX987" s="6">
        <v>2</v>
      </c>
      <c r="AY987" s="6">
        <f>IF(Table3[[#This Row],[ShankDiameter]]=0.225,2,IF(Table3[[#This Row],[ShankDiameter]]=0.25,2,IF(Table3[[#This Row],[ShankDiameter]]=0.2875,2,0)))</f>
        <v>0</v>
      </c>
      <c r="AZ987" s="6"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f>IF(Table3[[#This Row],[Type]]="EM",IF((Table3[[#This Row],[Diameter]]/2)-Table3[[#This Row],[CornerRadius]]-0.012&gt;0,(Table3[[#This Row],[Diameter]]/2)-Table3[[#This Row],[CornerRadius]]-0.012,0),)</f>
        <v>0</v>
      </c>
      <c r="BK987" s="6" t="str">
        <f>IF(Table3[[#This Row],[ShoulderLength]]="","",IF(Table3[[#This Row],[ShoulderLength]]&lt;Table3[[#This Row],[LOC]],"FIX",""))</f>
        <v/>
      </c>
    </row>
    <row r="988" spans="1:63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1875</v>
      </c>
      <c r="I988" s="11" t="s">
        <v>1896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>IF(Z988 &lt; 1, "", (M988/2)/TAN(RADIANS(Z988/2)))</f>
        <v/>
      </c>
      <c r="AE988" s="6" t="s">
        <v>44</v>
      </c>
      <c r="AF988" s="6" t="s">
        <v>62</v>
      </c>
      <c r="AG988" s="6" t="s">
        <v>66</v>
      </c>
      <c r="AI988" s="6">
        <v>1</v>
      </c>
      <c r="AJ988" s="6">
        <v>1</v>
      </c>
      <c r="AK988" s="6">
        <v>0</v>
      </c>
      <c r="AL988" s="6">
        <v>0</v>
      </c>
      <c r="AM988" s="6">
        <v>1</v>
      </c>
      <c r="AN988" s="6">
        <v>0</v>
      </c>
      <c r="AO988" s="6">
        <v>1</v>
      </c>
      <c r="AQ988" s="6">
        <v>0</v>
      </c>
      <c r="AR988" s="6">
        <v>0</v>
      </c>
      <c r="AS988" s="6">
        <v>0</v>
      </c>
      <c r="AT988" s="6">
        <v>0</v>
      </c>
      <c r="AU988" s="6">
        <f>IF(Table3[[#This Row],[ShankDiameter]]&gt;0.5,0,2)</f>
        <v>2</v>
      </c>
      <c r="AV988" s="6">
        <v>0</v>
      </c>
      <c r="AW988" s="6">
        <v>0</v>
      </c>
      <c r="AX988" s="6">
        <v>2</v>
      </c>
      <c r="AY988" s="6">
        <f>IF(Table3[[#This Row],[ShankDiameter]]=0.225,2,IF(Table3[[#This Row],[ShankDiameter]]=0.25,2,IF(Table3[[#This Row],[ShankDiameter]]=0.2875,2,0)))</f>
        <v>0</v>
      </c>
      <c r="AZ988" s="6"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f>IF(Table3[[#This Row],[Type]]="EM",IF((Table3[[#This Row],[Diameter]]/2)-Table3[[#This Row],[CornerRadius]]-0.012&gt;0,(Table3[[#This Row],[Diameter]]/2)-Table3[[#This Row],[CornerRadius]]-0.012,0),)</f>
        <v>0</v>
      </c>
      <c r="BK988" s="6" t="str">
        <f>IF(Table3[[#This Row],[ShoulderLength]]="","",IF(Table3[[#This Row],[ShoulderLength]]&lt;Table3[[#This Row],[LOC]],"FIX",""))</f>
        <v/>
      </c>
    </row>
    <row r="989" spans="1:63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1875</v>
      </c>
      <c r="C989" s="6" t="s">
        <v>1875</v>
      </c>
      <c r="E989" s="6">
        <v>988</v>
      </c>
      <c r="F989" s="22"/>
      <c r="G989" s="9" t="s">
        <v>74</v>
      </c>
      <c r="H989" s="10" t="s">
        <v>1875</v>
      </c>
      <c r="I989" s="11" t="s">
        <v>1897</v>
      </c>
      <c r="J989" s="12" t="s">
        <v>1898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>IF(Z989 &lt; 1, "", (M989/2)/TAN(RADIANS(Z989/2)))</f>
        <v/>
      </c>
      <c r="AE989" s="6" t="s">
        <v>49</v>
      </c>
      <c r="AF989" s="6" t="s">
        <v>62</v>
      </c>
      <c r="AG989" s="6" t="s">
        <v>1899</v>
      </c>
      <c r="AI989" s="6">
        <v>1</v>
      </c>
      <c r="AJ989" s="6">
        <v>0</v>
      </c>
      <c r="AK989" s="6">
        <v>1</v>
      </c>
      <c r="AL989" s="6">
        <v>1</v>
      </c>
      <c r="AM989" s="6">
        <v>1</v>
      </c>
      <c r="AN989" s="6">
        <v>0</v>
      </c>
      <c r="AO989" s="6">
        <v>1</v>
      </c>
      <c r="AQ989" s="6">
        <v>0</v>
      </c>
      <c r="AR989" s="6">
        <v>0</v>
      </c>
      <c r="AS989" s="6">
        <v>0</v>
      </c>
      <c r="AT989" s="6">
        <v>0</v>
      </c>
      <c r="AU989" s="6">
        <f>IF(Table3[[#This Row],[ShankDiameter]]&gt;0.5,0,2)</f>
        <v>2</v>
      </c>
      <c r="AV989" s="6">
        <v>0</v>
      </c>
      <c r="AW989" s="6">
        <v>0</v>
      </c>
      <c r="AX989" s="6">
        <v>2</v>
      </c>
      <c r="AY989" s="6">
        <f>IF(Table3[[#This Row],[ShankDiameter]]=0.225,2,IF(Table3[[#This Row],[ShankDiameter]]=0.25,2,IF(Table3[[#This Row],[ShankDiameter]]=0.2875,2,0)))</f>
        <v>0</v>
      </c>
      <c r="AZ989" s="6"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f>IF(Table3[[#This Row],[Type]]="EM",IF((Table3[[#This Row],[Diameter]]/2)-Table3[[#This Row],[CornerRadius]]-0.012&gt;0,(Table3[[#This Row],[Diameter]]/2)-Table3[[#This Row],[CornerRadius]]-0.012,0),)</f>
        <v>0</v>
      </c>
      <c r="BK989" s="6" t="str">
        <f>IF(Table3[[#This Row],[ShoulderLength]]="","",IF(Table3[[#This Row],[ShoulderLength]]&lt;Table3[[#This Row],[LOC]],"FIX",""))</f>
        <v/>
      </c>
    </row>
    <row r="990" spans="1:63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1875</v>
      </c>
      <c r="I990" s="11" t="s">
        <v>1900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>IF(Z990 &lt; 1, "", (M990/2)/TAN(RADIANS(Z990/2)))</f>
        <v/>
      </c>
      <c r="AE990" s="6" t="s">
        <v>44</v>
      </c>
      <c r="AF990" s="6" t="s">
        <v>62</v>
      </c>
      <c r="AG990" s="6" t="s">
        <v>66</v>
      </c>
      <c r="AH990" s="6" t="s">
        <v>1882</v>
      </c>
      <c r="AI990" s="6">
        <v>1</v>
      </c>
      <c r="AJ990" s="6">
        <v>1</v>
      </c>
      <c r="AK990" s="6">
        <v>0</v>
      </c>
      <c r="AL990" s="6">
        <v>0</v>
      </c>
      <c r="AM990" s="6">
        <v>1</v>
      </c>
      <c r="AN990" s="6">
        <v>0</v>
      </c>
      <c r="AO990" s="6">
        <v>1</v>
      </c>
      <c r="AQ990" s="6">
        <v>0</v>
      </c>
      <c r="AR990" s="6">
        <v>0</v>
      </c>
      <c r="AS990" s="6">
        <v>0</v>
      </c>
      <c r="AT990" s="6">
        <v>0</v>
      </c>
      <c r="AU990" s="6">
        <f>IF(Table3[[#This Row],[ShankDiameter]]&gt;0.5,0,2)</f>
        <v>0</v>
      </c>
      <c r="AV990" s="6">
        <v>0</v>
      </c>
      <c r="AW990" s="6">
        <v>0</v>
      </c>
      <c r="AX990" s="6">
        <v>2</v>
      </c>
      <c r="AY990" s="6">
        <f>IF(Table3[[#This Row],[ShankDiameter]]=0.225,2,IF(Table3[[#This Row],[ShankDiameter]]=0.25,2,IF(Table3[[#This Row],[ShankDiameter]]=0.2875,2,0)))</f>
        <v>0</v>
      </c>
      <c r="AZ990" s="6"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f>IF(Table3[[#This Row],[Type]]="EM",IF((Table3[[#This Row],[Diameter]]/2)-Table3[[#This Row],[CornerRadius]]-0.012&gt;0,(Table3[[#This Row],[Diameter]]/2)-Table3[[#This Row],[CornerRadius]]-0.012,0),)</f>
        <v>0</v>
      </c>
      <c r="BK990" s="6" t="str">
        <f>IF(Table3[[#This Row],[ShoulderLength]]="","",IF(Table3[[#This Row],[ShoulderLength]]&lt;Table3[[#This Row],[LOC]],"FIX",""))</f>
        <v/>
      </c>
    </row>
    <row r="991" spans="1:63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1875</v>
      </c>
      <c r="I991" s="11" t="s">
        <v>1901</v>
      </c>
      <c r="J991" s="12" t="s">
        <v>1902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>IF(Z991 &lt; 1, "", (M991/2)/TAN(RADIANS(Z991/2)))</f>
        <v/>
      </c>
      <c r="AE991" s="6" t="s">
        <v>118</v>
      </c>
      <c r="AF991" s="6" t="s">
        <v>119</v>
      </c>
      <c r="AI991" s="6">
        <v>1</v>
      </c>
      <c r="AJ991" s="6">
        <v>0</v>
      </c>
      <c r="AK991" s="6">
        <v>1</v>
      </c>
      <c r="AL991" s="6">
        <v>1</v>
      </c>
      <c r="AM991" s="6">
        <v>0</v>
      </c>
      <c r="AN991" s="6">
        <v>0</v>
      </c>
      <c r="AO991" s="6">
        <v>1</v>
      </c>
      <c r="AQ991" s="6">
        <v>0</v>
      </c>
      <c r="AR991" s="6">
        <v>0</v>
      </c>
      <c r="AS991" s="6">
        <v>0</v>
      </c>
      <c r="AT991" s="6">
        <v>0</v>
      </c>
      <c r="AU991" s="6">
        <f>IF(Table3[[#This Row],[ShankDiameter]]&gt;0.5,0,2)</f>
        <v>2</v>
      </c>
      <c r="AV991" s="6">
        <v>0</v>
      </c>
      <c r="AW991" s="6">
        <v>0</v>
      </c>
      <c r="AX991" s="6">
        <v>2</v>
      </c>
      <c r="AY991" s="6">
        <f>IF(Table3[[#This Row],[ShankDiameter]]=0.225,2,IF(Table3[[#This Row],[ShankDiameter]]=0.25,2,IF(Table3[[#This Row],[ShankDiameter]]=0.2875,2,0)))</f>
        <v>0</v>
      </c>
      <c r="AZ991" s="6"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f>IF(Table3[[#This Row],[Type]]="EM",IF((Table3[[#This Row],[Diameter]]/2)-Table3[[#This Row],[CornerRadius]]-0.012&gt;0,(Table3[[#This Row],[Diameter]]/2)-Table3[[#This Row],[CornerRadius]]-0.012,0),)</f>
        <v>0</v>
      </c>
      <c r="BK991" s="6" t="str">
        <f>IF(Table3[[#This Row],[ShoulderLength]]="","",IF(Table3[[#This Row],[ShoulderLength]]&lt;Table3[[#This Row],[LOC]],"FIX",""))</f>
        <v/>
      </c>
    </row>
    <row r="992" spans="1:63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1875</v>
      </c>
      <c r="I992" s="11" t="s">
        <v>1903</v>
      </c>
      <c r="J992" s="12" t="s">
        <v>1904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>IF(Z992 &lt; 1, "", (M992/2)/TAN(RADIANS(Z992/2)))</f>
        <v/>
      </c>
      <c r="AE992" s="6" t="s">
        <v>118</v>
      </c>
      <c r="AF992" s="6" t="s">
        <v>119</v>
      </c>
      <c r="AI992" s="6">
        <v>1</v>
      </c>
      <c r="AJ992" s="6">
        <v>0</v>
      </c>
      <c r="AK992" s="6">
        <v>1</v>
      </c>
      <c r="AL992" s="6">
        <v>0</v>
      </c>
      <c r="AM992" s="6">
        <v>1</v>
      </c>
      <c r="AN992" s="6">
        <v>1</v>
      </c>
      <c r="AO992" s="6">
        <v>1</v>
      </c>
      <c r="AQ992" s="6">
        <v>0</v>
      </c>
      <c r="AR992" s="6">
        <v>0</v>
      </c>
      <c r="AS992" s="6">
        <v>0</v>
      </c>
      <c r="AT992" s="6">
        <v>0</v>
      </c>
      <c r="AU992" s="6">
        <f>IF(Table3[[#This Row],[ShankDiameter]]&gt;0.5,0,2)</f>
        <v>2</v>
      </c>
      <c r="AV992" s="6">
        <v>0</v>
      </c>
      <c r="AW992" s="6">
        <v>0</v>
      </c>
      <c r="AX992" s="6">
        <v>2</v>
      </c>
      <c r="AY992" s="6">
        <f>IF(Table3[[#This Row],[ShankDiameter]]=0.225,2,IF(Table3[[#This Row],[ShankDiameter]]=0.25,2,IF(Table3[[#This Row],[ShankDiameter]]=0.2875,2,0)))</f>
        <v>0</v>
      </c>
      <c r="AZ992" s="6"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f>IF(Table3[[#This Row],[Type]]="EM",IF((Table3[[#This Row],[Diameter]]/2)-Table3[[#This Row],[CornerRadius]]-0.012&gt;0,(Table3[[#This Row],[Diameter]]/2)-Table3[[#This Row],[CornerRadius]]-0.012,0),)</f>
        <v>0</v>
      </c>
      <c r="BK992" s="6" t="str">
        <f>IF(Table3[[#This Row],[ShoulderLength]]="","",IF(Table3[[#This Row],[ShoulderLength]]&lt;Table3[[#This Row],[LOC]],"FIX",""))</f>
        <v/>
      </c>
    </row>
    <row r="993" spans="1:63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1875</v>
      </c>
      <c r="I993" s="11" t="s">
        <v>1905</v>
      </c>
      <c r="J993" s="12" t="s">
        <v>1906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>IF(Z993 &lt; 1, "", (M993/2)/TAN(RADIANS(Z993/2)))</f>
        <v/>
      </c>
      <c r="AE993" s="6" t="s">
        <v>44</v>
      </c>
      <c r="AF993" s="6" t="s">
        <v>119</v>
      </c>
      <c r="AG993" s="6" t="s">
        <v>1879</v>
      </c>
      <c r="AI993" s="6">
        <v>1</v>
      </c>
      <c r="AJ993" s="6">
        <v>0</v>
      </c>
      <c r="AK993" s="6">
        <v>1</v>
      </c>
      <c r="AL993" s="6">
        <v>1</v>
      </c>
      <c r="AM993" s="6">
        <v>0</v>
      </c>
      <c r="AN993" s="6">
        <v>0</v>
      </c>
      <c r="AO993" s="6">
        <v>1</v>
      </c>
      <c r="AQ993" s="6">
        <v>0</v>
      </c>
      <c r="AR993" s="6">
        <v>0</v>
      </c>
      <c r="AS993" s="6">
        <v>0</v>
      </c>
      <c r="AT993" s="6">
        <v>0</v>
      </c>
      <c r="AU993" s="6">
        <f>IF(Table3[[#This Row],[ShankDiameter]]&gt;0.5,0,2)</f>
        <v>2</v>
      </c>
      <c r="AV993" s="6">
        <v>0</v>
      </c>
      <c r="AW993" s="6">
        <v>0</v>
      </c>
      <c r="AX993" s="6">
        <v>2</v>
      </c>
      <c r="AY993" s="6">
        <f>IF(Table3[[#This Row],[ShankDiameter]]=0.225,2,IF(Table3[[#This Row],[ShankDiameter]]=0.25,2,IF(Table3[[#This Row],[ShankDiameter]]=0.2875,2,0)))</f>
        <v>0</v>
      </c>
      <c r="AZ993" s="6"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f>IF(Table3[[#This Row],[Type]]="EM",IF((Table3[[#This Row],[Diameter]]/2)-Table3[[#This Row],[CornerRadius]]-0.012&gt;0,(Table3[[#This Row],[Diameter]]/2)-Table3[[#This Row],[CornerRadius]]-0.012,0),)</f>
        <v>0</v>
      </c>
      <c r="BK993" s="6" t="str">
        <f>IF(Table3[[#This Row],[ShoulderLength]]="","",IF(Table3[[#This Row],[ShoulderLength]]&lt;Table3[[#This Row],[LOC]],"FIX",""))</f>
        <v/>
      </c>
    </row>
    <row r="994" spans="1:63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1875</v>
      </c>
      <c r="I994" s="11" t="s">
        <v>1907</v>
      </c>
      <c r="J994" s="12" t="s">
        <v>1908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>IF(Z994 &lt; 1, "", (M994/2)/TAN(RADIANS(Z994/2)))</f>
        <v/>
      </c>
      <c r="AE994" s="6" t="s">
        <v>118</v>
      </c>
      <c r="AF994" s="6" t="s">
        <v>119</v>
      </c>
      <c r="AG994" s="6" t="s">
        <v>1879</v>
      </c>
      <c r="AI994" s="6">
        <v>1</v>
      </c>
      <c r="AJ994" s="6">
        <v>0</v>
      </c>
      <c r="AK994" s="6">
        <v>1</v>
      </c>
      <c r="AL994" s="6">
        <v>1</v>
      </c>
      <c r="AM994" s="6">
        <v>0</v>
      </c>
      <c r="AN994" s="6">
        <v>0</v>
      </c>
      <c r="AO994" s="6">
        <v>1</v>
      </c>
      <c r="AQ994" s="6">
        <v>0</v>
      </c>
      <c r="AR994" s="6">
        <v>0</v>
      </c>
      <c r="AS994" s="6">
        <v>0</v>
      </c>
      <c r="AT994" s="6">
        <v>0</v>
      </c>
      <c r="AU994" s="6">
        <f>IF(Table3[[#This Row],[ShankDiameter]]&gt;0.5,0,2)</f>
        <v>2</v>
      </c>
      <c r="AV994" s="6">
        <v>0</v>
      </c>
      <c r="AW994" s="6">
        <v>0</v>
      </c>
      <c r="AX994" s="6">
        <v>2</v>
      </c>
      <c r="AY994" s="6">
        <f>IF(Table3[[#This Row],[ShankDiameter]]=0.225,2,IF(Table3[[#This Row],[ShankDiameter]]=0.25,2,IF(Table3[[#This Row],[ShankDiameter]]=0.2875,2,0)))</f>
        <v>0</v>
      </c>
      <c r="AZ994" s="6"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f>IF(Table3[[#This Row],[Type]]="EM",IF((Table3[[#This Row],[Diameter]]/2)-Table3[[#This Row],[CornerRadius]]-0.012&gt;0,(Table3[[#This Row],[Diameter]]/2)-Table3[[#This Row],[CornerRadius]]-0.012,0),)</f>
        <v>0</v>
      </c>
      <c r="BK994" s="6" t="str">
        <f>IF(Table3[[#This Row],[ShoulderLength]]="","",IF(Table3[[#This Row],[ShoulderLength]]&lt;Table3[[#This Row],[LOC]],"FIX",""))</f>
        <v/>
      </c>
    </row>
    <row r="995" spans="1:63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1909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>IF(Z995 &lt; 1, "", (M995/2)/TAN(RADIANS(Z995/2)))</f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Q995" s="6">
        <v>0</v>
      </c>
      <c r="AR995" s="6">
        <v>0</v>
      </c>
      <c r="AS995" s="6">
        <v>0</v>
      </c>
      <c r="AT995" s="6">
        <v>0</v>
      </c>
      <c r="AU995" s="6">
        <f>IF(Table3[[#This Row],[ShankDiameter]]&gt;0.5,0,2)</f>
        <v>2</v>
      </c>
      <c r="AV995" s="6">
        <v>0</v>
      </c>
      <c r="AW995" s="6">
        <v>0</v>
      </c>
      <c r="AX995" s="6">
        <v>2</v>
      </c>
      <c r="AY995" s="6">
        <f>IF(Table3[[#This Row],[ShankDiameter]]=0.225,2,IF(Table3[[#This Row],[ShankDiameter]]=0.25,2,IF(Table3[[#This Row],[ShankDiameter]]=0.2875,2,0)))</f>
        <v>0</v>
      </c>
      <c r="AZ995" s="6"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f>IF(Table3[[#This Row],[Type]]="EM",IF((Table3[[#This Row],[Diameter]]/2)-Table3[[#This Row],[CornerRadius]]-0.012&gt;0,(Table3[[#This Row],[Diameter]]/2)-Table3[[#This Row],[CornerRadius]]-0.012,0),)</f>
        <v>0</v>
      </c>
      <c r="BK995" s="6" t="str">
        <f>IF(Table3[[#This Row],[ShoulderLength]]="","",IF(Table3[[#This Row],[ShoulderLength]]&lt;Table3[[#This Row],[LOC]],"FIX",""))</f>
        <v/>
      </c>
    </row>
    <row r="996" spans="1:63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1909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>IF(Z996 &lt; 1, "", (M996/2)/TAN(RADIANS(Z996/2)))</f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Q996" s="6">
        <v>0</v>
      </c>
      <c r="AR996" s="6">
        <v>0</v>
      </c>
      <c r="AS996" s="6">
        <v>0</v>
      </c>
      <c r="AT996" s="6">
        <v>0</v>
      </c>
      <c r="AU996" s="6">
        <f>IF(Table3[[#This Row],[ShankDiameter]]&gt;0.5,0,2)</f>
        <v>2</v>
      </c>
      <c r="AV996" s="6">
        <v>0</v>
      </c>
      <c r="AW996" s="6">
        <v>0</v>
      </c>
      <c r="AX996" s="6">
        <v>2</v>
      </c>
      <c r="AY996" s="6">
        <f>IF(Table3[[#This Row],[ShankDiameter]]=0.225,2,IF(Table3[[#This Row],[ShankDiameter]]=0.25,2,IF(Table3[[#This Row],[ShankDiameter]]=0.2875,2,0)))</f>
        <v>0</v>
      </c>
      <c r="AZ996" s="6"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f>IF(Table3[[#This Row],[Type]]="EM",IF((Table3[[#This Row],[Diameter]]/2)-Table3[[#This Row],[CornerRadius]]-0.012&gt;0,(Table3[[#This Row],[Diameter]]/2)-Table3[[#This Row],[CornerRadius]]-0.012,0),)</f>
        <v>0</v>
      </c>
      <c r="BK996" s="6" t="str">
        <f>IF(Table3[[#This Row],[ShoulderLength]]="","",IF(Table3[[#This Row],[ShoulderLength]]&lt;Table3[[#This Row],[LOC]],"FIX",""))</f>
        <v/>
      </c>
    </row>
    <row r="997" spans="1:63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1910</v>
      </c>
      <c r="I997" s="11" t="s">
        <v>1911</v>
      </c>
      <c r="J997" s="12" t="s">
        <v>1912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>IF(Z997 &lt; 1, "", (M997/2)/TAN(RADIANS(Z997/2)))</f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1</v>
      </c>
      <c r="AK997" s="6">
        <v>1</v>
      </c>
      <c r="AL997" s="6">
        <v>0</v>
      </c>
      <c r="AM997" s="6">
        <v>1</v>
      </c>
      <c r="AN997" s="6">
        <v>0</v>
      </c>
      <c r="AO997" s="6">
        <v>1</v>
      </c>
      <c r="AQ997" s="6">
        <v>0</v>
      </c>
      <c r="AR997" s="6">
        <v>0</v>
      </c>
      <c r="AS997" s="6">
        <v>0</v>
      </c>
      <c r="AT997" s="6">
        <v>0</v>
      </c>
      <c r="AU997" s="6">
        <f>IF(Table3[[#This Row],[ShankDiameter]]&gt;0.5,0,2)</f>
        <v>2</v>
      </c>
      <c r="AV997" s="6">
        <v>0</v>
      </c>
      <c r="AW997" s="6">
        <v>0</v>
      </c>
      <c r="AX997" s="6">
        <v>2</v>
      </c>
      <c r="AY997" s="6">
        <f>IF(Table3[[#This Row],[ShankDiameter]]=0.225,2,IF(Table3[[#This Row],[ShankDiameter]]=0.25,2,IF(Table3[[#This Row],[ShankDiameter]]=0.2875,2,0)))</f>
        <v>0</v>
      </c>
      <c r="AZ997" s="6"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f>IF(Table3[[#This Row],[Type]]="EM",IF((Table3[[#This Row],[Diameter]]/2)-Table3[[#This Row],[CornerRadius]]-0.012&gt;0,(Table3[[#This Row],[Diameter]]/2)-Table3[[#This Row],[CornerRadius]]-0.012,0),)</f>
        <v>0</v>
      </c>
      <c r="BK997" s="6" t="str">
        <f>IF(Table3[[#This Row],[ShoulderLength]]="","",IF(Table3[[#This Row],[ShoulderLength]]&lt;Table3[[#This Row],[LOC]],"FIX",""))</f>
        <v/>
      </c>
    </row>
    <row r="998" spans="1:63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1910</v>
      </c>
      <c r="I998" s="11" t="s">
        <v>1913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>IF(Z998 &lt; 1, "", (M998/2)/TAN(RADIANS(Z998/2)))</f>
        <v/>
      </c>
      <c r="AE998" s="6" t="s">
        <v>44</v>
      </c>
      <c r="AF998" s="6" t="s">
        <v>62</v>
      </c>
      <c r="AG998" s="6" t="s">
        <v>66</v>
      </c>
      <c r="AI998" s="6">
        <v>1</v>
      </c>
      <c r="AJ998" s="6">
        <v>1</v>
      </c>
      <c r="AK998" s="6">
        <v>0</v>
      </c>
      <c r="AL998" s="6">
        <v>0</v>
      </c>
      <c r="AM998" s="6">
        <v>1</v>
      </c>
      <c r="AN998" s="6">
        <v>0</v>
      </c>
      <c r="AO998" s="6">
        <v>1</v>
      </c>
      <c r="AQ998" s="6">
        <v>0</v>
      </c>
      <c r="AR998" s="6">
        <v>0</v>
      </c>
      <c r="AS998" s="6">
        <v>0</v>
      </c>
      <c r="AT998" s="6">
        <v>0</v>
      </c>
      <c r="AU998" s="6">
        <f>IF(Table3[[#This Row],[ShankDiameter]]&gt;0.5,0,2)</f>
        <v>2</v>
      </c>
      <c r="AV998" s="6">
        <v>0</v>
      </c>
      <c r="AW998" s="6">
        <v>0</v>
      </c>
      <c r="AX998" s="6">
        <v>2</v>
      </c>
      <c r="AY998" s="6">
        <f>IF(Table3[[#This Row],[ShankDiameter]]=0.225,2,IF(Table3[[#This Row],[ShankDiameter]]=0.25,2,IF(Table3[[#This Row],[ShankDiameter]]=0.2875,2,0)))</f>
        <v>0</v>
      </c>
      <c r="AZ998" s="6"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f>IF(Table3[[#This Row],[Type]]="EM",IF((Table3[[#This Row],[Diameter]]/2)-Table3[[#This Row],[CornerRadius]]-0.012&gt;0,(Table3[[#This Row],[Diameter]]/2)-Table3[[#This Row],[CornerRadius]]-0.012,0),)</f>
        <v>0</v>
      </c>
      <c r="BK998" s="6" t="str">
        <f>IF(Table3[[#This Row],[ShoulderLength]]="","",IF(Table3[[#This Row],[ShoulderLength]]&lt;Table3[[#This Row],[LOC]],"FIX",""))</f>
        <v/>
      </c>
    </row>
    <row r="999" spans="1:63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1910</v>
      </c>
      <c r="I999" s="11" t="s">
        <v>1914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>IF(Z999 &lt; 1, "", (M999/2)/TAN(RADIANS(Z999/2)))</f>
        <v/>
      </c>
      <c r="AE999" s="6" t="s">
        <v>44</v>
      </c>
      <c r="AF999" s="6" t="s">
        <v>62</v>
      </c>
      <c r="AG999" s="6" t="s">
        <v>66</v>
      </c>
      <c r="AI999" s="6">
        <v>1</v>
      </c>
      <c r="AJ999" s="6">
        <v>1</v>
      </c>
      <c r="AK999" s="6">
        <v>0</v>
      </c>
      <c r="AL999" s="6">
        <v>0</v>
      </c>
      <c r="AM999" s="6">
        <v>1</v>
      </c>
      <c r="AN999" s="6">
        <v>0</v>
      </c>
      <c r="AO999" s="6">
        <v>1</v>
      </c>
      <c r="AQ999" s="6">
        <v>0</v>
      </c>
      <c r="AR999" s="6">
        <v>0</v>
      </c>
      <c r="AS999" s="6">
        <v>0</v>
      </c>
      <c r="AT999" s="6">
        <v>0</v>
      </c>
      <c r="AU999" s="6">
        <f>IF(Table3[[#This Row],[ShankDiameter]]&gt;0.5,0,2)</f>
        <v>2</v>
      </c>
      <c r="AV999" s="6">
        <v>0</v>
      </c>
      <c r="AW999" s="6">
        <v>0</v>
      </c>
      <c r="AX999" s="6">
        <v>2</v>
      </c>
      <c r="AY999" s="6">
        <f>IF(Table3[[#This Row],[ShankDiameter]]=0.225,2,IF(Table3[[#This Row],[ShankDiameter]]=0.25,2,IF(Table3[[#This Row],[ShankDiameter]]=0.2875,2,0)))</f>
        <v>0</v>
      </c>
      <c r="AZ999" s="6"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f>IF(Table3[[#This Row],[Type]]="EM",IF((Table3[[#This Row],[Diameter]]/2)-Table3[[#This Row],[CornerRadius]]-0.012&gt;0,(Table3[[#This Row],[Diameter]]/2)-Table3[[#This Row],[CornerRadius]]-0.012,0),)</f>
        <v>0</v>
      </c>
      <c r="BK999" s="6" t="str">
        <f>IF(Table3[[#This Row],[ShoulderLength]]="","",IF(Table3[[#This Row],[ShoulderLength]]&lt;Table3[[#This Row],[LOC]],"FIX",""))</f>
        <v/>
      </c>
    </row>
    <row r="1000" spans="1:63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1910</v>
      </c>
      <c r="I1000" s="11" t="s">
        <v>1915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>IF(Z1000 &lt; 1, "", (M1000/2)/TAN(RADIANS(Z1000/2)))</f>
        <v/>
      </c>
      <c r="AE1000" s="6" t="s">
        <v>44</v>
      </c>
      <c r="AF1000" s="6" t="s">
        <v>62</v>
      </c>
      <c r="AG1000" s="6" t="s">
        <v>66</v>
      </c>
      <c r="AI1000" s="6">
        <v>1</v>
      </c>
      <c r="AJ1000" s="6">
        <v>1</v>
      </c>
      <c r="AK1000" s="6">
        <v>0</v>
      </c>
      <c r="AL1000" s="6">
        <v>0</v>
      </c>
      <c r="AM1000" s="6">
        <v>1</v>
      </c>
      <c r="AN1000" s="6">
        <v>0</v>
      </c>
      <c r="AO1000" s="6">
        <v>1</v>
      </c>
      <c r="AQ1000" s="6">
        <v>0</v>
      </c>
      <c r="AR1000" s="6">
        <v>0</v>
      </c>
      <c r="AS1000" s="6">
        <v>0</v>
      </c>
      <c r="AT1000" s="6">
        <v>0</v>
      </c>
      <c r="AU1000" s="6">
        <f>IF(Table3[[#This Row],[ShankDiameter]]&gt;0.5,0,2)</f>
        <v>2</v>
      </c>
      <c r="AV1000" s="6">
        <v>0</v>
      </c>
      <c r="AW1000" s="6">
        <v>0</v>
      </c>
      <c r="AX1000" s="6">
        <v>2</v>
      </c>
      <c r="AY1000" s="6">
        <f>IF(Table3[[#This Row],[ShankDiameter]]=0.225,2,IF(Table3[[#This Row],[ShankDiameter]]=0.25,2,IF(Table3[[#This Row],[ShankDiameter]]=0.2875,2,0)))</f>
        <v>0</v>
      </c>
      <c r="AZ1000" s="6"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f>IF(Table3[[#This Row],[Type]]="EM",IF((Table3[[#This Row],[Diameter]]/2)-Table3[[#This Row],[CornerRadius]]-0.012&gt;0,(Table3[[#This Row],[Diameter]]/2)-Table3[[#This Row],[CornerRadius]]-0.012,0),)</f>
        <v>0</v>
      </c>
      <c r="BK1000" s="6" t="str">
        <f>IF(Table3[[#This Row],[ShoulderLength]]="","",IF(Table3[[#This Row],[ShoulderLength]]&lt;Table3[[#This Row],[LOC]],"FIX",""))</f>
        <v/>
      </c>
    </row>
    <row r="1001" spans="1:63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1916</v>
      </c>
      <c r="I1001" s="11" t="s">
        <v>1917</v>
      </c>
      <c r="J1001" s="12" t="s">
        <v>1918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>IF(Z1001 &lt; 1, "", (M1001/2)/TAN(RADIANS(Z1001/2)))</f>
        <v/>
      </c>
      <c r="AE1001" s="6" t="s">
        <v>118</v>
      </c>
      <c r="AF1001" s="6" t="s">
        <v>119</v>
      </c>
      <c r="AG1001" s="6" t="s">
        <v>1919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Q1001" s="6">
        <v>0</v>
      </c>
      <c r="AR1001" s="6">
        <v>0</v>
      </c>
      <c r="AS1001" s="6">
        <v>0</v>
      </c>
      <c r="AT1001" s="6">
        <v>0</v>
      </c>
      <c r="AU1001" s="6">
        <f>IF(Table3[[#This Row],[ShankDiameter]]&gt;0.5,0,2)</f>
        <v>2</v>
      </c>
      <c r="AV1001" s="6">
        <v>0</v>
      </c>
      <c r="AW1001" s="6">
        <v>0</v>
      </c>
      <c r="AX1001" s="6">
        <v>2</v>
      </c>
      <c r="AY1001" s="6">
        <f>IF(Table3[[#This Row],[ShankDiameter]]=0.225,2,IF(Table3[[#This Row],[ShankDiameter]]=0.25,2,IF(Table3[[#This Row],[ShankDiameter]]=0.2875,2,0)))</f>
        <v>0</v>
      </c>
      <c r="AZ1001" s="6"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f>IF(Table3[[#This Row],[Type]]="EM",IF((Table3[[#This Row],[Diameter]]/2)-Table3[[#This Row],[CornerRadius]]-0.012&gt;0,(Table3[[#This Row],[Diameter]]/2)-Table3[[#This Row],[CornerRadius]]-0.012,0),)</f>
        <v>0</v>
      </c>
      <c r="BK1001" s="6" t="str">
        <f>IF(Table3[[#This Row],[ShoulderLength]]="","",IF(Table3[[#This Row],[ShoulderLength]]&lt;Table3[[#This Row],[LOC]],"FIX",""))</f>
        <v/>
      </c>
    </row>
    <row r="1002" spans="1:63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1916</v>
      </c>
      <c r="I1002" s="11" t="s">
        <v>1920</v>
      </c>
      <c r="J1002" s="12" t="s">
        <v>1921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>IF(Z1002 &lt; 1, "", (M1002/2)/TAN(RADIANS(Z1002/2)))</f>
        <v/>
      </c>
      <c r="AE1002" s="6" t="s">
        <v>118</v>
      </c>
      <c r="AF1002" s="6" t="s">
        <v>119</v>
      </c>
      <c r="AG1002" s="6" t="s">
        <v>1919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Q1002" s="6">
        <v>0</v>
      </c>
      <c r="AR1002" s="6">
        <v>0</v>
      </c>
      <c r="AS1002" s="6">
        <v>0</v>
      </c>
      <c r="AT1002" s="6">
        <v>0</v>
      </c>
      <c r="AU1002" s="6">
        <f>IF(Table3[[#This Row],[ShankDiameter]]&gt;0.5,0,2)</f>
        <v>2</v>
      </c>
      <c r="AV1002" s="6">
        <v>0</v>
      </c>
      <c r="AW1002" s="6">
        <v>0</v>
      </c>
      <c r="AX1002" s="6">
        <v>2</v>
      </c>
      <c r="AY1002" s="6">
        <f>IF(Table3[[#This Row],[ShankDiameter]]=0.225,2,IF(Table3[[#This Row],[ShankDiameter]]=0.25,2,IF(Table3[[#This Row],[ShankDiameter]]=0.2875,2,0)))</f>
        <v>0</v>
      </c>
      <c r="AZ1002" s="6"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f>IF(Table3[[#This Row],[Type]]="EM",IF((Table3[[#This Row],[Diameter]]/2)-Table3[[#This Row],[CornerRadius]]-0.012&gt;0,(Table3[[#This Row],[Diameter]]/2)-Table3[[#This Row],[CornerRadius]]-0.012,0),)</f>
        <v>0</v>
      </c>
      <c r="BK1002" s="6" t="str">
        <f>IF(Table3[[#This Row],[ShoulderLength]]="","",IF(Table3[[#This Row],[ShoulderLength]]&lt;Table3[[#This Row],[LOC]],"FIX",""))</f>
        <v/>
      </c>
    </row>
    <row r="1003" spans="1:63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1916</v>
      </c>
      <c r="I1003" s="11" t="s">
        <v>1922</v>
      </c>
      <c r="J1003" s="12" t="s">
        <v>1923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>IF(Z1003 &lt; 1, "", (M1003/2)/TAN(RADIANS(Z1003/2)))</f>
        <v/>
      </c>
      <c r="AE1003" s="6" t="s">
        <v>118</v>
      </c>
      <c r="AF1003" s="6" t="s">
        <v>119</v>
      </c>
      <c r="AG1003" s="6" t="s">
        <v>1919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Q1003" s="6">
        <v>0</v>
      </c>
      <c r="AR1003" s="6">
        <v>0</v>
      </c>
      <c r="AS1003" s="6">
        <v>0</v>
      </c>
      <c r="AT1003" s="6">
        <v>0</v>
      </c>
      <c r="AU1003" s="6">
        <f>IF(Table3[[#This Row],[ShankDiameter]]&gt;0.5,0,2)</f>
        <v>2</v>
      </c>
      <c r="AV1003" s="6">
        <v>0</v>
      </c>
      <c r="AW1003" s="6">
        <v>0</v>
      </c>
      <c r="AX1003" s="6">
        <v>2</v>
      </c>
      <c r="AY1003" s="6">
        <f>IF(Table3[[#This Row],[ShankDiameter]]=0.225,2,IF(Table3[[#This Row],[ShankDiameter]]=0.25,2,IF(Table3[[#This Row],[ShankDiameter]]=0.2875,2,0)))</f>
        <v>0</v>
      </c>
      <c r="AZ1003" s="6"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f>IF(Table3[[#This Row],[Type]]="EM",IF((Table3[[#This Row],[Diameter]]/2)-Table3[[#This Row],[CornerRadius]]-0.012&gt;0,(Table3[[#This Row],[Diameter]]/2)-Table3[[#This Row],[CornerRadius]]-0.012,0),)</f>
        <v>0</v>
      </c>
      <c r="BK1003" s="6" t="str">
        <f>IF(Table3[[#This Row],[ShoulderLength]]="","",IF(Table3[[#This Row],[ShoulderLength]]&lt;Table3[[#This Row],[LOC]],"FIX",""))</f>
        <v/>
      </c>
    </row>
    <row r="1004" spans="1:63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1924</v>
      </c>
      <c r="D1004" s="6" t="s">
        <v>1924</v>
      </c>
      <c r="E1004" s="6">
        <v>1003</v>
      </c>
      <c r="H1004" s="10" t="s">
        <v>1924</v>
      </c>
      <c r="I1004" s="11" t="s">
        <v>1925</v>
      </c>
      <c r="J1004" s="12" t="s">
        <v>1926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>IF(Z1004 &lt; 1, "", (M1004/2)/TAN(RADIANS(Z1004/2)))</f>
        <v/>
      </c>
      <c r="AE1004" s="6" t="s">
        <v>44</v>
      </c>
      <c r="AF1004" s="6" t="s">
        <v>62</v>
      </c>
      <c r="AI1004" s="6">
        <v>1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1</v>
      </c>
      <c r="AQ1004" s="6">
        <v>0</v>
      </c>
      <c r="AR1004" s="6">
        <v>0</v>
      </c>
      <c r="AS1004" s="6">
        <v>0</v>
      </c>
      <c r="AT1004" s="6">
        <v>0</v>
      </c>
      <c r="AU1004" s="6">
        <f>IF(Table3[[#This Row],[ShankDiameter]]&gt;0.5,0,2)</f>
        <v>2</v>
      </c>
      <c r="AV1004" s="6">
        <v>0</v>
      </c>
      <c r="AW1004" s="6">
        <v>0</v>
      </c>
      <c r="AX1004" s="6">
        <v>2</v>
      </c>
      <c r="AY1004" s="6">
        <f>IF(Table3[[#This Row],[ShankDiameter]]=0.225,2,IF(Table3[[#This Row],[ShankDiameter]]=0.25,2,IF(Table3[[#This Row],[ShankDiameter]]=0.2875,2,0)))</f>
        <v>0</v>
      </c>
      <c r="AZ1004" s="6"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f>IF(Table3[[#This Row],[Type]]="EM",IF((Table3[[#This Row],[Diameter]]/2)-Table3[[#This Row],[CornerRadius]]-0.012&gt;0,(Table3[[#This Row],[Diameter]]/2)-Table3[[#This Row],[CornerRadius]]-0.012,0),)</f>
        <v>0</v>
      </c>
      <c r="BK1004" s="6" t="str">
        <f>IF(Table3[[#This Row],[ShoulderLength]]="","",IF(Table3[[#This Row],[ShoulderLength]]&lt;Table3[[#This Row],[LOC]],"FIX",""))</f>
        <v/>
      </c>
    </row>
    <row r="1005" spans="1:63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1924</v>
      </c>
      <c r="D1005" s="6" t="s">
        <v>1924</v>
      </c>
      <c r="E1005" s="6">
        <v>1004</v>
      </c>
      <c r="G1005" s="9" t="s">
        <v>74</v>
      </c>
      <c r="H1005" s="10" t="s">
        <v>1924</v>
      </c>
      <c r="I1005" s="11" t="s">
        <v>1927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>IF(Z1005 &lt; 1, "", (M1005/2)/TAN(RADIANS(Z1005/2)))</f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1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1</v>
      </c>
      <c r="AQ1005" s="6">
        <v>0</v>
      </c>
      <c r="AR1005" s="6">
        <v>0</v>
      </c>
      <c r="AS1005" s="6">
        <v>0</v>
      </c>
      <c r="AT1005" s="6">
        <v>0</v>
      </c>
      <c r="AU1005" s="6">
        <f>IF(Table3[[#This Row],[ShankDiameter]]&gt;0.5,0,2)</f>
        <v>2</v>
      </c>
      <c r="AV1005" s="6">
        <v>0</v>
      </c>
      <c r="AW1005" s="6">
        <v>0</v>
      </c>
      <c r="AX1005" s="6">
        <v>2</v>
      </c>
      <c r="AY1005" s="6">
        <f>IF(Table3[[#This Row],[ShankDiameter]]=0.225,2,IF(Table3[[#This Row],[ShankDiameter]]=0.25,2,IF(Table3[[#This Row],[ShankDiameter]]=0.2875,2,0)))</f>
        <v>0</v>
      </c>
      <c r="AZ1005" s="6"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f>IF(Table3[[#This Row],[Type]]="EM",IF((Table3[[#This Row],[Diameter]]/2)-Table3[[#This Row],[CornerRadius]]-0.012&gt;0,(Table3[[#This Row],[Diameter]]/2)-Table3[[#This Row],[CornerRadius]]-0.012,0),)</f>
        <v>0</v>
      </c>
      <c r="BK1005" s="6" t="str">
        <f>IF(Table3[[#This Row],[ShoulderLength]]="","",IF(Table3[[#This Row],[ShoulderLength]]&lt;Table3[[#This Row],[LOC]],"FIX",""))</f>
        <v/>
      </c>
    </row>
    <row r="1006" spans="1:63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1924</v>
      </c>
      <c r="D1006" s="6" t="s">
        <v>1924</v>
      </c>
      <c r="E1006" s="6">
        <v>1005</v>
      </c>
      <c r="H1006" s="10" t="s">
        <v>1924</v>
      </c>
      <c r="I1006" s="11" t="s">
        <v>1928</v>
      </c>
      <c r="J1006" s="12" t="s">
        <v>1929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>IF(Z1006 &lt; 1, "", (M1006/2)/TAN(RADIANS(Z1006/2)))</f>
        <v/>
      </c>
      <c r="AE1006" s="6" t="s">
        <v>44</v>
      </c>
      <c r="AF1006" s="6" t="s">
        <v>62</v>
      </c>
      <c r="AI1006" s="6">
        <v>1</v>
      </c>
      <c r="AJ1006" s="6">
        <v>0</v>
      </c>
      <c r="AK1006" s="6">
        <v>0</v>
      </c>
      <c r="AL1006" s="6">
        <v>0</v>
      </c>
      <c r="AM1006" s="6">
        <v>0</v>
      </c>
      <c r="AN1006" s="6">
        <v>0</v>
      </c>
      <c r="AO1006" s="6">
        <v>1</v>
      </c>
      <c r="AQ1006" s="6">
        <v>0</v>
      </c>
      <c r="AR1006" s="6">
        <v>0</v>
      </c>
      <c r="AS1006" s="6">
        <v>0</v>
      </c>
      <c r="AT1006" s="6">
        <v>0</v>
      </c>
      <c r="AU1006" s="6">
        <f>IF(Table3[[#This Row],[ShankDiameter]]&gt;0.5,0,2)</f>
        <v>2</v>
      </c>
      <c r="AV1006" s="6">
        <v>0</v>
      </c>
      <c r="AW1006" s="6">
        <v>0</v>
      </c>
      <c r="AX1006" s="6">
        <v>2</v>
      </c>
      <c r="AY1006" s="6">
        <f>IF(Table3[[#This Row],[ShankDiameter]]=0.225,2,IF(Table3[[#This Row],[ShankDiameter]]=0.25,2,IF(Table3[[#This Row],[ShankDiameter]]=0.2875,2,0)))</f>
        <v>0</v>
      </c>
      <c r="AZ1006" s="6"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f>IF(Table3[[#This Row],[Type]]="EM",IF((Table3[[#This Row],[Diameter]]/2)-Table3[[#This Row],[CornerRadius]]-0.012&gt;0,(Table3[[#This Row],[Diameter]]/2)-Table3[[#This Row],[CornerRadius]]-0.012,0),)</f>
        <v>0</v>
      </c>
      <c r="BK1006" s="6" t="str">
        <f>IF(Table3[[#This Row],[ShoulderLength]]="","",IF(Table3[[#This Row],[ShoulderLength]]&lt;Table3[[#This Row],[LOC]],"FIX",""))</f>
        <v/>
      </c>
    </row>
    <row r="1007" spans="1:63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1924</v>
      </c>
      <c r="D1007" s="6" t="s">
        <v>1924</v>
      </c>
      <c r="E1007" s="6">
        <v>1006</v>
      </c>
      <c r="H1007" s="10" t="s">
        <v>1924</v>
      </c>
      <c r="I1007" s="11" t="s">
        <v>1930</v>
      </c>
      <c r="J1007" s="12" t="s">
        <v>1931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>IF(Z1007 &lt; 1, "", (M1007/2)/TAN(RADIANS(Z1007/2)))</f>
        <v/>
      </c>
      <c r="AE1007" s="6" t="s">
        <v>49</v>
      </c>
      <c r="AF1007" s="6" t="s">
        <v>62</v>
      </c>
      <c r="AI1007" s="6">
        <v>1</v>
      </c>
      <c r="AJ1007" s="6">
        <v>0</v>
      </c>
      <c r="AK1007" s="6">
        <v>0</v>
      </c>
      <c r="AL1007" s="6">
        <v>0</v>
      </c>
      <c r="AM1007" s="6">
        <v>0</v>
      </c>
      <c r="AN1007" s="6">
        <v>0</v>
      </c>
      <c r="AO1007" s="6">
        <v>1</v>
      </c>
      <c r="AQ1007" s="6">
        <v>0</v>
      </c>
      <c r="AR1007" s="6">
        <v>0</v>
      </c>
      <c r="AS1007" s="6">
        <v>0</v>
      </c>
      <c r="AT1007" s="6">
        <v>0</v>
      </c>
      <c r="AU1007" s="6">
        <f>IF(Table3[[#This Row],[ShankDiameter]]&gt;0.5,0,2)</f>
        <v>2</v>
      </c>
      <c r="AV1007" s="6">
        <v>0</v>
      </c>
      <c r="AW1007" s="6">
        <v>0</v>
      </c>
      <c r="AX1007" s="6">
        <v>2</v>
      </c>
      <c r="AY1007" s="6">
        <f>IF(Table3[[#This Row],[ShankDiameter]]=0.225,2,IF(Table3[[#This Row],[ShankDiameter]]=0.25,2,IF(Table3[[#This Row],[ShankDiameter]]=0.2875,2,0)))</f>
        <v>0</v>
      </c>
      <c r="AZ1007" s="6"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f>IF(Table3[[#This Row],[Type]]="EM",IF((Table3[[#This Row],[Diameter]]/2)-Table3[[#This Row],[CornerRadius]]-0.012&gt;0,(Table3[[#This Row],[Diameter]]/2)-Table3[[#This Row],[CornerRadius]]-0.012,0),)</f>
        <v>0</v>
      </c>
      <c r="BK1007" s="6" t="str">
        <f>IF(Table3[[#This Row],[ShoulderLength]]="","",IF(Table3[[#This Row],[ShoulderLength]]&lt;Table3[[#This Row],[LOC]],"FIX",""))</f>
        <v/>
      </c>
    </row>
    <row r="1008" spans="1:63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1924</v>
      </c>
      <c r="D1008" s="6" t="s">
        <v>1924</v>
      </c>
      <c r="E1008" s="6">
        <v>1007</v>
      </c>
      <c r="H1008" s="10" t="s">
        <v>1924</v>
      </c>
      <c r="I1008" s="11" t="s">
        <v>1932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>IF(Z1008 &lt; 1, "", (M1008/2)/TAN(RADIANS(Z1008/2)))</f>
        <v/>
      </c>
      <c r="AE1008" s="6" t="s">
        <v>49</v>
      </c>
      <c r="AF1008" s="6" t="s">
        <v>62</v>
      </c>
      <c r="AI1008" s="6">
        <v>1</v>
      </c>
      <c r="AJ1008" s="6">
        <v>0</v>
      </c>
      <c r="AK1008" s="6">
        <v>0</v>
      </c>
      <c r="AL1008" s="6">
        <v>0</v>
      </c>
      <c r="AM1008" s="6">
        <v>0</v>
      </c>
      <c r="AN1008" s="6">
        <v>0</v>
      </c>
      <c r="AO1008" s="6">
        <v>1</v>
      </c>
      <c r="AQ1008" s="6">
        <v>0</v>
      </c>
      <c r="AR1008" s="6">
        <v>0</v>
      </c>
      <c r="AS1008" s="6">
        <v>0</v>
      </c>
      <c r="AT1008" s="6">
        <v>0</v>
      </c>
      <c r="AU1008" s="6">
        <f>IF(Table3[[#This Row],[ShankDiameter]]&gt;0.5,0,2)</f>
        <v>2</v>
      </c>
      <c r="AV1008" s="6">
        <v>0</v>
      </c>
      <c r="AW1008" s="6">
        <v>0</v>
      </c>
      <c r="AX1008" s="6">
        <v>2</v>
      </c>
      <c r="AY1008" s="6">
        <f>IF(Table3[[#This Row],[ShankDiameter]]=0.225,2,IF(Table3[[#This Row],[ShankDiameter]]=0.25,2,IF(Table3[[#This Row],[ShankDiameter]]=0.2875,2,0)))</f>
        <v>0</v>
      </c>
      <c r="AZ1008" s="6"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f>IF(Table3[[#This Row],[Type]]="EM",IF((Table3[[#This Row],[Diameter]]/2)-Table3[[#This Row],[CornerRadius]]-0.012&gt;0,(Table3[[#This Row],[Diameter]]/2)-Table3[[#This Row],[CornerRadius]]-0.012,0),)</f>
        <v>0</v>
      </c>
      <c r="BK1008" s="6" t="str">
        <f>IF(Table3[[#This Row],[ShoulderLength]]="","",IF(Table3[[#This Row],[ShoulderLength]]&lt;Table3[[#This Row],[LOC]],"FIX",""))</f>
        <v/>
      </c>
    </row>
    <row r="1009" spans="1:63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1924</v>
      </c>
      <c r="D1009" s="6" t="s">
        <v>1924</v>
      </c>
      <c r="E1009" s="6">
        <v>1008</v>
      </c>
      <c r="H1009" s="10" t="s">
        <v>1924</v>
      </c>
      <c r="I1009" s="11" t="s">
        <v>1933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>IF(Z1009 &lt; 1, "", (M1009/2)/TAN(RADIANS(Z1009/2)))</f>
        <v/>
      </c>
      <c r="AE1009" s="6" t="s">
        <v>44</v>
      </c>
      <c r="AF1009" s="6" t="s">
        <v>62</v>
      </c>
      <c r="AI1009" s="6">
        <v>1</v>
      </c>
      <c r="AJ1009" s="6">
        <v>0</v>
      </c>
      <c r="AK1009" s="6">
        <v>0</v>
      </c>
      <c r="AL1009" s="6">
        <v>0</v>
      </c>
      <c r="AM1009" s="6">
        <v>0</v>
      </c>
      <c r="AN1009" s="6">
        <v>0</v>
      </c>
      <c r="AO1009" s="6">
        <v>1</v>
      </c>
      <c r="AQ1009" s="6">
        <v>0</v>
      </c>
      <c r="AR1009" s="6">
        <v>0</v>
      </c>
      <c r="AS1009" s="6">
        <v>0</v>
      </c>
      <c r="AT1009" s="6">
        <v>0</v>
      </c>
      <c r="AU1009" s="6">
        <f>IF(Table3[[#This Row],[ShankDiameter]]&gt;0.5,0,2)</f>
        <v>2</v>
      </c>
      <c r="AV1009" s="6">
        <v>0</v>
      </c>
      <c r="AW1009" s="6">
        <v>0</v>
      </c>
      <c r="AX1009" s="6">
        <v>2</v>
      </c>
      <c r="AY1009" s="6">
        <f>IF(Table3[[#This Row],[ShankDiameter]]=0.225,2,IF(Table3[[#This Row],[ShankDiameter]]=0.25,2,IF(Table3[[#This Row],[ShankDiameter]]=0.2875,2,0)))</f>
        <v>0</v>
      </c>
      <c r="AZ1009" s="6"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f>IF(Table3[[#This Row],[Type]]="EM",IF((Table3[[#This Row],[Diameter]]/2)-Table3[[#This Row],[CornerRadius]]-0.012&gt;0,(Table3[[#This Row],[Diameter]]/2)-Table3[[#This Row],[CornerRadius]]-0.012,0),)</f>
        <v>0</v>
      </c>
      <c r="BK1009" s="6" t="str">
        <f>IF(Table3[[#This Row],[ShoulderLength]]="","",IF(Table3[[#This Row],[ShoulderLength]]&lt;Table3[[#This Row],[LOC]],"FIX",""))</f>
        <v/>
      </c>
    </row>
    <row r="1010" spans="1:63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1924</v>
      </c>
      <c r="D1010" s="6" t="s">
        <v>1924</v>
      </c>
      <c r="E1010" s="6">
        <v>1009</v>
      </c>
      <c r="G1010" s="9" t="s">
        <v>74</v>
      </c>
      <c r="H1010" s="10" t="s">
        <v>1924</v>
      </c>
      <c r="I1010" s="11" t="s">
        <v>1934</v>
      </c>
      <c r="J1010" s="12" t="s">
        <v>1935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>IF(Z1010 &lt; 1, "", (M1010/2)/TAN(RADIANS(Z1010/2)))</f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1</v>
      </c>
      <c r="AJ1010" s="6">
        <v>0</v>
      </c>
      <c r="AK1010" s="6">
        <v>0</v>
      </c>
      <c r="AL1010" s="6">
        <v>0</v>
      </c>
      <c r="AM1010" s="6">
        <v>0</v>
      </c>
      <c r="AN1010" s="6">
        <v>0</v>
      </c>
      <c r="AO1010" s="6">
        <v>1</v>
      </c>
      <c r="AQ1010" s="6">
        <v>0</v>
      </c>
      <c r="AR1010" s="6">
        <v>0</v>
      </c>
      <c r="AS1010" s="6">
        <v>0</v>
      </c>
      <c r="AT1010" s="6">
        <v>0</v>
      </c>
      <c r="AU1010" s="6">
        <f>IF(Table3[[#This Row],[ShankDiameter]]&gt;0.5,0,2)</f>
        <v>2</v>
      </c>
      <c r="AV1010" s="6">
        <v>0</v>
      </c>
      <c r="AW1010" s="6">
        <v>0</v>
      </c>
      <c r="AX1010" s="6">
        <v>2</v>
      </c>
      <c r="AY1010" s="6">
        <f>IF(Table3[[#This Row],[ShankDiameter]]=0.225,2,IF(Table3[[#This Row],[ShankDiameter]]=0.25,2,IF(Table3[[#This Row],[ShankDiameter]]=0.2875,2,0)))</f>
        <v>0</v>
      </c>
      <c r="AZ1010" s="6"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f>IF(Table3[[#This Row],[Type]]="EM",IF((Table3[[#This Row],[Diameter]]/2)-Table3[[#This Row],[CornerRadius]]-0.012&gt;0,(Table3[[#This Row],[Diameter]]/2)-Table3[[#This Row],[CornerRadius]]-0.012,0),)</f>
        <v>0</v>
      </c>
      <c r="BK1010" s="6" t="str">
        <f>IF(Table3[[#This Row],[ShoulderLength]]="","",IF(Table3[[#This Row],[ShoulderLength]]&lt;Table3[[#This Row],[LOC]],"FIX",""))</f>
        <v/>
      </c>
    </row>
    <row r="1011" spans="1:63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1924</v>
      </c>
      <c r="D1011" s="6" t="s">
        <v>1924</v>
      </c>
      <c r="E1011" s="6">
        <v>1010</v>
      </c>
      <c r="H1011" s="10" t="s">
        <v>1924</v>
      </c>
      <c r="I1011" s="11" t="s">
        <v>1936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>IF(Z1011 &lt; 1, "", (M1011/2)/TAN(RADIANS(Z1011/2)))</f>
        <v/>
      </c>
      <c r="AE1011" s="6" t="s">
        <v>44</v>
      </c>
      <c r="AF1011" s="6" t="s">
        <v>62</v>
      </c>
      <c r="AI1011" s="6">
        <v>1</v>
      </c>
      <c r="AJ1011" s="6">
        <v>0</v>
      </c>
      <c r="AK1011" s="6">
        <v>0</v>
      </c>
      <c r="AL1011" s="6">
        <v>0</v>
      </c>
      <c r="AM1011" s="6">
        <v>0</v>
      </c>
      <c r="AN1011" s="6">
        <v>0</v>
      </c>
      <c r="AO1011" s="6">
        <v>1</v>
      </c>
      <c r="AQ1011" s="6">
        <v>0</v>
      </c>
      <c r="AR1011" s="6">
        <v>0</v>
      </c>
      <c r="AS1011" s="6">
        <v>0</v>
      </c>
      <c r="AT1011" s="6">
        <v>0</v>
      </c>
      <c r="AU1011" s="6">
        <f>IF(Table3[[#This Row],[ShankDiameter]]&gt;0.5,0,2)</f>
        <v>2</v>
      </c>
      <c r="AV1011" s="6">
        <v>0</v>
      </c>
      <c r="AW1011" s="6">
        <v>0</v>
      </c>
      <c r="AX1011" s="6">
        <v>2</v>
      </c>
      <c r="AY1011" s="6">
        <f>IF(Table3[[#This Row],[ShankDiameter]]=0.225,2,IF(Table3[[#This Row],[ShankDiameter]]=0.25,2,IF(Table3[[#This Row],[ShankDiameter]]=0.2875,2,0)))</f>
        <v>0</v>
      </c>
      <c r="AZ1011" s="6"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f>IF(Table3[[#This Row],[Type]]="EM",IF((Table3[[#This Row],[Diameter]]/2)-Table3[[#This Row],[CornerRadius]]-0.012&gt;0,(Table3[[#This Row],[Diameter]]/2)-Table3[[#This Row],[CornerRadius]]-0.012,0),)</f>
        <v>0</v>
      </c>
      <c r="BK1011" s="6" t="str">
        <f>IF(Table3[[#This Row],[ShoulderLength]]="","",IF(Table3[[#This Row],[ShoulderLength]]&lt;Table3[[#This Row],[LOC]],"FIX",""))</f>
        <v/>
      </c>
    </row>
    <row r="1012" spans="1:63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1924</v>
      </c>
      <c r="D1012" s="6" t="s">
        <v>1924</v>
      </c>
      <c r="E1012" s="6">
        <v>1011</v>
      </c>
      <c r="H1012" s="10" t="s">
        <v>1924</v>
      </c>
      <c r="I1012" s="11" t="s">
        <v>1937</v>
      </c>
      <c r="J1012" s="12" t="s">
        <v>1938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>IF(Z1012 &lt; 1, "", (M1012/2)/TAN(RADIANS(Z1012/2)))</f>
        <v/>
      </c>
      <c r="AE1012" s="6" t="s">
        <v>49</v>
      </c>
      <c r="AF1012" s="6" t="s">
        <v>62</v>
      </c>
      <c r="AG1012" s="6" t="s">
        <v>437</v>
      </c>
      <c r="AI1012" s="6">
        <v>1</v>
      </c>
      <c r="AJ1012" s="6">
        <v>0</v>
      </c>
      <c r="AK1012" s="6">
        <v>0</v>
      </c>
      <c r="AL1012" s="6">
        <v>0</v>
      </c>
      <c r="AM1012" s="6">
        <v>0</v>
      </c>
      <c r="AN1012" s="6">
        <v>0</v>
      </c>
      <c r="AO1012" s="6">
        <v>1</v>
      </c>
      <c r="AQ1012" s="6">
        <v>0</v>
      </c>
      <c r="AR1012" s="6">
        <v>0</v>
      </c>
      <c r="AS1012" s="6">
        <v>0</v>
      </c>
      <c r="AT1012" s="6">
        <v>0</v>
      </c>
      <c r="AU1012" s="6">
        <f>IF(Table3[[#This Row],[ShankDiameter]]&gt;0.5,0,2)</f>
        <v>2</v>
      </c>
      <c r="AV1012" s="6">
        <v>0</v>
      </c>
      <c r="AW1012" s="6">
        <v>0</v>
      </c>
      <c r="AX1012" s="6">
        <v>2</v>
      </c>
      <c r="AY1012" s="6">
        <f>IF(Table3[[#This Row],[ShankDiameter]]=0.225,2,IF(Table3[[#This Row],[ShankDiameter]]=0.25,2,IF(Table3[[#This Row],[ShankDiameter]]=0.2875,2,0)))</f>
        <v>0</v>
      </c>
      <c r="AZ1012" s="6"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f>IF(Table3[[#This Row],[Type]]="EM",IF((Table3[[#This Row],[Diameter]]/2)-Table3[[#This Row],[CornerRadius]]-0.012&gt;0,(Table3[[#This Row],[Diameter]]/2)-Table3[[#This Row],[CornerRadius]]-0.012,0),)</f>
        <v>0</v>
      </c>
      <c r="BK1012" s="6" t="str">
        <f>IF(Table3[[#This Row],[ShoulderLength]]="","",IF(Table3[[#This Row],[ShoulderLength]]&lt;Table3[[#This Row],[LOC]],"FIX",""))</f>
        <v/>
      </c>
    </row>
    <row r="1013" spans="1:63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1924</v>
      </c>
      <c r="D1013" s="6" t="s">
        <v>1924</v>
      </c>
      <c r="E1013" s="6">
        <v>1012</v>
      </c>
      <c r="H1013" s="10" t="s">
        <v>1924</v>
      </c>
      <c r="I1013" s="11" t="s">
        <v>1939</v>
      </c>
      <c r="J1013" s="12" t="s">
        <v>1935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>IF(Z1013 &lt; 1, "", (M1013/2)/TAN(RADIANS(Z1013/2)))</f>
        <v/>
      </c>
      <c r="AE1013" s="6" t="s">
        <v>49</v>
      </c>
      <c r="AF1013" s="6" t="s">
        <v>62</v>
      </c>
      <c r="AI1013" s="6">
        <v>1</v>
      </c>
      <c r="AJ1013" s="6">
        <v>0</v>
      </c>
      <c r="AK1013" s="6">
        <v>0</v>
      </c>
      <c r="AL1013" s="6">
        <v>0</v>
      </c>
      <c r="AM1013" s="6">
        <v>0</v>
      </c>
      <c r="AN1013" s="6">
        <v>0</v>
      </c>
      <c r="AO1013" s="6">
        <v>1</v>
      </c>
      <c r="AQ1013" s="6">
        <v>0</v>
      </c>
      <c r="AR1013" s="6">
        <v>0</v>
      </c>
      <c r="AS1013" s="6">
        <v>0</v>
      </c>
      <c r="AT1013" s="6">
        <v>0</v>
      </c>
      <c r="AU1013" s="6">
        <f>IF(Table3[[#This Row],[ShankDiameter]]&gt;0.5,0,2)</f>
        <v>2</v>
      </c>
      <c r="AV1013" s="6">
        <v>0</v>
      </c>
      <c r="AW1013" s="6">
        <v>0</v>
      </c>
      <c r="AX1013" s="6">
        <v>2</v>
      </c>
      <c r="AY1013" s="6">
        <f>IF(Table3[[#This Row],[ShankDiameter]]=0.225,2,IF(Table3[[#This Row],[ShankDiameter]]=0.25,2,IF(Table3[[#This Row],[ShankDiameter]]=0.2875,2,0)))</f>
        <v>0</v>
      </c>
      <c r="AZ1013" s="6"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f>IF(Table3[[#This Row],[Type]]="EM",IF((Table3[[#This Row],[Diameter]]/2)-Table3[[#This Row],[CornerRadius]]-0.012&gt;0,(Table3[[#This Row],[Diameter]]/2)-Table3[[#This Row],[CornerRadius]]-0.012,0),)</f>
        <v>0</v>
      </c>
      <c r="BK1013" s="6" t="str">
        <f>IF(Table3[[#This Row],[ShoulderLength]]="","",IF(Table3[[#This Row],[ShoulderLength]]&lt;Table3[[#This Row],[LOC]],"FIX",""))</f>
        <v/>
      </c>
    </row>
    <row r="1014" spans="1:63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1924</v>
      </c>
      <c r="D1014" s="6" t="s">
        <v>1924</v>
      </c>
      <c r="E1014" s="6">
        <v>1013</v>
      </c>
      <c r="H1014" s="10" t="s">
        <v>1924</v>
      </c>
      <c r="I1014" s="11" t="s">
        <v>1940</v>
      </c>
      <c r="J1014" s="12" t="s">
        <v>1935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>IF(Z1014 &lt; 1, "", (M1014/2)/TAN(RADIANS(Z1014/2)))</f>
        <v/>
      </c>
      <c r="AE1014" s="6" t="s">
        <v>49</v>
      </c>
      <c r="AF1014" s="6" t="s">
        <v>62</v>
      </c>
      <c r="AI1014" s="6">
        <v>1</v>
      </c>
      <c r="AJ1014" s="6">
        <v>0</v>
      </c>
      <c r="AK1014" s="6">
        <v>0</v>
      </c>
      <c r="AL1014" s="6">
        <v>0</v>
      </c>
      <c r="AM1014" s="6">
        <v>0</v>
      </c>
      <c r="AN1014" s="6">
        <v>0</v>
      </c>
      <c r="AO1014" s="6">
        <v>1</v>
      </c>
      <c r="AQ1014" s="6">
        <v>0</v>
      </c>
      <c r="AR1014" s="6">
        <v>0</v>
      </c>
      <c r="AS1014" s="6">
        <v>0</v>
      </c>
      <c r="AT1014" s="6">
        <v>0</v>
      </c>
      <c r="AU1014" s="6">
        <f>IF(Table3[[#This Row],[ShankDiameter]]&gt;0.5,0,2)</f>
        <v>2</v>
      </c>
      <c r="AV1014" s="6">
        <v>0</v>
      </c>
      <c r="AW1014" s="6">
        <v>0</v>
      </c>
      <c r="AX1014" s="6">
        <v>2</v>
      </c>
      <c r="AY1014" s="6">
        <f>IF(Table3[[#This Row],[ShankDiameter]]=0.225,2,IF(Table3[[#This Row],[ShankDiameter]]=0.25,2,IF(Table3[[#This Row],[ShankDiameter]]=0.2875,2,0)))</f>
        <v>0</v>
      </c>
      <c r="AZ1014" s="6"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f>IF(Table3[[#This Row],[Type]]="EM",IF((Table3[[#This Row],[Diameter]]/2)-Table3[[#This Row],[CornerRadius]]-0.012&gt;0,(Table3[[#This Row],[Diameter]]/2)-Table3[[#This Row],[CornerRadius]]-0.012,0),)</f>
        <v>0</v>
      </c>
      <c r="BK1014" s="6" t="str">
        <f>IF(Table3[[#This Row],[ShoulderLength]]="","",IF(Table3[[#This Row],[ShoulderLength]]&lt;Table3[[#This Row],[LOC]],"FIX",""))</f>
        <v/>
      </c>
    </row>
    <row r="1015" spans="1:63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1924</v>
      </c>
      <c r="D1015" s="6" t="s">
        <v>1924</v>
      </c>
      <c r="E1015" s="6">
        <v>1014</v>
      </c>
      <c r="H1015" s="10" t="s">
        <v>1924</v>
      </c>
      <c r="I1015" s="11" t="s">
        <v>1941</v>
      </c>
      <c r="J1015" s="12" t="s">
        <v>1942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>IF(Z1015 &lt; 1, "", (M1015/2)/TAN(RADIANS(Z1015/2)))</f>
        <v/>
      </c>
      <c r="AE1015" s="6" t="s">
        <v>49</v>
      </c>
      <c r="AF1015" s="6" t="s">
        <v>62</v>
      </c>
      <c r="AI1015" s="6">
        <v>1</v>
      </c>
      <c r="AJ1015" s="6">
        <v>0</v>
      </c>
      <c r="AK1015" s="6">
        <v>0</v>
      </c>
      <c r="AL1015" s="6">
        <v>0</v>
      </c>
      <c r="AM1015" s="6">
        <v>0</v>
      </c>
      <c r="AN1015" s="6">
        <v>0</v>
      </c>
      <c r="AO1015" s="6">
        <v>1</v>
      </c>
      <c r="AQ1015" s="6">
        <v>0</v>
      </c>
      <c r="AR1015" s="6">
        <v>0</v>
      </c>
      <c r="AS1015" s="6">
        <v>0</v>
      </c>
      <c r="AT1015" s="6">
        <v>0</v>
      </c>
      <c r="AU1015" s="6">
        <f>IF(Table3[[#This Row],[ShankDiameter]]&gt;0.5,0,2)</f>
        <v>2</v>
      </c>
      <c r="AV1015" s="6">
        <v>0</v>
      </c>
      <c r="AW1015" s="6">
        <v>0</v>
      </c>
      <c r="AX1015" s="6">
        <v>2</v>
      </c>
      <c r="AY1015" s="6">
        <f>IF(Table3[[#This Row],[ShankDiameter]]=0.225,2,IF(Table3[[#This Row],[ShankDiameter]]=0.25,2,IF(Table3[[#This Row],[ShankDiameter]]=0.2875,2,0)))</f>
        <v>0</v>
      </c>
      <c r="AZ1015" s="6"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f>IF(Table3[[#This Row],[Type]]="EM",IF((Table3[[#This Row],[Diameter]]/2)-Table3[[#This Row],[CornerRadius]]-0.012&gt;0,(Table3[[#This Row],[Diameter]]/2)-Table3[[#This Row],[CornerRadius]]-0.012,0),)</f>
        <v>0</v>
      </c>
      <c r="BK1015" s="6" t="str">
        <f>IF(Table3[[#This Row],[ShoulderLength]]="","",IF(Table3[[#This Row],[ShoulderLength]]&lt;Table3[[#This Row],[LOC]],"FIX",""))</f>
        <v/>
      </c>
    </row>
    <row r="1016" spans="1:63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1924</v>
      </c>
      <c r="D1016" s="6" t="s">
        <v>1924</v>
      </c>
      <c r="E1016" s="6">
        <v>1015</v>
      </c>
      <c r="H1016" s="10" t="s">
        <v>1924</v>
      </c>
      <c r="I1016" s="11" t="s">
        <v>1943</v>
      </c>
      <c r="J1016" s="12" t="s">
        <v>1931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>IF(Z1016 &lt; 1, "", (M1016/2)/TAN(RADIANS(Z1016/2)))</f>
        <v/>
      </c>
      <c r="AE1016" s="6" t="s">
        <v>49</v>
      </c>
      <c r="AF1016" s="6" t="s">
        <v>62</v>
      </c>
      <c r="AI1016" s="6">
        <v>1</v>
      </c>
      <c r="AJ1016" s="6">
        <v>0</v>
      </c>
      <c r="AK1016" s="6">
        <v>0</v>
      </c>
      <c r="AL1016" s="6">
        <v>0</v>
      </c>
      <c r="AM1016" s="6">
        <v>0</v>
      </c>
      <c r="AN1016" s="6">
        <v>0</v>
      </c>
      <c r="AO1016" s="6">
        <v>1</v>
      </c>
      <c r="AQ1016" s="6">
        <v>0</v>
      </c>
      <c r="AR1016" s="6">
        <v>0</v>
      </c>
      <c r="AS1016" s="6">
        <v>0</v>
      </c>
      <c r="AT1016" s="6">
        <v>0</v>
      </c>
      <c r="AU1016" s="6">
        <f>IF(Table3[[#This Row],[ShankDiameter]]&gt;0.5,0,2)</f>
        <v>2</v>
      </c>
      <c r="AV1016" s="6">
        <v>0</v>
      </c>
      <c r="AW1016" s="6">
        <v>0</v>
      </c>
      <c r="AX1016" s="6">
        <v>2</v>
      </c>
      <c r="AY1016" s="6">
        <f>IF(Table3[[#This Row],[ShankDiameter]]=0.225,2,IF(Table3[[#This Row],[ShankDiameter]]=0.25,2,IF(Table3[[#This Row],[ShankDiameter]]=0.2875,2,0)))</f>
        <v>0</v>
      </c>
      <c r="AZ1016" s="6"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f>IF(Table3[[#This Row],[Type]]="EM",IF((Table3[[#This Row],[Diameter]]/2)-Table3[[#This Row],[CornerRadius]]-0.012&gt;0,(Table3[[#This Row],[Diameter]]/2)-Table3[[#This Row],[CornerRadius]]-0.012,0),)</f>
        <v>0</v>
      </c>
      <c r="BK1016" s="6" t="str">
        <f>IF(Table3[[#This Row],[ShoulderLength]]="","",IF(Table3[[#This Row],[ShoulderLength]]&lt;Table3[[#This Row],[LOC]],"FIX",""))</f>
        <v/>
      </c>
    </row>
    <row r="1017" spans="1:63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1924</v>
      </c>
      <c r="D1017" s="6" t="s">
        <v>1924</v>
      </c>
      <c r="E1017" s="6">
        <v>1016</v>
      </c>
      <c r="H1017" s="10" t="s">
        <v>1924</v>
      </c>
      <c r="I1017" s="11" t="s">
        <v>1944</v>
      </c>
      <c r="J1017" s="12" t="s">
        <v>1945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>IF(Z1017 &lt; 1, "", (M1017/2)/TAN(RADIANS(Z1017/2)))</f>
        <v/>
      </c>
      <c r="AE1017" s="6" t="s">
        <v>49</v>
      </c>
      <c r="AF1017" s="6" t="s">
        <v>62</v>
      </c>
      <c r="AI1017" s="6">
        <v>1</v>
      </c>
      <c r="AJ1017" s="6">
        <v>0</v>
      </c>
      <c r="AK1017" s="6">
        <v>0</v>
      </c>
      <c r="AL1017" s="6">
        <v>0</v>
      </c>
      <c r="AM1017" s="6">
        <v>0</v>
      </c>
      <c r="AN1017" s="6">
        <v>0</v>
      </c>
      <c r="AO1017" s="6">
        <v>1</v>
      </c>
      <c r="AQ1017" s="6">
        <v>0</v>
      </c>
      <c r="AR1017" s="6">
        <v>0</v>
      </c>
      <c r="AS1017" s="6">
        <v>0</v>
      </c>
      <c r="AT1017" s="6">
        <v>0</v>
      </c>
      <c r="AU1017" s="6">
        <f>IF(Table3[[#This Row],[ShankDiameter]]&gt;0.5,0,2)</f>
        <v>2</v>
      </c>
      <c r="AV1017" s="6">
        <v>0</v>
      </c>
      <c r="AW1017" s="6">
        <v>0</v>
      </c>
      <c r="AX1017" s="6">
        <v>2</v>
      </c>
      <c r="AY1017" s="6">
        <f>IF(Table3[[#This Row],[ShankDiameter]]=0.225,2,IF(Table3[[#This Row],[ShankDiameter]]=0.25,2,IF(Table3[[#This Row],[ShankDiameter]]=0.2875,2,0)))</f>
        <v>0</v>
      </c>
      <c r="AZ1017" s="6"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f>IF(Table3[[#This Row],[Type]]="EM",IF((Table3[[#This Row],[Diameter]]/2)-Table3[[#This Row],[CornerRadius]]-0.012&gt;0,(Table3[[#This Row],[Diameter]]/2)-Table3[[#This Row],[CornerRadius]]-0.012,0),)</f>
        <v>0</v>
      </c>
      <c r="BK1017" s="6" t="str">
        <f>IF(Table3[[#This Row],[ShoulderLength]]="","",IF(Table3[[#This Row],[ShoulderLength]]&lt;Table3[[#This Row],[LOC]],"FIX",""))</f>
        <v/>
      </c>
    </row>
    <row r="1018" spans="1:63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1924</v>
      </c>
      <c r="D1018" s="6" t="s">
        <v>1924</v>
      </c>
      <c r="E1018" s="6">
        <v>1017</v>
      </c>
      <c r="H1018" s="10" t="s">
        <v>1924</v>
      </c>
      <c r="I1018" s="11" t="s">
        <v>1946</v>
      </c>
      <c r="J1018" s="12" t="s">
        <v>1947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>IF(Z1018 &lt; 1, "", (M1018/2)/TAN(RADIANS(Z1018/2)))</f>
        <v/>
      </c>
      <c r="AE1018" s="6" t="s">
        <v>49</v>
      </c>
      <c r="AF1018" s="6" t="s">
        <v>62</v>
      </c>
      <c r="AI1018" s="6">
        <v>1</v>
      </c>
      <c r="AJ1018" s="6">
        <v>0</v>
      </c>
      <c r="AK1018" s="6">
        <v>0</v>
      </c>
      <c r="AL1018" s="6">
        <v>0</v>
      </c>
      <c r="AM1018" s="6">
        <v>0</v>
      </c>
      <c r="AN1018" s="6">
        <v>0</v>
      </c>
      <c r="AO1018" s="6">
        <v>1</v>
      </c>
      <c r="AQ1018" s="6">
        <v>0</v>
      </c>
      <c r="AR1018" s="6">
        <v>0</v>
      </c>
      <c r="AS1018" s="6">
        <v>0</v>
      </c>
      <c r="AT1018" s="6">
        <v>0</v>
      </c>
      <c r="AU1018" s="6">
        <f>IF(Table3[[#This Row],[ShankDiameter]]&gt;0.5,0,2)</f>
        <v>2</v>
      </c>
      <c r="AV1018" s="6">
        <v>0</v>
      </c>
      <c r="AW1018" s="6">
        <v>0</v>
      </c>
      <c r="AX1018" s="6">
        <v>2</v>
      </c>
      <c r="AY1018" s="6">
        <f>IF(Table3[[#This Row],[ShankDiameter]]=0.225,2,IF(Table3[[#This Row],[ShankDiameter]]=0.25,2,IF(Table3[[#This Row],[ShankDiameter]]=0.2875,2,0)))</f>
        <v>0</v>
      </c>
      <c r="AZ1018" s="6"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f>IF(Table3[[#This Row],[Type]]="EM",IF((Table3[[#This Row],[Diameter]]/2)-Table3[[#This Row],[CornerRadius]]-0.012&gt;0,(Table3[[#This Row],[Diameter]]/2)-Table3[[#This Row],[CornerRadius]]-0.012,0),)</f>
        <v>0</v>
      </c>
      <c r="BK1018" s="6" t="str">
        <f>IF(Table3[[#This Row],[ShoulderLength]]="","",IF(Table3[[#This Row],[ShoulderLength]]&lt;Table3[[#This Row],[LOC]],"FIX",""))</f>
        <v/>
      </c>
    </row>
    <row r="1019" spans="1:63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1924</v>
      </c>
      <c r="D1019" s="6" t="s">
        <v>1924</v>
      </c>
      <c r="E1019" s="6">
        <v>1018</v>
      </c>
      <c r="H1019" s="10" t="s">
        <v>1924</v>
      </c>
      <c r="I1019" s="11" t="s">
        <v>1948</v>
      </c>
      <c r="J1019" s="12" t="s">
        <v>1949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>IF(Z1019 &lt; 1, "", (M1019/2)/TAN(RADIANS(Z1019/2)))</f>
        <v/>
      </c>
      <c r="AE1019" s="6" t="s">
        <v>49</v>
      </c>
      <c r="AF1019" s="6" t="s">
        <v>62</v>
      </c>
      <c r="AI1019" s="6">
        <v>1</v>
      </c>
      <c r="AJ1019" s="6">
        <v>0</v>
      </c>
      <c r="AK1019" s="6">
        <v>0</v>
      </c>
      <c r="AL1019" s="6">
        <v>0</v>
      </c>
      <c r="AM1019" s="6">
        <v>0</v>
      </c>
      <c r="AN1019" s="6">
        <v>0</v>
      </c>
      <c r="AO1019" s="6">
        <v>1</v>
      </c>
      <c r="AQ1019" s="6">
        <v>0</v>
      </c>
      <c r="AR1019" s="6">
        <v>0</v>
      </c>
      <c r="AS1019" s="6">
        <v>0</v>
      </c>
      <c r="AT1019" s="6">
        <v>0</v>
      </c>
      <c r="AU1019" s="6">
        <f>IF(Table3[[#This Row],[ShankDiameter]]&gt;0.5,0,2)</f>
        <v>2</v>
      </c>
      <c r="AV1019" s="6">
        <v>0</v>
      </c>
      <c r="AW1019" s="6">
        <v>0</v>
      </c>
      <c r="AX1019" s="6">
        <v>2</v>
      </c>
      <c r="AY1019" s="6">
        <f>IF(Table3[[#This Row],[ShankDiameter]]=0.225,2,IF(Table3[[#This Row],[ShankDiameter]]=0.25,2,IF(Table3[[#This Row],[ShankDiameter]]=0.2875,2,0)))</f>
        <v>0</v>
      </c>
      <c r="AZ1019" s="6"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f>IF(Table3[[#This Row],[Type]]="EM",IF((Table3[[#This Row],[Diameter]]/2)-Table3[[#This Row],[CornerRadius]]-0.012&gt;0,(Table3[[#This Row],[Diameter]]/2)-Table3[[#This Row],[CornerRadius]]-0.012,0),)</f>
        <v>0</v>
      </c>
      <c r="BK1019" s="6" t="str">
        <f>IF(Table3[[#This Row],[ShoulderLength]]="","",IF(Table3[[#This Row],[ShoulderLength]]&lt;Table3[[#This Row],[LOC]],"FIX",""))</f>
        <v/>
      </c>
    </row>
    <row r="1020" spans="1:63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1924</v>
      </c>
      <c r="D1020" s="6" t="s">
        <v>1924</v>
      </c>
      <c r="E1020" s="6">
        <v>1019</v>
      </c>
      <c r="H1020" s="10" t="s">
        <v>1924</v>
      </c>
      <c r="I1020" s="11" t="s">
        <v>1950</v>
      </c>
      <c r="J1020" s="12" t="s">
        <v>1951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>IF(Z1020 &lt; 1, "", (M1020/2)/TAN(RADIANS(Z1020/2)))</f>
        <v/>
      </c>
      <c r="AE1020" s="6" t="s">
        <v>44</v>
      </c>
      <c r="AF1020" s="6" t="s">
        <v>62</v>
      </c>
      <c r="AI1020" s="6">
        <v>1</v>
      </c>
      <c r="AJ1020" s="6">
        <v>0</v>
      </c>
      <c r="AK1020" s="6">
        <v>0</v>
      </c>
      <c r="AL1020" s="6">
        <v>0</v>
      </c>
      <c r="AM1020" s="6">
        <v>0</v>
      </c>
      <c r="AN1020" s="6">
        <v>0</v>
      </c>
      <c r="AO1020" s="6">
        <v>1</v>
      </c>
      <c r="AQ1020" s="6">
        <v>0</v>
      </c>
      <c r="AR1020" s="6">
        <v>0</v>
      </c>
      <c r="AS1020" s="6">
        <v>0</v>
      </c>
      <c r="AT1020" s="6">
        <v>0</v>
      </c>
      <c r="AU1020" s="6">
        <f>IF(Table3[[#This Row],[ShankDiameter]]&gt;0.5,0,2)</f>
        <v>2</v>
      </c>
      <c r="AV1020" s="6">
        <v>0</v>
      </c>
      <c r="AW1020" s="6">
        <v>0</v>
      </c>
      <c r="AX1020" s="6">
        <v>2</v>
      </c>
      <c r="AY1020" s="6">
        <f>IF(Table3[[#This Row],[ShankDiameter]]=0.225,2,IF(Table3[[#This Row],[ShankDiameter]]=0.25,2,IF(Table3[[#This Row],[ShankDiameter]]=0.2875,2,0)))</f>
        <v>0</v>
      </c>
      <c r="AZ1020" s="6"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f>IF(Table3[[#This Row],[Type]]="EM",IF((Table3[[#This Row],[Diameter]]/2)-Table3[[#This Row],[CornerRadius]]-0.012&gt;0,(Table3[[#This Row],[Diameter]]/2)-Table3[[#This Row],[CornerRadius]]-0.012,0),)</f>
        <v>0</v>
      </c>
      <c r="BK1020" s="6" t="str">
        <f>IF(Table3[[#This Row],[ShoulderLength]]="","",IF(Table3[[#This Row],[ShoulderLength]]&lt;Table3[[#This Row],[LOC]],"FIX",""))</f>
        <v/>
      </c>
    </row>
    <row r="1021" spans="1:63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1924</v>
      </c>
      <c r="D1021" s="6" t="s">
        <v>1924</v>
      </c>
      <c r="E1021" s="6">
        <v>1020</v>
      </c>
      <c r="G1021" s="9" t="s">
        <v>74</v>
      </c>
      <c r="H1021" s="10" t="s">
        <v>1924</v>
      </c>
      <c r="I1021" s="11" t="s">
        <v>1952</v>
      </c>
      <c r="J1021" s="12" t="s">
        <v>1953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>IF(Z1021 &lt; 1, "", (M1021/2)/TAN(RADIANS(Z1021/2)))</f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1</v>
      </c>
      <c r="AJ1021" s="6">
        <v>0</v>
      </c>
      <c r="AK1021" s="6">
        <v>0</v>
      </c>
      <c r="AL1021" s="6">
        <v>0</v>
      </c>
      <c r="AM1021" s="6">
        <v>0</v>
      </c>
      <c r="AN1021" s="6">
        <v>0</v>
      </c>
      <c r="AO1021" s="6">
        <v>1</v>
      </c>
      <c r="AQ1021" s="6">
        <v>0</v>
      </c>
      <c r="AR1021" s="6">
        <v>0</v>
      </c>
      <c r="AS1021" s="6">
        <v>0</v>
      </c>
      <c r="AT1021" s="6">
        <v>0</v>
      </c>
      <c r="AU1021" s="6">
        <f>IF(Table3[[#This Row],[ShankDiameter]]&gt;0.5,0,2)</f>
        <v>2</v>
      </c>
      <c r="AV1021" s="6">
        <v>0</v>
      </c>
      <c r="AW1021" s="6">
        <v>0</v>
      </c>
      <c r="AX1021" s="6">
        <v>2</v>
      </c>
      <c r="AY1021" s="6">
        <f>IF(Table3[[#This Row],[ShankDiameter]]=0.225,2,IF(Table3[[#This Row],[ShankDiameter]]=0.25,2,IF(Table3[[#This Row],[ShankDiameter]]=0.2875,2,0)))</f>
        <v>0</v>
      </c>
      <c r="AZ1021" s="6"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f>IF(Table3[[#This Row],[Type]]="EM",IF((Table3[[#This Row],[Diameter]]/2)-Table3[[#This Row],[CornerRadius]]-0.012&gt;0,(Table3[[#This Row],[Diameter]]/2)-Table3[[#This Row],[CornerRadius]]-0.012,0),)</f>
        <v>0</v>
      </c>
      <c r="BK1021" s="6" t="str">
        <f>IF(Table3[[#This Row],[ShoulderLength]]="","",IF(Table3[[#This Row],[ShoulderLength]]&lt;Table3[[#This Row],[LOC]],"FIX",""))</f>
        <v/>
      </c>
    </row>
    <row r="1022" spans="1:63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1924</v>
      </c>
      <c r="D1022" s="6" t="s">
        <v>1924</v>
      </c>
      <c r="E1022" s="6">
        <v>1021</v>
      </c>
      <c r="H1022" s="10" t="s">
        <v>1924</v>
      </c>
      <c r="I1022" s="11" t="s">
        <v>1954</v>
      </c>
      <c r="J1022" s="12" t="s">
        <v>1931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>IF(Z1022 &lt; 1, "", (M1022/2)/TAN(RADIANS(Z1022/2)))</f>
        <v/>
      </c>
      <c r="AE1022" s="6" t="s">
        <v>49</v>
      </c>
      <c r="AF1022" s="6" t="s">
        <v>62</v>
      </c>
      <c r="AI1022" s="6">
        <v>1</v>
      </c>
      <c r="AJ1022" s="6">
        <v>0</v>
      </c>
      <c r="AK1022" s="6">
        <v>0</v>
      </c>
      <c r="AL1022" s="6">
        <v>0</v>
      </c>
      <c r="AM1022" s="6">
        <v>0</v>
      </c>
      <c r="AN1022" s="6">
        <v>0</v>
      </c>
      <c r="AO1022" s="6">
        <v>1</v>
      </c>
      <c r="AQ1022" s="6">
        <v>0</v>
      </c>
      <c r="AR1022" s="6">
        <v>0</v>
      </c>
      <c r="AS1022" s="6">
        <v>0</v>
      </c>
      <c r="AT1022" s="6">
        <v>0</v>
      </c>
      <c r="AU1022" s="6">
        <f>IF(Table3[[#This Row],[ShankDiameter]]&gt;0.5,0,2)</f>
        <v>2</v>
      </c>
      <c r="AV1022" s="6">
        <v>0</v>
      </c>
      <c r="AW1022" s="6">
        <v>0</v>
      </c>
      <c r="AX1022" s="6">
        <v>2</v>
      </c>
      <c r="AY1022" s="6">
        <f>IF(Table3[[#This Row],[ShankDiameter]]=0.225,2,IF(Table3[[#This Row],[ShankDiameter]]=0.25,2,IF(Table3[[#This Row],[ShankDiameter]]=0.2875,2,0)))</f>
        <v>0</v>
      </c>
      <c r="AZ1022" s="6"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f>IF(Table3[[#This Row],[Type]]="EM",IF((Table3[[#This Row],[Diameter]]/2)-Table3[[#This Row],[CornerRadius]]-0.012&gt;0,(Table3[[#This Row],[Diameter]]/2)-Table3[[#This Row],[CornerRadius]]-0.012,0),)</f>
        <v>0</v>
      </c>
      <c r="BK1022" s="6" t="str">
        <f>IF(Table3[[#This Row],[ShoulderLength]]="","",IF(Table3[[#This Row],[ShoulderLength]]&lt;Table3[[#This Row],[LOC]],"FIX",""))</f>
        <v/>
      </c>
    </row>
    <row r="1023" spans="1:63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1924</v>
      </c>
      <c r="D1023" s="6" t="s">
        <v>1924</v>
      </c>
      <c r="E1023" s="6">
        <v>1022</v>
      </c>
      <c r="H1023" s="10" t="s">
        <v>1924</v>
      </c>
      <c r="I1023" s="11" t="s">
        <v>1955</v>
      </c>
      <c r="J1023" s="12" t="s">
        <v>1956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>IF(Z1023 &lt; 1, "", (M1023/2)/TAN(RADIANS(Z1023/2)))</f>
        <v/>
      </c>
      <c r="AE1023" s="6" t="s">
        <v>49</v>
      </c>
      <c r="AF1023" s="6" t="s">
        <v>62</v>
      </c>
      <c r="AI1023" s="6">
        <v>1</v>
      </c>
      <c r="AJ1023" s="6">
        <v>0</v>
      </c>
      <c r="AK1023" s="6">
        <v>0</v>
      </c>
      <c r="AL1023" s="6">
        <v>0</v>
      </c>
      <c r="AM1023" s="6">
        <v>0</v>
      </c>
      <c r="AN1023" s="6">
        <v>0</v>
      </c>
      <c r="AO1023" s="6">
        <v>1</v>
      </c>
      <c r="AQ1023" s="6">
        <v>0</v>
      </c>
      <c r="AR1023" s="6">
        <v>0</v>
      </c>
      <c r="AS1023" s="6">
        <v>0</v>
      </c>
      <c r="AT1023" s="6">
        <v>0</v>
      </c>
      <c r="AU1023" s="6">
        <f>IF(Table3[[#This Row],[ShankDiameter]]&gt;0.5,0,2)</f>
        <v>2</v>
      </c>
      <c r="AV1023" s="6">
        <v>0</v>
      </c>
      <c r="AW1023" s="6">
        <v>0</v>
      </c>
      <c r="AX1023" s="6">
        <v>2</v>
      </c>
      <c r="AY1023" s="6">
        <f>IF(Table3[[#This Row],[ShankDiameter]]=0.225,2,IF(Table3[[#This Row],[ShankDiameter]]=0.25,2,IF(Table3[[#This Row],[ShankDiameter]]=0.2875,2,0)))</f>
        <v>0</v>
      </c>
      <c r="AZ1023" s="6"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f>IF(Table3[[#This Row],[Type]]="EM",IF((Table3[[#This Row],[Diameter]]/2)-Table3[[#This Row],[CornerRadius]]-0.012&gt;0,(Table3[[#This Row],[Diameter]]/2)-Table3[[#This Row],[CornerRadius]]-0.012,0),)</f>
        <v>0</v>
      </c>
      <c r="BK1023" s="6" t="str">
        <f>IF(Table3[[#This Row],[ShoulderLength]]="","",IF(Table3[[#This Row],[ShoulderLength]]&lt;Table3[[#This Row],[LOC]],"FIX",""))</f>
        <v/>
      </c>
    </row>
    <row r="1024" spans="1:63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1924</v>
      </c>
      <c r="D1024" s="6" t="s">
        <v>1924</v>
      </c>
      <c r="E1024" s="6">
        <v>1023</v>
      </c>
      <c r="H1024" s="10" t="s">
        <v>1924</v>
      </c>
      <c r="I1024" s="11" t="s">
        <v>1957</v>
      </c>
      <c r="J1024" s="12" t="s">
        <v>1931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>IF(Z1024 &lt; 1, "", (M1024/2)/TAN(RADIANS(Z1024/2)))</f>
        <v/>
      </c>
      <c r="AE1024" s="6" t="s">
        <v>49</v>
      </c>
      <c r="AF1024" s="6" t="s">
        <v>62</v>
      </c>
      <c r="AI1024" s="6">
        <v>1</v>
      </c>
      <c r="AJ1024" s="6">
        <v>0</v>
      </c>
      <c r="AK1024" s="6">
        <v>0</v>
      </c>
      <c r="AL1024" s="6">
        <v>0</v>
      </c>
      <c r="AM1024" s="6">
        <v>0</v>
      </c>
      <c r="AN1024" s="6">
        <v>0</v>
      </c>
      <c r="AO1024" s="6">
        <v>1</v>
      </c>
      <c r="AQ1024" s="6">
        <v>0</v>
      </c>
      <c r="AR1024" s="6">
        <v>0</v>
      </c>
      <c r="AS1024" s="6">
        <v>0</v>
      </c>
      <c r="AT1024" s="6">
        <v>0</v>
      </c>
      <c r="AU1024" s="6">
        <f>IF(Table3[[#This Row],[ShankDiameter]]&gt;0.5,0,2)</f>
        <v>2</v>
      </c>
      <c r="AV1024" s="6">
        <v>0</v>
      </c>
      <c r="AW1024" s="6">
        <v>0</v>
      </c>
      <c r="AX1024" s="6">
        <v>2</v>
      </c>
      <c r="AY1024" s="6">
        <f>IF(Table3[[#This Row],[ShankDiameter]]=0.225,2,IF(Table3[[#This Row],[ShankDiameter]]=0.25,2,IF(Table3[[#This Row],[ShankDiameter]]=0.2875,2,0)))</f>
        <v>0</v>
      </c>
      <c r="AZ1024" s="6"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f>IF(Table3[[#This Row],[Type]]="EM",IF((Table3[[#This Row],[Diameter]]/2)-Table3[[#This Row],[CornerRadius]]-0.012&gt;0,(Table3[[#This Row],[Diameter]]/2)-Table3[[#This Row],[CornerRadius]]-0.012,0),)</f>
        <v>0</v>
      </c>
      <c r="BK1024" s="6" t="str">
        <f>IF(Table3[[#This Row],[ShoulderLength]]="","",IF(Table3[[#This Row],[ShoulderLength]]&lt;Table3[[#This Row],[LOC]],"FIX",""))</f>
        <v/>
      </c>
    </row>
    <row r="1025" spans="1:63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1924</v>
      </c>
      <c r="D1025" s="6" t="s">
        <v>1924</v>
      </c>
      <c r="E1025" s="6">
        <v>1024</v>
      </c>
      <c r="H1025" s="10" t="s">
        <v>1924</v>
      </c>
      <c r="I1025" s="11" t="s">
        <v>1958</v>
      </c>
      <c r="J1025" s="12" t="s">
        <v>1959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>IF(Z1025 &lt; 1, "", (M1025/2)/TAN(RADIANS(Z1025/2)))</f>
        <v/>
      </c>
      <c r="AE1025" s="6" t="s">
        <v>44</v>
      </c>
      <c r="AF1025" s="6" t="s">
        <v>62</v>
      </c>
      <c r="AI1025" s="6">
        <v>1</v>
      </c>
      <c r="AJ1025" s="6">
        <v>0</v>
      </c>
      <c r="AK1025" s="6">
        <v>0</v>
      </c>
      <c r="AL1025" s="6">
        <v>0</v>
      </c>
      <c r="AM1025" s="6">
        <v>0</v>
      </c>
      <c r="AN1025" s="6">
        <v>0</v>
      </c>
      <c r="AO1025" s="6">
        <v>1</v>
      </c>
      <c r="AQ1025" s="6">
        <v>0</v>
      </c>
      <c r="AR1025" s="6">
        <v>0</v>
      </c>
      <c r="AS1025" s="6">
        <v>0</v>
      </c>
      <c r="AT1025" s="6">
        <v>0</v>
      </c>
      <c r="AU1025" s="6">
        <f>IF(Table3[[#This Row],[ShankDiameter]]&gt;0.5,0,2)</f>
        <v>2</v>
      </c>
      <c r="AV1025" s="6">
        <v>0</v>
      </c>
      <c r="AW1025" s="6">
        <v>0</v>
      </c>
      <c r="AX1025" s="6">
        <v>2</v>
      </c>
      <c r="AY1025" s="6">
        <f>IF(Table3[[#This Row],[ShankDiameter]]=0.225,2,IF(Table3[[#This Row],[ShankDiameter]]=0.25,2,IF(Table3[[#This Row],[ShankDiameter]]=0.2875,2,0)))</f>
        <v>0</v>
      </c>
      <c r="AZ1025" s="6"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f>IF(Table3[[#This Row],[Type]]="EM",IF((Table3[[#This Row],[Diameter]]/2)-Table3[[#This Row],[CornerRadius]]-0.012&gt;0,(Table3[[#This Row],[Diameter]]/2)-Table3[[#This Row],[CornerRadius]]-0.012,0),)</f>
        <v>0</v>
      </c>
      <c r="BK1025" s="6" t="str">
        <f>IF(Table3[[#This Row],[ShoulderLength]]="","",IF(Table3[[#This Row],[ShoulderLength]]&lt;Table3[[#This Row],[LOC]],"FIX",""))</f>
        <v/>
      </c>
    </row>
    <row r="1026" spans="1:63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1924</v>
      </c>
      <c r="D1026" s="6" t="s">
        <v>1924</v>
      </c>
      <c r="E1026" s="6">
        <v>1025</v>
      </c>
      <c r="H1026" s="10" t="s">
        <v>1924</v>
      </c>
      <c r="I1026" s="11" t="s">
        <v>1960</v>
      </c>
      <c r="J1026" s="12" t="s">
        <v>1961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>IF(Z1026 &lt; 1, "", (M1026/2)/TAN(RADIANS(Z1026/2)))</f>
        <v/>
      </c>
      <c r="AE1026" s="6" t="s">
        <v>44</v>
      </c>
      <c r="AF1026" s="6" t="s">
        <v>62</v>
      </c>
      <c r="AI1026" s="6">
        <v>1</v>
      </c>
      <c r="AJ1026" s="6">
        <v>0</v>
      </c>
      <c r="AK1026" s="6">
        <v>0</v>
      </c>
      <c r="AL1026" s="6">
        <v>0</v>
      </c>
      <c r="AM1026" s="6">
        <v>0</v>
      </c>
      <c r="AN1026" s="6">
        <v>0</v>
      </c>
      <c r="AO1026" s="6">
        <v>1</v>
      </c>
      <c r="AQ1026" s="6">
        <v>0</v>
      </c>
      <c r="AR1026" s="6">
        <v>0</v>
      </c>
      <c r="AS1026" s="6">
        <v>0</v>
      </c>
      <c r="AT1026" s="6">
        <v>0</v>
      </c>
      <c r="AU1026" s="6">
        <f>IF(Table3[[#This Row],[ShankDiameter]]&gt;0.5,0,2)</f>
        <v>2</v>
      </c>
      <c r="AV1026" s="6">
        <v>0</v>
      </c>
      <c r="AW1026" s="6">
        <v>0</v>
      </c>
      <c r="AX1026" s="6">
        <v>2</v>
      </c>
      <c r="AY1026" s="6">
        <f>IF(Table3[[#This Row],[ShankDiameter]]=0.225,2,IF(Table3[[#This Row],[ShankDiameter]]=0.25,2,IF(Table3[[#This Row],[ShankDiameter]]=0.2875,2,0)))</f>
        <v>0</v>
      </c>
      <c r="AZ1026" s="6"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f>IF(Table3[[#This Row],[Type]]="EM",IF((Table3[[#This Row],[Diameter]]/2)-Table3[[#This Row],[CornerRadius]]-0.012&gt;0,(Table3[[#This Row],[Diameter]]/2)-Table3[[#This Row],[CornerRadius]]-0.012,0),)</f>
        <v>0</v>
      </c>
      <c r="BK1026" s="6" t="str">
        <f>IF(Table3[[#This Row],[ShoulderLength]]="","",IF(Table3[[#This Row],[ShoulderLength]]&lt;Table3[[#This Row],[LOC]],"FIX",""))</f>
        <v/>
      </c>
    </row>
    <row r="1027" spans="1:63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1924</v>
      </c>
      <c r="D1027" s="6" t="s">
        <v>1924</v>
      </c>
      <c r="E1027" s="6">
        <v>1026</v>
      </c>
      <c r="H1027" s="10" t="s">
        <v>1924</v>
      </c>
      <c r="I1027" s="11" t="s">
        <v>1962</v>
      </c>
      <c r="J1027" s="12" t="s">
        <v>1963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>IF(Z1027 &lt; 1, "", (M1027/2)/TAN(RADIANS(Z1027/2)))</f>
        <v/>
      </c>
      <c r="AE1027" s="6" t="s">
        <v>44</v>
      </c>
      <c r="AF1027" s="6" t="s">
        <v>62</v>
      </c>
      <c r="AI1027" s="6">
        <v>1</v>
      </c>
      <c r="AJ1027" s="6">
        <v>0</v>
      </c>
      <c r="AK1027" s="6">
        <v>0</v>
      </c>
      <c r="AL1027" s="6">
        <v>0</v>
      </c>
      <c r="AM1027" s="6">
        <v>0</v>
      </c>
      <c r="AN1027" s="6">
        <v>0</v>
      </c>
      <c r="AO1027" s="6">
        <v>1</v>
      </c>
      <c r="AQ1027" s="6">
        <v>0</v>
      </c>
      <c r="AR1027" s="6">
        <v>0</v>
      </c>
      <c r="AS1027" s="6">
        <v>0</v>
      </c>
      <c r="AT1027" s="6">
        <v>0</v>
      </c>
      <c r="AU1027" s="6">
        <f>IF(Table3[[#This Row],[ShankDiameter]]&gt;0.5,0,2)</f>
        <v>2</v>
      </c>
      <c r="AV1027" s="6">
        <v>0</v>
      </c>
      <c r="AW1027" s="6">
        <v>0</v>
      </c>
      <c r="AX1027" s="6">
        <v>2</v>
      </c>
      <c r="AY1027" s="6">
        <f>IF(Table3[[#This Row],[ShankDiameter]]=0.225,2,IF(Table3[[#This Row],[ShankDiameter]]=0.25,2,IF(Table3[[#This Row],[ShankDiameter]]=0.2875,2,0)))</f>
        <v>0</v>
      </c>
      <c r="AZ1027" s="6"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f>IF(Table3[[#This Row],[Type]]="EM",IF((Table3[[#This Row],[Diameter]]/2)-Table3[[#This Row],[CornerRadius]]-0.012&gt;0,(Table3[[#This Row],[Diameter]]/2)-Table3[[#This Row],[CornerRadius]]-0.012,0),)</f>
        <v>0</v>
      </c>
      <c r="BK1027" s="6" t="str">
        <f>IF(Table3[[#This Row],[ShoulderLength]]="","",IF(Table3[[#This Row],[ShoulderLength]]&lt;Table3[[#This Row],[LOC]],"FIX",""))</f>
        <v/>
      </c>
    </row>
    <row r="1028" spans="1:63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1924</v>
      </c>
      <c r="D1028" s="6" t="s">
        <v>1924</v>
      </c>
      <c r="E1028" s="6">
        <v>1027</v>
      </c>
      <c r="H1028" s="10" t="s">
        <v>1924</v>
      </c>
      <c r="I1028" s="11" t="s">
        <v>1964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>IF(Z1028 &lt; 1, "", (M1028/2)/TAN(RADIANS(Z1028/2)))</f>
        <v/>
      </c>
      <c r="AE1028" s="6" t="s">
        <v>44</v>
      </c>
      <c r="AF1028" s="6" t="s">
        <v>62</v>
      </c>
      <c r="AI1028" s="6">
        <v>1</v>
      </c>
      <c r="AJ1028" s="6">
        <v>0</v>
      </c>
      <c r="AK1028" s="6">
        <v>0</v>
      </c>
      <c r="AL1028" s="6">
        <v>0</v>
      </c>
      <c r="AM1028" s="6">
        <v>0</v>
      </c>
      <c r="AN1028" s="6">
        <v>0</v>
      </c>
      <c r="AO1028" s="6">
        <v>1</v>
      </c>
      <c r="AQ1028" s="6">
        <v>0</v>
      </c>
      <c r="AR1028" s="6">
        <v>0</v>
      </c>
      <c r="AS1028" s="6">
        <v>0</v>
      </c>
      <c r="AT1028" s="6">
        <v>0</v>
      </c>
      <c r="AU1028" s="6">
        <f>IF(Table3[[#This Row],[ShankDiameter]]&gt;0.5,0,2)</f>
        <v>2</v>
      </c>
      <c r="AV1028" s="6">
        <v>0</v>
      </c>
      <c r="AW1028" s="6">
        <v>0</v>
      </c>
      <c r="AX1028" s="6">
        <v>2</v>
      </c>
      <c r="AY1028" s="6">
        <f>IF(Table3[[#This Row],[ShankDiameter]]=0.225,2,IF(Table3[[#This Row],[ShankDiameter]]=0.25,2,IF(Table3[[#This Row],[ShankDiameter]]=0.2875,2,0)))</f>
        <v>0</v>
      </c>
      <c r="AZ1028" s="6"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f>IF(Table3[[#This Row],[Type]]="EM",IF((Table3[[#This Row],[Diameter]]/2)-Table3[[#This Row],[CornerRadius]]-0.012&gt;0,(Table3[[#This Row],[Diameter]]/2)-Table3[[#This Row],[CornerRadius]]-0.012,0),)</f>
        <v>0</v>
      </c>
      <c r="BK1028" s="6" t="str">
        <f>IF(Table3[[#This Row],[ShoulderLength]]="","",IF(Table3[[#This Row],[ShoulderLength]]&lt;Table3[[#This Row],[LOC]],"FIX",""))</f>
        <v/>
      </c>
    </row>
    <row r="1029" spans="1:63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1924</v>
      </c>
      <c r="D1029" s="6" t="s">
        <v>1924</v>
      </c>
      <c r="E1029" s="6">
        <v>1028</v>
      </c>
      <c r="H1029" s="10" t="s">
        <v>1924</v>
      </c>
      <c r="I1029" s="11" t="s">
        <v>1965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>IF(Z1029 &lt; 1, "", (M1029/2)/TAN(RADIANS(Z1029/2)))</f>
        <v/>
      </c>
      <c r="AE1029" s="6" t="s">
        <v>44</v>
      </c>
      <c r="AF1029" s="6" t="s">
        <v>62</v>
      </c>
      <c r="AG1029" s="6" t="s">
        <v>495</v>
      </c>
      <c r="AI1029" s="6">
        <v>1</v>
      </c>
      <c r="AJ1029" s="6">
        <v>1</v>
      </c>
      <c r="AK1029" s="6">
        <v>1</v>
      </c>
      <c r="AL1029" s="6">
        <v>0</v>
      </c>
      <c r="AM1029" s="6">
        <v>1</v>
      </c>
      <c r="AN1029" s="6">
        <v>0</v>
      </c>
      <c r="AO1029" s="6">
        <v>1</v>
      </c>
      <c r="AQ1029" s="6">
        <v>0</v>
      </c>
      <c r="AR1029" s="6">
        <v>0</v>
      </c>
      <c r="AS1029" s="6">
        <v>0</v>
      </c>
      <c r="AT1029" s="6">
        <v>0</v>
      </c>
      <c r="AU1029" s="6">
        <f>IF(Table3[[#This Row],[ShankDiameter]]&gt;0.5,0,2)</f>
        <v>2</v>
      </c>
      <c r="AV1029" s="6">
        <v>0</v>
      </c>
      <c r="AW1029" s="6">
        <v>0</v>
      </c>
      <c r="AX1029" s="6">
        <v>2</v>
      </c>
      <c r="AY1029" s="6">
        <f>IF(Table3[[#This Row],[ShankDiameter]]=0.225,2,IF(Table3[[#This Row],[ShankDiameter]]=0.25,2,IF(Table3[[#This Row],[ShankDiameter]]=0.2875,2,0)))</f>
        <v>0</v>
      </c>
      <c r="AZ1029" s="6"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f>IF(Table3[[#This Row],[Type]]="EM",IF((Table3[[#This Row],[Diameter]]/2)-Table3[[#This Row],[CornerRadius]]-0.012&gt;0,(Table3[[#This Row],[Diameter]]/2)-Table3[[#This Row],[CornerRadius]]-0.012,0),)</f>
        <v>0</v>
      </c>
      <c r="BK1029" s="6" t="str">
        <f>IF(Table3[[#This Row],[ShoulderLength]]="","",IF(Table3[[#This Row],[ShoulderLength]]&lt;Table3[[#This Row],[LOC]],"FIX",""))</f>
        <v/>
      </c>
    </row>
    <row r="1030" spans="1:63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1924</v>
      </c>
      <c r="D1030" s="6" t="s">
        <v>1924</v>
      </c>
      <c r="E1030" s="6">
        <v>1029</v>
      </c>
      <c r="H1030" s="10" t="s">
        <v>1924</v>
      </c>
      <c r="I1030" s="11" t="s">
        <v>1966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>IF(Z1030 &lt; 1, "", (M1030/2)/TAN(RADIANS(Z1030/2)))</f>
        <v/>
      </c>
      <c r="AE1030" s="6" t="s">
        <v>44</v>
      </c>
      <c r="AF1030" s="6" t="s">
        <v>62</v>
      </c>
      <c r="AI1030" s="6">
        <v>1</v>
      </c>
      <c r="AJ1030" s="6">
        <v>0</v>
      </c>
      <c r="AK1030" s="6">
        <v>0</v>
      </c>
      <c r="AL1030" s="6">
        <v>0</v>
      </c>
      <c r="AM1030" s="6">
        <v>0</v>
      </c>
      <c r="AN1030" s="6">
        <v>0</v>
      </c>
      <c r="AO1030" s="6">
        <v>1</v>
      </c>
      <c r="AQ1030" s="6">
        <v>0</v>
      </c>
      <c r="AR1030" s="6">
        <v>0</v>
      </c>
      <c r="AS1030" s="6">
        <v>0</v>
      </c>
      <c r="AT1030" s="6">
        <v>0</v>
      </c>
      <c r="AU1030" s="6">
        <f>IF(Table3[[#This Row],[ShankDiameter]]&gt;0.5,0,2)</f>
        <v>2</v>
      </c>
      <c r="AV1030" s="6">
        <v>0</v>
      </c>
      <c r="AW1030" s="6">
        <v>0</v>
      </c>
      <c r="AX1030" s="6">
        <v>2</v>
      </c>
      <c r="AY1030" s="6">
        <f>IF(Table3[[#This Row],[ShankDiameter]]=0.225,2,IF(Table3[[#This Row],[ShankDiameter]]=0.25,2,IF(Table3[[#This Row],[ShankDiameter]]=0.2875,2,0)))</f>
        <v>0</v>
      </c>
      <c r="AZ1030" s="6"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f>IF(Table3[[#This Row],[Type]]="EM",IF((Table3[[#This Row],[Diameter]]/2)-Table3[[#This Row],[CornerRadius]]-0.012&gt;0,(Table3[[#This Row],[Diameter]]/2)-Table3[[#This Row],[CornerRadius]]-0.012,0),)</f>
        <v>0</v>
      </c>
      <c r="BK1030" s="6" t="str">
        <f>IF(Table3[[#This Row],[ShoulderLength]]="","",IF(Table3[[#This Row],[ShoulderLength]]&lt;Table3[[#This Row],[LOC]],"FIX",""))</f>
        <v/>
      </c>
    </row>
    <row r="1031" spans="1:63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1924</v>
      </c>
      <c r="D1031" s="6" t="s">
        <v>1924</v>
      </c>
      <c r="E1031" s="6">
        <v>1030</v>
      </c>
      <c r="H1031" s="10" t="s">
        <v>1924</v>
      </c>
      <c r="I1031" s="11" t="s">
        <v>1967</v>
      </c>
      <c r="J1031" s="12" t="s">
        <v>1931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>IF(Z1031 &lt; 1, "", (M1031/2)/TAN(RADIANS(Z1031/2)))</f>
        <v/>
      </c>
      <c r="AE1031" s="6" t="s">
        <v>49</v>
      </c>
      <c r="AF1031" s="6" t="s">
        <v>62</v>
      </c>
      <c r="AI1031" s="6">
        <v>1</v>
      </c>
      <c r="AJ1031" s="6">
        <v>0</v>
      </c>
      <c r="AK1031" s="6">
        <v>0</v>
      </c>
      <c r="AL1031" s="6">
        <v>0</v>
      </c>
      <c r="AM1031" s="6">
        <v>0</v>
      </c>
      <c r="AN1031" s="6">
        <v>0</v>
      </c>
      <c r="AO1031" s="6">
        <v>1</v>
      </c>
      <c r="AQ1031" s="6">
        <v>0</v>
      </c>
      <c r="AR1031" s="6">
        <v>0</v>
      </c>
      <c r="AS1031" s="6">
        <v>0</v>
      </c>
      <c r="AT1031" s="6">
        <v>0</v>
      </c>
      <c r="AU1031" s="6">
        <f>IF(Table3[[#This Row],[ShankDiameter]]&gt;0.5,0,2)</f>
        <v>2</v>
      </c>
      <c r="AV1031" s="6">
        <v>0</v>
      </c>
      <c r="AW1031" s="6">
        <v>0</v>
      </c>
      <c r="AX1031" s="6">
        <v>2</v>
      </c>
      <c r="AY1031" s="6">
        <f>IF(Table3[[#This Row],[ShankDiameter]]=0.225,2,IF(Table3[[#This Row],[ShankDiameter]]=0.25,2,IF(Table3[[#This Row],[ShankDiameter]]=0.2875,2,0)))</f>
        <v>0</v>
      </c>
      <c r="AZ1031" s="6"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f>IF(Table3[[#This Row],[Type]]="EM",IF((Table3[[#This Row],[Diameter]]/2)-Table3[[#This Row],[CornerRadius]]-0.012&gt;0,(Table3[[#This Row],[Diameter]]/2)-Table3[[#This Row],[CornerRadius]]-0.012,0),)</f>
        <v>0</v>
      </c>
      <c r="BK1031" s="6" t="str">
        <f>IF(Table3[[#This Row],[ShoulderLength]]="","",IF(Table3[[#This Row],[ShoulderLength]]&lt;Table3[[#This Row],[LOC]],"FIX",""))</f>
        <v/>
      </c>
    </row>
    <row r="1032" spans="1:63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1924</v>
      </c>
      <c r="D1032" s="6" t="s">
        <v>1924</v>
      </c>
      <c r="E1032" s="6">
        <v>1031</v>
      </c>
      <c r="H1032" s="10" t="s">
        <v>1924</v>
      </c>
      <c r="I1032" s="11" t="s">
        <v>1968</v>
      </c>
      <c r="J1032" s="12" t="s">
        <v>1931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>IF(Z1032 &lt; 1, "", (M1032/2)/TAN(RADIANS(Z1032/2)))</f>
        <v/>
      </c>
      <c r="AE1032" s="6" t="s">
        <v>49</v>
      </c>
      <c r="AF1032" s="6" t="s">
        <v>62</v>
      </c>
      <c r="AI1032" s="6">
        <v>1</v>
      </c>
      <c r="AJ1032" s="6">
        <v>0</v>
      </c>
      <c r="AK1032" s="6">
        <v>0</v>
      </c>
      <c r="AL1032" s="6">
        <v>0</v>
      </c>
      <c r="AM1032" s="6">
        <v>0</v>
      </c>
      <c r="AN1032" s="6">
        <v>0</v>
      </c>
      <c r="AO1032" s="6">
        <v>1</v>
      </c>
      <c r="AQ1032" s="6">
        <v>0</v>
      </c>
      <c r="AR1032" s="6">
        <v>0</v>
      </c>
      <c r="AS1032" s="6">
        <v>0</v>
      </c>
      <c r="AT1032" s="6">
        <v>0</v>
      </c>
      <c r="AU1032" s="6">
        <f>IF(Table3[[#This Row],[ShankDiameter]]&gt;0.5,0,2)</f>
        <v>2</v>
      </c>
      <c r="AV1032" s="6">
        <v>0</v>
      </c>
      <c r="AW1032" s="6">
        <v>0</v>
      </c>
      <c r="AX1032" s="6">
        <v>2</v>
      </c>
      <c r="AY1032" s="6">
        <f>IF(Table3[[#This Row],[ShankDiameter]]=0.225,2,IF(Table3[[#This Row],[ShankDiameter]]=0.25,2,IF(Table3[[#This Row],[ShankDiameter]]=0.2875,2,0)))</f>
        <v>0</v>
      </c>
      <c r="AZ1032" s="6"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f>IF(Table3[[#This Row],[Type]]="EM",IF((Table3[[#This Row],[Diameter]]/2)-Table3[[#This Row],[CornerRadius]]-0.012&gt;0,(Table3[[#This Row],[Diameter]]/2)-Table3[[#This Row],[CornerRadius]]-0.012,0),)</f>
        <v>0</v>
      </c>
      <c r="BK1032" s="6" t="str">
        <f>IF(Table3[[#This Row],[ShoulderLength]]="","",IF(Table3[[#This Row],[ShoulderLength]]&lt;Table3[[#This Row],[LOC]],"FIX",""))</f>
        <v/>
      </c>
    </row>
    <row r="1033" spans="1:63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1924</v>
      </c>
      <c r="D1033" s="6" t="s">
        <v>1924</v>
      </c>
      <c r="E1033" s="6">
        <v>1032</v>
      </c>
      <c r="H1033" s="10" t="s">
        <v>1924</v>
      </c>
      <c r="I1033" s="11" t="s">
        <v>1969</v>
      </c>
      <c r="J1033" s="12" t="s">
        <v>1931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>IF(Z1033 &lt; 1, "", (M1033/2)/TAN(RADIANS(Z1033/2)))</f>
        <v/>
      </c>
      <c r="AE1033" s="6" t="s">
        <v>49</v>
      </c>
      <c r="AF1033" s="6" t="s">
        <v>62</v>
      </c>
      <c r="AI1033" s="6">
        <v>1</v>
      </c>
      <c r="AJ1033" s="6">
        <v>0</v>
      </c>
      <c r="AK1033" s="6">
        <v>0</v>
      </c>
      <c r="AL1033" s="6">
        <v>0</v>
      </c>
      <c r="AM1033" s="6">
        <v>0</v>
      </c>
      <c r="AN1033" s="6">
        <v>0</v>
      </c>
      <c r="AO1033" s="6">
        <v>1</v>
      </c>
      <c r="AQ1033" s="6">
        <v>0</v>
      </c>
      <c r="AR1033" s="6">
        <v>0</v>
      </c>
      <c r="AS1033" s="6">
        <v>0</v>
      </c>
      <c r="AT1033" s="6">
        <v>0</v>
      </c>
      <c r="AU1033" s="6">
        <f>IF(Table3[[#This Row],[ShankDiameter]]&gt;0.5,0,2)</f>
        <v>2</v>
      </c>
      <c r="AV1033" s="6">
        <v>0</v>
      </c>
      <c r="AW1033" s="6">
        <v>0</v>
      </c>
      <c r="AX1033" s="6">
        <v>2</v>
      </c>
      <c r="AY1033" s="6">
        <f>IF(Table3[[#This Row],[ShankDiameter]]=0.225,2,IF(Table3[[#This Row],[ShankDiameter]]=0.25,2,IF(Table3[[#This Row],[ShankDiameter]]=0.2875,2,0)))</f>
        <v>0</v>
      </c>
      <c r="AZ1033" s="6"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f>IF(Table3[[#This Row],[Type]]="EM",IF((Table3[[#This Row],[Diameter]]/2)-Table3[[#This Row],[CornerRadius]]-0.012&gt;0,(Table3[[#This Row],[Diameter]]/2)-Table3[[#This Row],[CornerRadius]]-0.012,0),)</f>
        <v>0</v>
      </c>
      <c r="BK1033" s="6" t="str">
        <f>IF(Table3[[#This Row],[ShoulderLength]]="","",IF(Table3[[#This Row],[ShoulderLength]]&lt;Table3[[#This Row],[LOC]],"FIX",""))</f>
        <v/>
      </c>
    </row>
    <row r="1034" spans="1:63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1924</v>
      </c>
      <c r="D1034" s="6" t="s">
        <v>1924</v>
      </c>
      <c r="E1034" s="6">
        <v>1033</v>
      </c>
      <c r="G1034" s="9" t="s">
        <v>74</v>
      </c>
      <c r="H1034" s="10" t="s">
        <v>1924</v>
      </c>
      <c r="I1034" s="11" t="s">
        <v>1970</v>
      </c>
      <c r="J1034" s="12" t="s">
        <v>1971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>IF(Z1034 &lt; 1, "", (M1034/2)/TAN(RADIANS(Z1034/2)))</f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1</v>
      </c>
      <c r="AJ1034" s="6">
        <v>0</v>
      </c>
      <c r="AK1034" s="6">
        <v>0</v>
      </c>
      <c r="AL1034" s="6">
        <v>0</v>
      </c>
      <c r="AM1034" s="6">
        <v>0</v>
      </c>
      <c r="AN1034" s="6">
        <v>0</v>
      </c>
      <c r="AO1034" s="6">
        <v>1</v>
      </c>
      <c r="AQ1034" s="6">
        <v>0</v>
      </c>
      <c r="AR1034" s="6">
        <v>0</v>
      </c>
      <c r="AS1034" s="6">
        <v>0</v>
      </c>
      <c r="AT1034" s="6">
        <v>0</v>
      </c>
      <c r="AU1034" s="6">
        <f>IF(Table3[[#This Row],[ShankDiameter]]&gt;0.5,0,2)</f>
        <v>2</v>
      </c>
      <c r="AV1034" s="6">
        <v>0</v>
      </c>
      <c r="AW1034" s="6">
        <v>0</v>
      </c>
      <c r="AX1034" s="6">
        <v>2</v>
      </c>
      <c r="AY1034" s="6">
        <f>IF(Table3[[#This Row],[ShankDiameter]]=0.225,2,IF(Table3[[#This Row],[ShankDiameter]]=0.25,2,IF(Table3[[#This Row],[ShankDiameter]]=0.2875,2,0)))</f>
        <v>0</v>
      </c>
      <c r="AZ1034" s="6"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f>IF(Table3[[#This Row],[Type]]="EM",IF((Table3[[#This Row],[Diameter]]/2)-Table3[[#This Row],[CornerRadius]]-0.012&gt;0,(Table3[[#This Row],[Diameter]]/2)-Table3[[#This Row],[CornerRadius]]-0.012,0),)</f>
        <v>0</v>
      </c>
      <c r="BK1034" s="6" t="str">
        <f>IF(Table3[[#This Row],[ShoulderLength]]="","",IF(Table3[[#This Row],[ShoulderLength]]&lt;Table3[[#This Row],[LOC]],"FIX",""))</f>
        <v/>
      </c>
    </row>
    <row r="1035" spans="1:63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1924</v>
      </c>
      <c r="D1035" s="6" t="s">
        <v>1924</v>
      </c>
      <c r="E1035" s="6">
        <v>1034</v>
      </c>
      <c r="H1035" s="10" t="s">
        <v>1924</v>
      </c>
      <c r="I1035" s="11" t="s">
        <v>1972</v>
      </c>
      <c r="J1035" s="12" t="s">
        <v>1973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>IF(Z1035 &lt; 1, "", (M1035/2)/TAN(RADIANS(Z1035/2)))</f>
        <v/>
      </c>
      <c r="AE1035" s="6" t="s">
        <v>49</v>
      </c>
      <c r="AF1035" s="6" t="s">
        <v>62</v>
      </c>
      <c r="AI1035" s="6">
        <v>1</v>
      </c>
      <c r="AJ1035" s="6">
        <v>0</v>
      </c>
      <c r="AK1035" s="6">
        <v>0</v>
      </c>
      <c r="AL1035" s="6">
        <v>0</v>
      </c>
      <c r="AM1035" s="6">
        <v>0</v>
      </c>
      <c r="AN1035" s="6">
        <v>0</v>
      </c>
      <c r="AO1035" s="6">
        <v>1</v>
      </c>
      <c r="AQ1035" s="6">
        <v>0</v>
      </c>
      <c r="AR1035" s="6">
        <v>0</v>
      </c>
      <c r="AS1035" s="6">
        <v>0</v>
      </c>
      <c r="AT1035" s="6">
        <v>0</v>
      </c>
      <c r="AU1035" s="6">
        <f>IF(Table3[[#This Row],[ShankDiameter]]&gt;0.5,0,2)</f>
        <v>2</v>
      </c>
      <c r="AV1035" s="6">
        <v>0</v>
      </c>
      <c r="AW1035" s="6">
        <v>0</v>
      </c>
      <c r="AX1035" s="6">
        <v>2</v>
      </c>
      <c r="AY1035" s="6">
        <f>IF(Table3[[#This Row],[ShankDiameter]]=0.225,2,IF(Table3[[#This Row],[ShankDiameter]]=0.25,2,IF(Table3[[#This Row],[ShankDiameter]]=0.2875,2,0)))</f>
        <v>0</v>
      </c>
      <c r="AZ1035" s="6"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f>IF(Table3[[#This Row],[Type]]="EM",IF((Table3[[#This Row],[Diameter]]/2)-Table3[[#This Row],[CornerRadius]]-0.012&gt;0,(Table3[[#This Row],[Diameter]]/2)-Table3[[#This Row],[CornerRadius]]-0.012,0),)</f>
        <v>0</v>
      </c>
      <c r="BK1035" s="6" t="str">
        <f>IF(Table3[[#This Row],[ShoulderLength]]="","",IF(Table3[[#This Row],[ShoulderLength]]&lt;Table3[[#This Row],[LOC]],"FIX",""))</f>
        <v/>
      </c>
    </row>
    <row r="1036" spans="1:63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1924</v>
      </c>
      <c r="D1036" s="6" t="s">
        <v>1924</v>
      </c>
      <c r="E1036" s="6">
        <v>1035</v>
      </c>
      <c r="H1036" s="10" t="s">
        <v>1924</v>
      </c>
      <c r="I1036" s="11" t="s">
        <v>1974</v>
      </c>
      <c r="J1036" s="12" t="s">
        <v>1975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>IF(Z1036 &lt; 1, "", (M1036/2)/TAN(RADIANS(Z1036/2)))</f>
        <v/>
      </c>
      <c r="AE1036" s="6" t="s">
        <v>49</v>
      </c>
      <c r="AF1036" s="6" t="s">
        <v>62</v>
      </c>
      <c r="AI1036" s="6">
        <v>1</v>
      </c>
      <c r="AJ1036" s="6">
        <v>0</v>
      </c>
      <c r="AK1036" s="6">
        <v>0</v>
      </c>
      <c r="AL1036" s="6">
        <v>0</v>
      </c>
      <c r="AM1036" s="6">
        <v>0</v>
      </c>
      <c r="AN1036" s="6">
        <v>0</v>
      </c>
      <c r="AO1036" s="6">
        <v>1</v>
      </c>
      <c r="AQ1036" s="6">
        <v>0</v>
      </c>
      <c r="AR1036" s="6">
        <v>0</v>
      </c>
      <c r="AS1036" s="6">
        <v>0</v>
      </c>
      <c r="AT1036" s="6">
        <v>0</v>
      </c>
      <c r="AU1036" s="6">
        <f>IF(Table3[[#This Row],[ShankDiameter]]&gt;0.5,0,2)</f>
        <v>2</v>
      </c>
      <c r="AV1036" s="6">
        <v>0</v>
      </c>
      <c r="AW1036" s="6">
        <v>0</v>
      </c>
      <c r="AX1036" s="6">
        <v>2</v>
      </c>
      <c r="AY1036" s="6">
        <f>IF(Table3[[#This Row],[ShankDiameter]]=0.225,2,IF(Table3[[#This Row],[ShankDiameter]]=0.25,2,IF(Table3[[#This Row],[ShankDiameter]]=0.2875,2,0)))</f>
        <v>0</v>
      </c>
      <c r="AZ1036" s="6"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f>IF(Table3[[#This Row],[Type]]="EM",IF((Table3[[#This Row],[Diameter]]/2)-Table3[[#This Row],[CornerRadius]]-0.012&gt;0,(Table3[[#This Row],[Diameter]]/2)-Table3[[#This Row],[CornerRadius]]-0.012,0),)</f>
        <v>0</v>
      </c>
      <c r="BK1036" s="6" t="str">
        <f>IF(Table3[[#This Row],[ShoulderLength]]="","",IF(Table3[[#This Row],[ShoulderLength]]&lt;Table3[[#This Row],[LOC]],"FIX",""))</f>
        <v/>
      </c>
    </row>
    <row r="1037" spans="1:63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1924</v>
      </c>
      <c r="D1037" s="6" t="s">
        <v>1924</v>
      </c>
      <c r="E1037" s="6">
        <v>1036</v>
      </c>
      <c r="G1037" s="9" t="s">
        <v>74</v>
      </c>
      <c r="H1037" s="10" t="s">
        <v>1924</v>
      </c>
      <c r="I1037" s="11" t="s">
        <v>1976</v>
      </c>
      <c r="J1037" s="12" t="s">
        <v>1977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>IF(Z1037 &lt; 1, "", (M1037/2)/TAN(RADIANS(Z1037/2)))</f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1</v>
      </c>
      <c r="AJ1037" s="6">
        <v>0</v>
      </c>
      <c r="AK1037" s="6">
        <v>0</v>
      </c>
      <c r="AL1037" s="6">
        <v>0</v>
      </c>
      <c r="AM1037" s="6">
        <v>0</v>
      </c>
      <c r="AN1037" s="6">
        <v>0</v>
      </c>
      <c r="AO1037" s="6">
        <v>1</v>
      </c>
      <c r="AQ1037" s="6">
        <v>0</v>
      </c>
      <c r="AR1037" s="6">
        <v>0</v>
      </c>
      <c r="AS1037" s="6">
        <v>0</v>
      </c>
      <c r="AT1037" s="6">
        <v>0</v>
      </c>
      <c r="AU1037" s="6">
        <f>IF(Table3[[#This Row],[ShankDiameter]]&gt;0.5,0,2)</f>
        <v>2</v>
      </c>
      <c r="AV1037" s="6">
        <v>0</v>
      </c>
      <c r="AW1037" s="6">
        <v>0</v>
      </c>
      <c r="AX1037" s="6">
        <v>2</v>
      </c>
      <c r="AY1037" s="6">
        <f>IF(Table3[[#This Row],[ShankDiameter]]=0.225,2,IF(Table3[[#This Row],[ShankDiameter]]=0.25,2,IF(Table3[[#This Row],[ShankDiameter]]=0.2875,2,0)))</f>
        <v>0</v>
      </c>
      <c r="AZ1037" s="6"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f>IF(Table3[[#This Row],[Type]]="EM",IF((Table3[[#This Row],[Diameter]]/2)-Table3[[#This Row],[CornerRadius]]-0.012&gt;0,(Table3[[#This Row],[Diameter]]/2)-Table3[[#This Row],[CornerRadius]]-0.012,0),)</f>
        <v>0</v>
      </c>
      <c r="BK1037" s="6" t="str">
        <f>IF(Table3[[#This Row],[ShoulderLength]]="","",IF(Table3[[#This Row],[ShoulderLength]]&lt;Table3[[#This Row],[LOC]],"FIX",""))</f>
        <v/>
      </c>
    </row>
    <row r="1038" spans="1:63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1924</v>
      </c>
      <c r="D1038" s="6" t="s">
        <v>1924</v>
      </c>
      <c r="E1038" s="6">
        <v>1037</v>
      </c>
      <c r="H1038" s="10" t="s">
        <v>1924</v>
      </c>
      <c r="I1038" s="11" t="s">
        <v>1978</v>
      </c>
      <c r="J1038" s="12" t="s">
        <v>1931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>IF(Z1038 &lt; 1, "", (M1038/2)/TAN(RADIANS(Z1038/2)))</f>
        <v/>
      </c>
      <c r="AE1038" s="6" t="s">
        <v>49</v>
      </c>
      <c r="AF1038" s="6" t="s">
        <v>62</v>
      </c>
      <c r="AI1038" s="6">
        <v>1</v>
      </c>
      <c r="AJ1038" s="6">
        <v>0</v>
      </c>
      <c r="AK1038" s="6">
        <v>0</v>
      </c>
      <c r="AL1038" s="6">
        <v>0</v>
      </c>
      <c r="AM1038" s="6">
        <v>0</v>
      </c>
      <c r="AN1038" s="6">
        <v>0</v>
      </c>
      <c r="AO1038" s="6">
        <v>1</v>
      </c>
      <c r="AQ1038" s="6">
        <v>0</v>
      </c>
      <c r="AR1038" s="6">
        <v>0</v>
      </c>
      <c r="AS1038" s="6">
        <v>0</v>
      </c>
      <c r="AT1038" s="6">
        <v>0</v>
      </c>
      <c r="AU1038" s="6">
        <f>IF(Table3[[#This Row],[ShankDiameter]]&gt;0.5,0,2)</f>
        <v>2</v>
      </c>
      <c r="AV1038" s="6">
        <v>0</v>
      </c>
      <c r="AW1038" s="6">
        <v>0</v>
      </c>
      <c r="AX1038" s="6">
        <v>2</v>
      </c>
      <c r="AY1038" s="6">
        <f>IF(Table3[[#This Row],[ShankDiameter]]=0.225,2,IF(Table3[[#This Row],[ShankDiameter]]=0.25,2,IF(Table3[[#This Row],[ShankDiameter]]=0.2875,2,0)))</f>
        <v>0</v>
      </c>
      <c r="AZ1038" s="6"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f>IF(Table3[[#This Row],[Type]]="EM",IF((Table3[[#This Row],[Diameter]]/2)-Table3[[#This Row],[CornerRadius]]-0.012&gt;0,(Table3[[#This Row],[Diameter]]/2)-Table3[[#This Row],[CornerRadius]]-0.012,0),)</f>
        <v>0</v>
      </c>
      <c r="BK1038" s="6" t="str">
        <f>IF(Table3[[#This Row],[ShoulderLength]]="","",IF(Table3[[#This Row],[ShoulderLength]]&lt;Table3[[#This Row],[LOC]],"FIX",""))</f>
        <v/>
      </c>
    </row>
    <row r="1039" spans="1:63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1924</v>
      </c>
      <c r="D1039" s="6" t="s">
        <v>1924</v>
      </c>
      <c r="E1039" s="6">
        <v>1038</v>
      </c>
      <c r="H1039" s="10" t="s">
        <v>1924</v>
      </c>
      <c r="I1039" s="11" t="s">
        <v>1979</v>
      </c>
      <c r="J1039" s="12" t="s">
        <v>1980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>IF(Z1039 &lt; 1, "", (M1039/2)/TAN(RADIANS(Z1039/2)))</f>
        <v/>
      </c>
      <c r="AE1039" s="6" t="s">
        <v>49</v>
      </c>
      <c r="AF1039" s="6" t="s">
        <v>62</v>
      </c>
      <c r="AI1039" s="6">
        <v>1</v>
      </c>
      <c r="AJ1039" s="6">
        <v>0</v>
      </c>
      <c r="AK1039" s="6">
        <v>0</v>
      </c>
      <c r="AL1039" s="6">
        <v>0</v>
      </c>
      <c r="AM1039" s="6">
        <v>0</v>
      </c>
      <c r="AN1039" s="6">
        <v>0</v>
      </c>
      <c r="AO1039" s="6">
        <v>1</v>
      </c>
      <c r="AQ1039" s="6">
        <v>0</v>
      </c>
      <c r="AR1039" s="6">
        <v>0</v>
      </c>
      <c r="AS1039" s="6">
        <v>0</v>
      </c>
      <c r="AT1039" s="6">
        <v>0</v>
      </c>
      <c r="AU1039" s="6">
        <f>IF(Table3[[#This Row],[ShankDiameter]]&gt;0.5,0,2)</f>
        <v>2</v>
      </c>
      <c r="AV1039" s="6">
        <v>0</v>
      </c>
      <c r="AW1039" s="6">
        <v>0</v>
      </c>
      <c r="AX1039" s="6">
        <v>2</v>
      </c>
      <c r="AY1039" s="6">
        <f>IF(Table3[[#This Row],[ShankDiameter]]=0.225,2,IF(Table3[[#This Row],[ShankDiameter]]=0.25,2,IF(Table3[[#This Row],[ShankDiameter]]=0.2875,2,0)))</f>
        <v>0</v>
      </c>
      <c r="AZ1039" s="6"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f>IF(Table3[[#This Row],[Type]]="EM",IF((Table3[[#This Row],[Diameter]]/2)-Table3[[#This Row],[CornerRadius]]-0.012&gt;0,(Table3[[#This Row],[Diameter]]/2)-Table3[[#This Row],[CornerRadius]]-0.012,0),)</f>
        <v>0</v>
      </c>
      <c r="BK1039" s="6" t="str">
        <f>IF(Table3[[#This Row],[ShoulderLength]]="","",IF(Table3[[#This Row],[ShoulderLength]]&lt;Table3[[#This Row],[LOC]],"FIX",""))</f>
        <v/>
      </c>
    </row>
    <row r="1040" spans="1:63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1924</v>
      </c>
      <c r="D1040" s="6" t="s">
        <v>1924</v>
      </c>
      <c r="E1040" s="6">
        <v>1039</v>
      </c>
      <c r="H1040" s="10" t="s">
        <v>1924</v>
      </c>
      <c r="I1040" s="11" t="s">
        <v>1981</v>
      </c>
      <c r="J1040" s="12" t="s">
        <v>1931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>IF(Z1040 &lt; 1, "", (M1040/2)/TAN(RADIANS(Z1040/2)))</f>
        <v/>
      </c>
      <c r="AE1040" s="6" t="s">
        <v>49</v>
      </c>
      <c r="AF1040" s="6" t="s">
        <v>62</v>
      </c>
      <c r="AI1040" s="6">
        <v>1</v>
      </c>
      <c r="AJ1040" s="6">
        <v>0</v>
      </c>
      <c r="AK1040" s="6">
        <v>0</v>
      </c>
      <c r="AL1040" s="6">
        <v>0</v>
      </c>
      <c r="AM1040" s="6">
        <v>0</v>
      </c>
      <c r="AN1040" s="6">
        <v>0</v>
      </c>
      <c r="AO1040" s="6">
        <v>1</v>
      </c>
      <c r="AQ1040" s="6">
        <v>0</v>
      </c>
      <c r="AR1040" s="6">
        <v>0</v>
      </c>
      <c r="AS1040" s="6">
        <v>0</v>
      </c>
      <c r="AT1040" s="6">
        <v>0</v>
      </c>
      <c r="AU1040" s="6">
        <f>IF(Table3[[#This Row],[ShankDiameter]]&gt;0.5,0,2)</f>
        <v>2</v>
      </c>
      <c r="AV1040" s="6">
        <v>0</v>
      </c>
      <c r="AW1040" s="6">
        <v>0</v>
      </c>
      <c r="AX1040" s="6">
        <v>2</v>
      </c>
      <c r="AY1040" s="6">
        <f>IF(Table3[[#This Row],[ShankDiameter]]=0.225,2,IF(Table3[[#This Row],[ShankDiameter]]=0.25,2,IF(Table3[[#This Row],[ShankDiameter]]=0.2875,2,0)))</f>
        <v>0</v>
      </c>
      <c r="AZ1040" s="6"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f>IF(Table3[[#This Row],[Type]]="EM",IF((Table3[[#This Row],[Diameter]]/2)-Table3[[#This Row],[CornerRadius]]-0.012&gt;0,(Table3[[#This Row],[Diameter]]/2)-Table3[[#This Row],[CornerRadius]]-0.012,0),)</f>
        <v>0</v>
      </c>
      <c r="BK1040" s="6" t="str">
        <f>IF(Table3[[#This Row],[ShoulderLength]]="","",IF(Table3[[#This Row],[ShoulderLength]]&lt;Table3[[#This Row],[LOC]],"FIX",""))</f>
        <v/>
      </c>
    </row>
    <row r="1041" spans="1:63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1924</v>
      </c>
      <c r="D1041" s="6" t="s">
        <v>1924</v>
      </c>
      <c r="E1041" s="6">
        <v>1040</v>
      </c>
      <c r="H1041" s="10" t="s">
        <v>1924</v>
      </c>
      <c r="I1041" s="11" t="s">
        <v>1982</v>
      </c>
      <c r="J1041" s="12" t="s">
        <v>1931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>IF(Z1041 &lt; 1, "", (M1041/2)/TAN(RADIANS(Z1041/2)))</f>
        <v/>
      </c>
      <c r="AE1041" s="6" t="s">
        <v>49</v>
      </c>
      <c r="AF1041" s="6" t="s">
        <v>62</v>
      </c>
      <c r="AI1041" s="6">
        <v>1</v>
      </c>
      <c r="AJ1041" s="6">
        <v>0</v>
      </c>
      <c r="AK1041" s="6">
        <v>0</v>
      </c>
      <c r="AL1041" s="6">
        <v>0</v>
      </c>
      <c r="AM1041" s="6">
        <v>0</v>
      </c>
      <c r="AN1041" s="6">
        <v>0</v>
      </c>
      <c r="AO1041" s="6">
        <v>1</v>
      </c>
      <c r="AQ1041" s="6">
        <v>0</v>
      </c>
      <c r="AR1041" s="6">
        <v>0</v>
      </c>
      <c r="AS1041" s="6">
        <v>0</v>
      </c>
      <c r="AT1041" s="6">
        <v>0</v>
      </c>
      <c r="AU1041" s="6">
        <f>IF(Table3[[#This Row],[ShankDiameter]]&gt;0.5,0,2)</f>
        <v>2</v>
      </c>
      <c r="AV1041" s="6">
        <v>0</v>
      </c>
      <c r="AW1041" s="6">
        <v>0</v>
      </c>
      <c r="AX1041" s="6">
        <v>2</v>
      </c>
      <c r="AY1041" s="6">
        <f>IF(Table3[[#This Row],[ShankDiameter]]=0.225,2,IF(Table3[[#This Row],[ShankDiameter]]=0.25,2,IF(Table3[[#This Row],[ShankDiameter]]=0.2875,2,0)))</f>
        <v>0</v>
      </c>
      <c r="AZ1041" s="6"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f>IF(Table3[[#This Row],[Type]]="EM",IF((Table3[[#This Row],[Diameter]]/2)-Table3[[#This Row],[CornerRadius]]-0.012&gt;0,(Table3[[#This Row],[Diameter]]/2)-Table3[[#This Row],[CornerRadius]]-0.012,0),)</f>
        <v>0</v>
      </c>
      <c r="BK1041" s="6" t="str">
        <f>IF(Table3[[#This Row],[ShoulderLength]]="","",IF(Table3[[#This Row],[ShoulderLength]]&lt;Table3[[#This Row],[LOC]],"FIX",""))</f>
        <v/>
      </c>
    </row>
    <row r="1042" spans="1:63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1924</v>
      </c>
      <c r="D1042" s="6" t="s">
        <v>1924</v>
      </c>
      <c r="E1042" s="6">
        <v>1041</v>
      </c>
      <c r="H1042" s="10" t="s">
        <v>1924</v>
      </c>
      <c r="I1042" s="11" t="s">
        <v>1983</v>
      </c>
      <c r="J1042" s="12" t="s">
        <v>1931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>IF(Z1042 &lt; 1, "", (M1042/2)/TAN(RADIANS(Z1042/2)))</f>
        <v/>
      </c>
      <c r="AE1042" s="6" t="s">
        <v>49</v>
      </c>
      <c r="AF1042" s="6" t="s">
        <v>62</v>
      </c>
      <c r="AI1042" s="6">
        <v>1</v>
      </c>
      <c r="AJ1042" s="6">
        <v>0</v>
      </c>
      <c r="AK1042" s="6">
        <v>0</v>
      </c>
      <c r="AL1042" s="6">
        <v>0</v>
      </c>
      <c r="AM1042" s="6">
        <v>0</v>
      </c>
      <c r="AN1042" s="6">
        <v>0</v>
      </c>
      <c r="AO1042" s="6">
        <v>1</v>
      </c>
      <c r="AQ1042" s="6">
        <v>0</v>
      </c>
      <c r="AR1042" s="6">
        <v>0</v>
      </c>
      <c r="AS1042" s="6">
        <v>0</v>
      </c>
      <c r="AT1042" s="6">
        <v>0</v>
      </c>
      <c r="AU1042" s="6">
        <f>IF(Table3[[#This Row],[ShankDiameter]]&gt;0.5,0,2)</f>
        <v>2</v>
      </c>
      <c r="AV1042" s="6">
        <v>0</v>
      </c>
      <c r="AW1042" s="6">
        <v>0</v>
      </c>
      <c r="AX1042" s="6">
        <v>2</v>
      </c>
      <c r="AY1042" s="6">
        <f>IF(Table3[[#This Row],[ShankDiameter]]=0.225,2,IF(Table3[[#This Row],[ShankDiameter]]=0.25,2,IF(Table3[[#This Row],[ShankDiameter]]=0.2875,2,0)))</f>
        <v>0</v>
      </c>
      <c r="AZ1042" s="6"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f>IF(Table3[[#This Row],[Type]]="EM",IF((Table3[[#This Row],[Diameter]]/2)-Table3[[#This Row],[CornerRadius]]-0.012&gt;0,(Table3[[#This Row],[Diameter]]/2)-Table3[[#This Row],[CornerRadius]]-0.012,0),)</f>
        <v>0</v>
      </c>
      <c r="BK1042" s="6" t="str">
        <f>IF(Table3[[#This Row],[ShoulderLength]]="","",IF(Table3[[#This Row],[ShoulderLength]]&lt;Table3[[#This Row],[LOC]],"FIX",""))</f>
        <v/>
      </c>
    </row>
    <row r="1043" spans="1:63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1924</v>
      </c>
      <c r="D1043" s="6" t="s">
        <v>1924</v>
      </c>
      <c r="E1043" s="6">
        <v>1042</v>
      </c>
      <c r="H1043" s="10" t="s">
        <v>1924</v>
      </c>
      <c r="I1043" s="11" t="s">
        <v>1984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>IF(Z1043 &lt; 1, "", (M1043/2)/TAN(RADIANS(Z1043/2)))</f>
        <v/>
      </c>
      <c r="AE1043" s="6" t="s">
        <v>44</v>
      </c>
      <c r="AF1043" s="6" t="s">
        <v>62</v>
      </c>
      <c r="AI1043" s="6">
        <v>1</v>
      </c>
      <c r="AJ1043" s="6">
        <v>0</v>
      </c>
      <c r="AK1043" s="6">
        <v>0</v>
      </c>
      <c r="AL1043" s="6">
        <v>0</v>
      </c>
      <c r="AM1043" s="6">
        <v>0</v>
      </c>
      <c r="AN1043" s="6">
        <v>0</v>
      </c>
      <c r="AO1043" s="6">
        <v>1</v>
      </c>
      <c r="AQ1043" s="6">
        <v>0</v>
      </c>
      <c r="AR1043" s="6">
        <v>0</v>
      </c>
      <c r="AS1043" s="6">
        <v>0</v>
      </c>
      <c r="AT1043" s="6">
        <v>0</v>
      </c>
      <c r="AU1043" s="6">
        <f>IF(Table3[[#This Row],[ShankDiameter]]&gt;0.5,0,2)</f>
        <v>2</v>
      </c>
      <c r="AV1043" s="6">
        <v>0</v>
      </c>
      <c r="AW1043" s="6">
        <v>0</v>
      </c>
      <c r="AX1043" s="6">
        <v>2</v>
      </c>
      <c r="AY1043" s="6">
        <f>IF(Table3[[#This Row],[ShankDiameter]]=0.225,2,IF(Table3[[#This Row],[ShankDiameter]]=0.25,2,IF(Table3[[#This Row],[ShankDiameter]]=0.2875,2,0)))</f>
        <v>0</v>
      </c>
      <c r="AZ1043" s="6"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f>IF(Table3[[#This Row],[Type]]="EM",IF((Table3[[#This Row],[Diameter]]/2)-Table3[[#This Row],[CornerRadius]]-0.012&gt;0,(Table3[[#This Row],[Diameter]]/2)-Table3[[#This Row],[CornerRadius]]-0.012,0),)</f>
        <v>0</v>
      </c>
      <c r="BK1043" s="6" t="str">
        <f>IF(Table3[[#This Row],[ShoulderLength]]="","",IF(Table3[[#This Row],[ShoulderLength]]&lt;Table3[[#This Row],[LOC]],"FIX",""))</f>
        <v/>
      </c>
    </row>
    <row r="1044" spans="1:63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1924</v>
      </c>
      <c r="D1044" s="6" t="s">
        <v>1924</v>
      </c>
      <c r="E1044" s="6">
        <v>1043</v>
      </c>
      <c r="H1044" s="10" t="s">
        <v>1924</v>
      </c>
      <c r="I1044" s="11" t="s">
        <v>1985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>IF(Z1044 &lt; 1, "", (M1044/2)/TAN(RADIANS(Z1044/2)))</f>
        <v/>
      </c>
      <c r="AE1044" s="6" t="s">
        <v>44</v>
      </c>
      <c r="AF1044" s="6" t="s">
        <v>62</v>
      </c>
      <c r="AI1044" s="6">
        <v>1</v>
      </c>
      <c r="AJ1044" s="6">
        <v>0</v>
      </c>
      <c r="AK1044" s="6">
        <v>0</v>
      </c>
      <c r="AL1044" s="6">
        <v>0</v>
      </c>
      <c r="AM1044" s="6">
        <v>0</v>
      </c>
      <c r="AN1044" s="6">
        <v>0</v>
      </c>
      <c r="AO1044" s="6">
        <v>1</v>
      </c>
      <c r="AQ1044" s="6">
        <v>0</v>
      </c>
      <c r="AR1044" s="6">
        <v>0</v>
      </c>
      <c r="AS1044" s="6">
        <v>0</v>
      </c>
      <c r="AT1044" s="6">
        <v>0</v>
      </c>
      <c r="AU1044" s="6">
        <f>IF(Table3[[#This Row],[ShankDiameter]]&gt;0.5,0,2)</f>
        <v>2</v>
      </c>
      <c r="AV1044" s="6">
        <v>0</v>
      </c>
      <c r="AW1044" s="6">
        <v>0</v>
      </c>
      <c r="AX1044" s="6">
        <v>2</v>
      </c>
      <c r="AY1044" s="6">
        <f>IF(Table3[[#This Row],[ShankDiameter]]=0.225,2,IF(Table3[[#This Row],[ShankDiameter]]=0.25,2,IF(Table3[[#This Row],[ShankDiameter]]=0.2875,2,0)))</f>
        <v>0</v>
      </c>
      <c r="AZ1044" s="6"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f>IF(Table3[[#This Row],[Type]]="EM",IF((Table3[[#This Row],[Diameter]]/2)-Table3[[#This Row],[CornerRadius]]-0.012&gt;0,(Table3[[#This Row],[Diameter]]/2)-Table3[[#This Row],[CornerRadius]]-0.012,0),)</f>
        <v>0</v>
      </c>
      <c r="BK1044" s="6" t="str">
        <f>IF(Table3[[#This Row],[ShoulderLength]]="","",IF(Table3[[#This Row],[ShoulderLength]]&lt;Table3[[#This Row],[LOC]],"FIX",""))</f>
        <v/>
      </c>
    </row>
    <row r="1045" spans="1:63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1924</v>
      </c>
      <c r="D1045" s="6" t="s">
        <v>1924</v>
      </c>
      <c r="E1045" s="6">
        <v>1044</v>
      </c>
      <c r="H1045" s="10" t="s">
        <v>1924</v>
      </c>
      <c r="I1045" s="11" t="s">
        <v>1986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>IF(Z1045 &lt; 1, "", (M1045/2)/TAN(RADIANS(Z1045/2)))</f>
        <v/>
      </c>
      <c r="AE1045" s="6" t="s">
        <v>44</v>
      </c>
      <c r="AF1045" s="6" t="s">
        <v>62</v>
      </c>
      <c r="AI1045" s="6">
        <v>1</v>
      </c>
      <c r="AJ1045" s="6">
        <v>0</v>
      </c>
      <c r="AK1045" s="6">
        <v>0</v>
      </c>
      <c r="AL1045" s="6">
        <v>0</v>
      </c>
      <c r="AM1045" s="6">
        <v>0</v>
      </c>
      <c r="AN1045" s="6">
        <v>0</v>
      </c>
      <c r="AO1045" s="6">
        <v>1</v>
      </c>
      <c r="AQ1045" s="6">
        <v>0</v>
      </c>
      <c r="AR1045" s="6">
        <v>0</v>
      </c>
      <c r="AS1045" s="6">
        <v>0</v>
      </c>
      <c r="AT1045" s="6">
        <v>0</v>
      </c>
      <c r="AU1045" s="6">
        <f>IF(Table3[[#This Row],[ShankDiameter]]&gt;0.5,0,2)</f>
        <v>2</v>
      </c>
      <c r="AV1045" s="6">
        <v>0</v>
      </c>
      <c r="AW1045" s="6">
        <v>0</v>
      </c>
      <c r="AX1045" s="6">
        <v>2</v>
      </c>
      <c r="AY1045" s="6">
        <f>IF(Table3[[#This Row],[ShankDiameter]]=0.225,2,IF(Table3[[#This Row],[ShankDiameter]]=0.25,2,IF(Table3[[#This Row],[ShankDiameter]]=0.2875,2,0)))</f>
        <v>0</v>
      </c>
      <c r="AZ1045" s="6"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f>IF(Table3[[#This Row],[Type]]="EM",IF((Table3[[#This Row],[Diameter]]/2)-Table3[[#This Row],[CornerRadius]]-0.012&gt;0,(Table3[[#This Row],[Diameter]]/2)-Table3[[#This Row],[CornerRadius]]-0.012,0),)</f>
        <v>0</v>
      </c>
      <c r="BK1045" s="6" t="str">
        <f>IF(Table3[[#This Row],[ShoulderLength]]="","",IF(Table3[[#This Row],[ShoulderLength]]&lt;Table3[[#This Row],[LOC]],"FIX",""))</f>
        <v/>
      </c>
    </row>
    <row r="1046" spans="1:63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1924</v>
      </c>
      <c r="D1046" s="6" t="s">
        <v>1924</v>
      </c>
      <c r="E1046" s="6">
        <v>1045</v>
      </c>
      <c r="H1046" s="10" t="s">
        <v>1924</v>
      </c>
      <c r="I1046" s="11" t="s">
        <v>1987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>IF(Z1046 &lt; 1, "", (M1046/2)/TAN(RADIANS(Z1046/2)))</f>
        <v/>
      </c>
      <c r="AE1046" s="6" t="s">
        <v>49</v>
      </c>
      <c r="AF1046" s="6" t="s">
        <v>62</v>
      </c>
      <c r="AI1046" s="6">
        <v>1</v>
      </c>
      <c r="AJ1046" s="6">
        <v>0</v>
      </c>
      <c r="AK1046" s="6">
        <v>0</v>
      </c>
      <c r="AL1046" s="6">
        <v>0</v>
      </c>
      <c r="AM1046" s="6">
        <v>0</v>
      </c>
      <c r="AN1046" s="6">
        <v>0</v>
      </c>
      <c r="AO1046" s="6">
        <v>1</v>
      </c>
      <c r="AQ1046" s="6">
        <v>0</v>
      </c>
      <c r="AR1046" s="6">
        <v>0</v>
      </c>
      <c r="AS1046" s="6">
        <v>0</v>
      </c>
      <c r="AT1046" s="6">
        <v>0</v>
      </c>
      <c r="AU1046" s="6">
        <f>IF(Table3[[#This Row],[ShankDiameter]]&gt;0.5,0,2)</f>
        <v>2</v>
      </c>
      <c r="AV1046" s="6">
        <v>0</v>
      </c>
      <c r="AW1046" s="6">
        <v>0</v>
      </c>
      <c r="AX1046" s="6">
        <v>2</v>
      </c>
      <c r="AY1046" s="6">
        <f>IF(Table3[[#This Row],[ShankDiameter]]=0.225,2,IF(Table3[[#This Row],[ShankDiameter]]=0.25,2,IF(Table3[[#This Row],[ShankDiameter]]=0.2875,2,0)))</f>
        <v>0</v>
      </c>
      <c r="AZ1046" s="6"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f>IF(Table3[[#This Row],[Type]]="EM",IF((Table3[[#This Row],[Diameter]]/2)-Table3[[#This Row],[CornerRadius]]-0.012&gt;0,(Table3[[#This Row],[Diameter]]/2)-Table3[[#This Row],[CornerRadius]]-0.012,0),)</f>
        <v>0</v>
      </c>
      <c r="BK1046" s="6" t="str">
        <f>IF(Table3[[#This Row],[ShoulderLength]]="","",IF(Table3[[#This Row],[ShoulderLength]]&lt;Table3[[#This Row],[LOC]],"FIX",""))</f>
        <v/>
      </c>
    </row>
    <row r="1047" spans="1:63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1924</v>
      </c>
      <c r="D1047" s="6" t="s">
        <v>1924</v>
      </c>
      <c r="E1047" s="6">
        <v>1046</v>
      </c>
      <c r="H1047" s="10" t="s">
        <v>1924</v>
      </c>
      <c r="I1047" s="11" t="s">
        <v>1988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>IF(Z1047 &lt; 1, "", (M1047/2)/TAN(RADIANS(Z1047/2)))</f>
        <v/>
      </c>
      <c r="AE1047" s="6" t="s">
        <v>44</v>
      </c>
      <c r="AF1047" s="6" t="s">
        <v>62</v>
      </c>
      <c r="AI1047" s="6">
        <v>1</v>
      </c>
      <c r="AJ1047" s="6">
        <v>0</v>
      </c>
      <c r="AK1047" s="6">
        <v>0</v>
      </c>
      <c r="AL1047" s="6">
        <v>0</v>
      </c>
      <c r="AM1047" s="6">
        <v>0</v>
      </c>
      <c r="AN1047" s="6">
        <v>0</v>
      </c>
      <c r="AO1047" s="6">
        <v>1</v>
      </c>
      <c r="AQ1047" s="6">
        <v>0</v>
      </c>
      <c r="AR1047" s="6">
        <v>0</v>
      </c>
      <c r="AS1047" s="6">
        <v>0</v>
      </c>
      <c r="AT1047" s="6">
        <v>0</v>
      </c>
      <c r="AU1047" s="6">
        <f>IF(Table3[[#This Row],[ShankDiameter]]&gt;0.5,0,2)</f>
        <v>2</v>
      </c>
      <c r="AV1047" s="6">
        <v>0</v>
      </c>
      <c r="AW1047" s="6">
        <v>0</v>
      </c>
      <c r="AX1047" s="6">
        <v>2</v>
      </c>
      <c r="AY1047" s="6">
        <f>IF(Table3[[#This Row],[ShankDiameter]]=0.225,2,IF(Table3[[#This Row],[ShankDiameter]]=0.25,2,IF(Table3[[#This Row],[ShankDiameter]]=0.2875,2,0)))</f>
        <v>0</v>
      </c>
      <c r="AZ1047" s="6"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f>IF(Table3[[#This Row],[Type]]="EM",IF((Table3[[#This Row],[Diameter]]/2)-Table3[[#This Row],[CornerRadius]]-0.012&gt;0,(Table3[[#This Row],[Diameter]]/2)-Table3[[#This Row],[CornerRadius]]-0.012,0),)</f>
        <v>0</v>
      </c>
      <c r="BK1047" s="6" t="str">
        <f>IF(Table3[[#This Row],[ShoulderLength]]="","",IF(Table3[[#This Row],[ShoulderLength]]&lt;Table3[[#This Row],[LOC]],"FIX",""))</f>
        <v/>
      </c>
    </row>
    <row r="1048" spans="1:63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1924</v>
      </c>
      <c r="D1048" s="6" t="s">
        <v>1924</v>
      </c>
      <c r="E1048" s="6">
        <v>1047</v>
      </c>
      <c r="H1048" s="10" t="s">
        <v>1924</v>
      </c>
      <c r="I1048" s="11" t="s">
        <v>1989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>IF(Z1048 &lt; 1, "", (M1048/2)/TAN(RADIANS(Z1048/2)))</f>
        <v/>
      </c>
      <c r="AE1048" s="6" t="s">
        <v>44</v>
      </c>
      <c r="AF1048" s="6" t="s">
        <v>62</v>
      </c>
      <c r="AI1048" s="6">
        <v>1</v>
      </c>
      <c r="AJ1048" s="6">
        <v>0</v>
      </c>
      <c r="AK1048" s="6">
        <v>0</v>
      </c>
      <c r="AL1048" s="6">
        <v>0</v>
      </c>
      <c r="AM1048" s="6">
        <v>0</v>
      </c>
      <c r="AN1048" s="6">
        <v>0</v>
      </c>
      <c r="AO1048" s="6">
        <v>1</v>
      </c>
      <c r="AQ1048" s="6">
        <v>0</v>
      </c>
      <c r="AR1048" s="6">
        <v>0</v>
      </c>
      <c r="AS1048" s="6">
        <v>0</v>
      </c>
      <c r="AT1048" s="6">
        <v>0</v>
      </c>
      <c r="AU1048" s="6">
        <f>IF(Table3[[#This Row],[ShankDiameter]]&gt;0.5,0,2)</f>
        <v>2</v>
      </c>
      <c r="AV1048" s="6">
        <v>0</v>
      </c>
      <c r="AW1048" s="6">
        <v>0</v>
      </c>
      <c r="AX1048" s="6">
        <v>2</v>
      </c>
      <c r="AY1048" s="6">
        <f>IF(Table3[[#This Row],[ShankDiameter]]=0.225,2,IF(Table3[[#This Row],[ShankDiameter]]=0.25,2,IF(Table3[[#This Row],[ShankDiameter]]=0.2875,2,0)))</f>
        <v>0</v>
      </c>
      <c r="AZ1048" s="6"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f>IF(Table3[[#This Row],[Type]]="EM",IF((Table3[[#This Row],[Diameter]]/2)-Table3[[#This Row],[CornerRadius]]-0.012&gt;0,(Table3[[#This Row],[Diameter]]/2)-Table3[[#This Row],[CornerRadius]]-0.012,0),)</f>
        <v>0</v>
      </c>
      <c r="BK1048" s="6" t="str">
        <f>IF(Table3[[#This Row],[ShoulderLength]]="","",IF(Table3[[#This Row],[ShoulderLength]]&lt;Table3[[#This Row],[LOC]],"FIX",""))</f>
        <v/>
      </c>
    </row>
    <row r="1049" spans="1:63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1924</v>
      </c>
      <c r="D1049" s="6" t="s">
        <v>1924</v>
      </c>
      <c r="E1049" s="6">
        <v>1048</v>
      </c>
      <c r="H1049" s="10" t="s">
        <v>1924</v>
      </c>
      <c r="I1049" s="11" t="s">
        <v>1990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>IF(Z1049 &lt; 1, "", (M1049/2)/TAN(RADIANS(Z1049/2)))</f>
        <v/>
      </c>
      <c r="AE1049" s="6" t="s">
        <v>44</v>
      </c>
      <c r="AF1049" s="6" t="s">
        <v>62</v>
      </c>
      <c r="AI1049" s="6">
        <v>1</v>
      </c>
      <c r="AJ1049" s="6">
        <v>0</v>
      </c>
      <c r="AK1049" s="6">
        <v>0</v>
      </c>
      <c r="AL1049" s="6">
        <v>0</v>
      </c>
      <c r="AM1049" s="6">
        <v>0</v>
      </c>
      <c r="AN1049" s="6">
        <v>0</v>
      </c>
      <c r="AO1049" s="6">
        <v>1</v>
      </c>
      <c r="AQ1049" s="6">
        <v>0</v>
      </c>
      <c r="AR1049" s="6">
        <v>0</v>
      </c>
      <c r="AS1049" s="6">
        <v>0</v>
      </c>
      <c r="AT1049" s="6">
        <v>0</v>
      </c>
      <c r="AU1049" s="6">
        <f>IF(Table3[[#This Row],[ShankDiameter]]&gt;0.5,0,2)</f>
        <v>2</v>
      </c>
      <c r="AV1049" s="6">
        <v>0</v>
      </c>
      <c r="AW1049" s="6">
        <v>0</v>
      </c>
      <c r="AX1049" s="6">
        <v>2</v>
      </c>
      <c r="AY1049" s="6">
        <f>IF(Table3[[#This Row],[ShankDiameter]]=0.225,2,IF(Table3[[#This Row],[ShankDiameter]]=0.25,2,IF(Table3[[#This Row],[ShankDiameter]]=0.2875,2,0)))</f>
        <v>0</v>
      </c>
      <c r="AZ1049" s="6"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f>IF(Table3[[#This Row],[Type]]="EM",IF((Table3[[#This Row],[Diameter]]/2)-Table3[[#This Row],[CornerRadius]]-0.012&gt;0,(Table3[[#This Row],[Diameter]]/2)-Table3[[#This Row],[CornerRadius]]-0.012,0),)</f>
        <v>0</v>
      </c>
      <c r="BK1049" s="6" t="str">
        <f>IF(Table3[[#This Row],[ShoulderLength]]="","",IF(Table3[[#This Row],[ShoulderLength]]&lt;Table3[[#This Row],[LOC]],"FIX",""))</f>
        <v/>
      </c>
    </row>
    <row r="1050" spans="1:63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1924</v>
      </c>
      <c r="D1050" s="6" t="s">
        <v>1924</v>
      </c>
      <c r="E1050" s="6">
        <v>1049</v>
      </c>
      <c r="H1050" s="10" t="s">
        <v>1924</v>
      </c>
      <c r="I1050" s="11" t="s">
        <v>1991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>IF(Z1050 &lt; 1, "", (M1050/2)/TAN(RADIANS(Z1050/2)))</f>
        <v/>
      </c>
      <c r="AE1050" s="6" t="s">
        <v>44</v>
      </c>
      <c r="AF1050" s="6" t="s">
        <v>62</v>
      </c>
      <c r="AI1050" s="6">
        <v>1</v>
      </c>
      <c r="AJ1050" s="6">
        <v>0</v>
      </c>
      <c r="AK1050" s="6">
        <v>0</v>
      </c>
      <c r="AL1050" s="6">
        <v>0</v>
      </c>
      <c r="AM1050" s="6">
        <v>0</v>
      </c>
      <c r="AN1050" s="6">
        <v>0</v>
      </c>
      <c r="AO1050" s="6">
        <v>1</v>
      </c>
      <c r="AQ1050" s="6">
        <v>0</v>
      </c>
      <c r="AR1050" s="6">
        <v>0</v>
      </c>
      <c r="AS1050" s="6">
        <v>0</v>
      </c>
      <c r="AT1050" s="6">
        <v>0</v>
      </c>
      <c r="AU1050" s="6">
        <f>IF(Table3[[#This Row],[ShankDiameter]]&gt;0.5,0,2)</f>
        <v>2</v>
      </c>
      <c r="AV1050" s="6">
        <v>0</v>
      </c>
      <c r="AW1050" s="6">
        <v>0</v>
      </c>
      <c r="AX1050" s="6">
        <v>2</v>
      </c>
      <c r="AY1050" s="6">
        <f>IF(Table3[[#This Row],[ShankDiameter]]=0.225,2,IF(Table3[[#This Row],[ShankDiameter]]=0.25,2,IF(Table3[[#This Row],[ShankDiameter]]=0.2875,2,0)))</f>
        <v>0</v>
      </c>
      <c r="AZ1050" s="6"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f>IF(Table3[[#This Row],[Type]]="EM",IF((Table3[[#This Row],[Diameter]]/2)-Table3[[#This Row],[CornerRadius]]-0.012&gt;0,(Table3[[#This Row],[Diameter]]/2)-Table3[[#This Row],[CornerRadius]]-0.012,0),)</f>
        <v>0</v>
      </c>
      <c r="BK1050" s="6" t="str">
        <f>IF(Table3[[#This Row],[ShoulderLength]]="","",IF(Table3[[#This Row],[ShoulderLength]]&lt;Table3[[#This Row],[LOC]],"FIX",""))</f>
        <v/>
      </c>
    </row>
    <row r="1051" spans="1:63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1924</v>
      </c>
      <c r="D1051" s="6" t="s">
        <v>1924</v>
      </c>
      <c r="E1051" s="6">
        <v>1050</v>
      </c>
      <c r="H1051" s="10" t="s">
        <v>1924</v>
      </c>
      <c r="I1051" s="11" t="s">
        <v>1992</v>
      </c>
      <c r="J1051" s="12" t="s">
        <v>1931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>IF(Z1051 &lt; 1, "", (M1051/2)/TAN(RADIANS(Z1051/2)))</f>
        <v/>
      </c>
      <c r="AE1051" s="6" t="s">
        <v>49</v>
      </c>
      <c r="AF1051" s="6" t="s">
        <v>62</v>
      </c>
      <c r="AI1051" s="6">
        <v>1</v>
      </c>
      <c r="AJ1051" s="6">
        <v>0</v>
      </c>
      <c r="AK1051" s="6">
        <v>0</v>
      </c>
      <c r="AL1051" s="6">
        <v>0</v>
      </c>
      <c r="AM1051" s="6">
        <v>0</v>
      </c>
      <c r="AN1051" s="6">
        <v>0</v>
      </c>
      <c r="AO1051" s="6">
        <v>1</v>
      </c>
      <c r="AQ1051" s="6">
        <v>0</v>
      </c>
      <c r="AR1051" s="6">
        <v>0</v>
      </c>
      <c r="AS1051" s="6">
        <v>0</v>
      </c>
      <c r="AT1051" s="6">
        <v>0</v>
      </c>
      <c r="AU1051" s="6">
        <f>IF(Table3[[#This Row],[ShankDiameter]]&gt;0.5,0,2)</f>
        <v>2</v>
      </c>
      <c r="AV1051" s="6">
        <v>0</v>
      </c>
      <c r="AW1051" s="6">
        <v>0</v>
      </c>
      <c r="AX1051" s="6">
        <v>2</v>
      </c>
      <c r="AY1051" s="6">
        <f>IF(Table3[[#This Row],[ShankDiameter]]=0.225,2,IF(Table3[[#This Row],[ShankDiameter]]=0.25,2,IF(Table3[[#This Row],[ShankDiameter]]=0.2875,2,0)))</f>
        <v>0</v>
      </c>
      <c r="AZ1051" s="6"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f>IF(Table3[[#This Row],[Type]]="EM",IF((Table3[[#This Row],[Diameter]]/2)-Table3[[#This Row],[CornerRadius]]-0.012&gt;0,(Table3[[#This Row],[Diameter]]/2)-Table3[[#This Row],[CornerRadius]]-0.012,0),)</f>
        <v>0</v>
      </c>
      <c r="BK1051" s="6" t="str">
        <f>IF(Table3[[#This Row],[ShoulderLength]]="","",IF(Table3[[#This Row],[ShoulderLength]]&lt;Table3[[#This Row],[LOC]],"FIX",""))</f>
        <v/>
      </c>
    </row>
    <row r="1052" spans="1:63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1924</v>
      </c>
      <c r="D1052" s="6" t="s">
        <v>1924</v>
      </c>
      <c r="E1052" s="6">
        <v>1051</v>
      </c>
      <c r="H1052" s="10" t="s">
        <v>1924</v>
      </c>
      <c r="I1052" s="11" t="s">
        <v>1993</v>
      </c>
      <c r="J1052" s="12" t="s">
        <v>1931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>IF(Z1052 &lt; 1, "", (M1052/2)/TAN(RADIANS(Z1052/2)))</f>
        <v/>
      </c>
      <c r="AE1052" s="6" t="s">
        <v>49</v>
      </c>
      <c r="AF1052" s="6" t="s">
        <v>62</v>
      </c>
      <c r="AI1052" s="6">
        <v>1</v>
      </c>
      <c r="AJ1052" s="6">
        <v>0</v>
      </c>
      <c r="AK1052" s="6">
        <v>0</v>
      </c>
      <c r="AL1052" s="6">
        <v>0</v>
      </c>
      <c r="AM1052" s="6">
        <v>0</v>
      </c>
      <c r="AN1052" s="6">
        <v>0</v>
      </c>
      <c r="AO1052" s="6">
        <v>1</v>
      </c>
      <c r="AQ1052" s="6">
        <v>0</v>
      </c>
      <c r="AR1052" s="6">
        <v>0</v>
      </c>
      <c r="AS1052" s="6">
        <v>0</v>
      </c>
      <c r="AT1052" s="6">
        <v>0</v>
      </c>
      <c r="AU1052" s="6">
        <f>IF(Table3[[#This Row],[ShankDiameter]]&gt;0.5,0,2)</f>
        <v>2</v>
      </c>
      <c r="AV1052" s="6">
        <v>0</v>
      </c>
      <c r="AW1052" s="6">
        <v>0</v>
      </c>
      <c r="AX1052" s="6">
        <v>2</v>
      </c>
      <c r="AY1052" s="6">
        <f>IF(Table3[[#This Row],[ShankDiameter]]=0.225,2,IF(Table3[[#This Row],[ShankDiameter]]=0.25,2,IF(Table3[[#This Row],[ShankDiameter]]=0.2875,2,0)))</f>
        <v>0</v>
      </c>
      <c r="AZ1052" s="6"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f>IF(Table3[[#This Row],[Type]]="EM",IF((Table3[[#This Row],[Diameter]]/2)-Table3[[#This Row],[CornerRadius]]-0.012&gt;0,(Table3[[#This Row],[Diameter]]/2)-Table3[[#This Row],[CornerRadius]]-0.012,0),)</f>
        <v>0</v>
      </c>
      <c r="BK1052" s="6" t="str">
        <f>IF(Table3[[#This Row],[ShoulderLength]]="","",IF(Table3[[#This Row],[ShoulderLength]]&lt;Table3[[#This Row],[LOC]],"FIX",""))</f>
        <v/>
      </c>
    </row>
    <row r="1053" spans="1:63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1924</v>
      </c>
      <c r="D1053" s="6" t="s">
        <v>1924</v>
      </c>
      <c r="E1053" s="6">
        <v>1052</v>
      </c>
      <c r="H1053" s="10" t="s">
        <v>1924</v>
      </c>
      <c r="I1053" s="11" t="s">
        <v>1994</v>
      </c>
      <c r="J1053" s="12" t="s">
        <v>1931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>IF(Z1053 &lt; 1, "", (M1053/2)/TAN(RADIANS(Z1053/2)))</f>
        <v/>
      </c>
      <c r="AE1053" s="6" t="s">
        <v>49</v>
      </c>
      <c r="AF1053" s="6" t="s">
        <v>62</v>
      </c>
      <c r="AI1053" s="6">
        <v>1</v>
      </c>
      <c r="AJ1053" s="6">
        <v>0</v>
      </c>
      <c r="AK1053" s="6">
        <v>0</v>
      </c>
      <c r="AL1053" s="6">
        <v>0</v>
      </c>
      <c r="AM1053" s="6">
        <v>0</v>
      </c>
      <c r="AN1053" s="6">
        <v>0</v>
      </c>
      <c r="AO1053" s="6">
        <v>1</v>
      </c>
      <c r="AQ1053" s="6">
        <v>0</v>
      </c>
      <c r="AR1053" s="6">
        <v>0</v>
      </c>
      <c r="AS1053" s="6">
        <v>0</v>
      </c>
      <c r="AT1053" s="6">
        <v>0</v>
      </c>
      <c r="AU1053" s="6">
        <f>IF(Table3[[#This Row],[ShankDiameter]]&gt;0.5,0,2)</f>
        <v>2</v>
      </c>
      <c r="AV1053" s="6">
        <v>0</v>
      </c>
      <c r="AW1053" s="6">
        <v>0</v>
      </c>
      <c r="AX1053" s="6">
        <v>2</v>
      </c>
      <c r="AY1053" s="6">
        <f>IF(Table3[[#This Row],[ShankDiameter]]=0.225,2,IF(Table3[[#This Row],[ShankDiameter]]=0.25,2,IF(Table3[[#This Row],[ShankDiameter]]=0.2875,2,0)))</f>
        <v>0</v>
      </c>
      <c r="AZ1053" s="6"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f>IF(Table3[[#This Row],[Type]]="EM",IF((Table3[[#This Row],[Diameter]]/2)-Table3[[#This Row],[CornerRadius]]-0.012&gt;0,(Table3[[#This Row],[Diameter]]/2)-Table3[[#This Row],[CornerRadius]]-0.012,0),)</f>
        <v>0</v>
      </c>
      <c r="BK1053" s="6" t="str">
        <f>IF(Table3[[#This Row],[ShoulderLength]]="","",IF(Table3[[#This Row],[ShoulderLength]]&lt;Table3[[#This Row],[LOC]],"FIX",""))</f>
        <v/>
      </c>
    </row>
    <row r="1054" spans="1:63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1924</v>
      </c>
      <c r="D1054" s="6" t="s">
        <v>1924</v>
      </c>
      <c r="E1054" s="6">
        <v>1053</v>
      </c>
      <c r="H1054" s="10" t="s">
        <v>1924</v>
      </c>
      <c r="I1054" s="11" t="s">
        <v>1995</v>
      </c>
      <c r="J1054" s="12" t="s">
        <v>1996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>IF(Z1054 &lt; 1, "", (M1054/2)/TAN(RADIANS(Z1054/2)))</f>
        <v/>
      </c>
      <c r="AE1054" s="6" t="s">
        <v>49</v>
      </c>
      <c r="AF1054" s="6" t="s">
        <v>62</v>
      </c>
      <c r="AI1054" s="6">
        <v>1</v>
      </c>
      <c r="AJ1054" s="6">
        <v>0</v>
      </c>
      <c r="AK1054" s="6">
        <v>0</v>
      </c>
      <c r="AL1054" s="6">
        <v>0</v>
      </c>
      <c r="AM1054" s="6">
        <v>0</v>
      </c>
      <c r="AN1054" s="6">
        <v>0</v>
      </c>
      <c r="AO1054" s="6">
        <v>1</v>
      </c>
      <c r="AQ1054" s="6">
        <v>0</v>
      </c>
      <c r="AR1054" s="6">
        <v>0</v>
      </c>
      <c r="AS1054" s="6">
        <v>0</v>
      </c>
      <c r="AT1054" s="6">
        <v>0</v>
      </c>
      <c r="AU1054" s="6">
        <f>IF(Table3[[#This Row],[ShankDiameter]]&gt;0.5,0,2)</f>
        <v>2</v>
      </c>
      <c r="AV1054" s="6">
        <v>0</v>
      </c>
      <c r="AW1054" s="6">
        <v>0</v>
      </c>
      <c r="AX1054" s="6">
        <v>2</v>
      </c>
      <c r="AY1054" s="6">
        <f>IF(Table3[[#This Row],[ShankDiameter]]=0.225,2,IF(Table3[[#This Row],[ShankDiameter]]=0.25,2,IF(Table3[[#This Row],[ShankDiameter]]=0.2875,2,0)))</f>
        <v>0</v>
      </c>
      <c r="AZ1054" s="6"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f>IF(Table3[[#This Row],[Type]]="EM",IF((Table3[[#This Row],[Diameter]]/2)-Table3[[#This Row],[CornerRadius]]-0.012&gt;0,(Table3[[#This Row],[Diameter]]/2)-Table3[[#This Row],[CornerRadius]]-0.012,0),)</f>
        <v>0</v>
      </c>
      <c r="BK1054" s="6" t="str">
        <f>IF(Table3[[#This Row],[ShoulderLength]]="","",IF(Table3[[#This Row],[ShoulderLength]]&lt;Table3[[#This Row],[LOC]],"FIX",""))</f>
        <v/>
      </c>
    </row>
    <row r="1055" spans="1:63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1924</v>
      </c>
      <c r="D1055" s="6" t="s">
        <v>1924</v>
      </c>
      <c r="E1055" s="6">
        <v>1054</v>
      </c>
      <c r="H1055" s="10" t="s">
        <v>1924</v>
      </c>
      <c r="I1055" s="11" t="s">
        <v>1997</v>
      </c>
      <c r="J1055" s="12" t="s">
        <v>1998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>IF(Z1055 &lt; 1, "", (M1055/2)/TAN(RADIANS(Z1055/2)))</f>
        <v/>
      </c>
      <c r="AE1055" s="6" t="s">
        <v>49</v>
      </c>
      <c r="AF1055" s="6" t="s">
        <v>62</v>
      </c>
      <c r="AI1055" s="6">
        <v>1</v>
      </c>
      <c r="AJ1055" s="6">
        <v>0</v>
      </c>
      <c r="AK1055" s="6">
        <v>0</v>
      </c>
      <c r="AL1055" s="6">
        <v>0</v>
      </c>
      <c r="AM1055" s="6">
        <v>0</v>
      </c>
      <c r="AN1055" s="6">
        <v>0</v>
      </c>
      <c r="AO1055" s="6">
        <v>1</v>
      </c>
      <c r="AQ1055" s="6">
        <v>0</v>
      </c>
      <c r="AR1055" s="6">
        <v>0</v>
      </c>
      <c r="AS1055" s="6">
        <v>0</v>
      </c>
      <c r="AT1055" s="6">
        <v>0</v>
      </c>
      <c r="AU1055" s="6">
        <f>IF(Table3[[#This Row],[ShankDiameter]]&gt;0.5,0,2)</f>
        <v>2</v>
      </c>
      <c r="AV1055" s="6">
        <v>0</v>
      </c>
      <c r="AW1055" s="6">
        <v>0</v>
      </c>
      <c r="AX1055" s="6">
        <v>2</v>
      </c>
      <c r="AY1055" s="6">
        <f>IF(Table3[[#This Row],[ShankDiameter]]=0.225,2,IF(Table3[[#This Row],[ShankDiameter]]=0.25,2,IF(Table3[[#This Row],[ShankDiameter]]=0.2875,2,0)))</f>
        <v>0</v>
      </c>
      <c r="AZ1055" s="6"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f>IF(Table3[[#This Row],[Type]]="EM",IF((Table3[[#This Row],[Diameter]]/2)-Table3[[#This Row],[CornerRadius]]-0.012&gt;0,(Table3[[#This Row],[Diameter]]/2)-Table3[[#This Row],[CornerRadius]]-0.012,0),)</f>
        <v>0</v>
      </c>
      <c r="BK1055" s="6" t="str">
        <f>IF(Table3[[#This Row],[ShoulderLength]]="","",IF(Table3[[#This Row],[ShoulderLength]]&lt;Table3[[#This Row],[LOC]],"FIX",""))</f>
        <v/>
      </c>
    </row>
    <row r="1056" spans="1:63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1924</v>
      </c>
      <c r="D1056" s="6" t="s">
        <v>1924</v>
      </c>
      <c r="E1056" s="6">
        <v>1055</v>
      </c>
      <c r="H1056" s="10" t="s">
        <v>1924</v>
      </c>
      <c r="I1056" s="11" t="s">
        <v>1999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>IF(Z1056 &lt; 1, "", (M1056/2)/TAN(RADIANS(Z1056/2)))</f>
        <v/>
      </c>
      <c r="AE1056" s="6" t="s">
        <v>44</v>
      </c>
      <c r="AF1056" s="6" t="s">
        <v>62</v>
      </c>
      <c r="AI1056" s="6">
        <v>1</v>
      </c>
      <c r="AJ1056" s="6">
        <v>0</v>
      </c>
      <c r="AK1056" s="6">
        <v>0</v>
      </c>
      <c r="AL1056" s="6">
        <v>0</v>
      </c>
      <c r="AM1056" s="6">
        <v>0</v>
      </c>
      <c r="AN1056" s="6">
        <v>0</v>
      </c>
      <c r="AO1056" s="6">
        <v>1</v>
      </c>
      <c r="AQ1056" s="6">
        <v>0</v>
      </c>
      <c r="AR1056" s="6">
        <v>0</v>
      </c>
      <c r="AS1056" s="6">
        <v>0</v>
      </c>
      <c r="AT1056" s="6">
        <v>0</v>
      </c>
      <c r="AU1056" s="6">
        <f>IF(Table3[[#This Row],[ShankDiameter]]&gt;0.5,0,2)</f>
        <v>2</v>
      </c>
      <c r="AV1056" s="6">
        <v>0</v>
      </c>
      <c r="AW1056" s="6">
        <v>0</v>
      </c>
      <c r="AX1056" s="6">
        <v>2</v>
      </c>
      <c r="AY1056" s="6">
        <f>IF(Table3[[#This Row],[ShankDiameter]]=0.225,2,IF(Table3[[#This Row],[ShankDiameter]]=0.25,2,IF(Table3[[#This Row],[ShankDiameter]]=0.2875,2,0)))</f>
        <v>0</v>
      </c>
      <c r="AZ1056" s="6"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f>IF(Table3[[#This Row],[Type]]="EM",IF((Table3[[#This Row],[Diameter]]/2)-Table3[[#This Row],[CornerRadius]]-0.012&gt;0,(Table3[[#This Row],[Diameter]]/2)-Table3[[#This Row],[CornerRadius]]-0.012,0),)</f>
        <v>0</v>
      </c>
      <c r="BK1056" s="6" t="str">
        <f>IF(Table3[[#This Row],[ShoulderLength]]="","",IF(Table3[[#This Row],[ShoulderLength]]&lt;Table3[[#This Row],[LOC]],"FIX",""))</f>
        <v/>
      </c>
    </row>
    <row r="1057" spans="1:63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1924</v>
      </c>
      <c r="D1057" s="6" t="s">
        <v>1924</v>
      </c>
      <c r="E1057" s="6">
        <v>1056</v>
      </c>
      <c r="G1057" s="9" t="s">
        <v>74</v>
      </c>
      <c r="H1057" s="10" t="s">
        <v>1924</v>
      </c>
      <c r="I1057" s="11" t="s">
        <v>2000</v>
      </c>
      <c r="J1057" s="12" t="s">
        <v>2001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>IF(Z1057 &lt; 1, "", (M1057/2)/TAN(RADIANS(Z1057/2)))</f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1</v>
      </c>
      <c r="AJ1057" s="6">
        <v>0</v>
      </c>
      <c r="AK1057" s="6">
        <v>0</v>
      </c>
      <c r="AL1057" s="6">
        <v>0</v>
      </c>
      <c r="AM1057" s="6">
        <v>0</v>
      </c>
      <c r="AN1057" s="6">
        <v>0</v>
      </c>
      <c r="AO1057" s="6">
        <v>1</v>
      </c>
      <c r="AQ1057" s="6">
        <v>0</v>
      </c>
      <c r="AR1057" s="6">
        <v>0</v>
      </c>
      <c r="AS1057" s="6">
        <v>0</v>
      </c>
      <c r="AT1057" s="6">
        <v>0</v>
      </c>
      <c r="AU1057" s="6">
        <f>IF(Table3[[#This Row],[ShankDiameter]]&gt;0.5,0,2)</f>
        <v>2</v>
      </c>
      <c r="AV1057" s="6">
        <v>0</v>
      </c>
      <c r="AW1057" s="6">
        <v>0</v>
      </c>
      <c r="AX1057" s="6">
        <v>2</v>
      </c>
      <c r="AY1057" s="6">
        <f>IF(Table3[[#This Row],[ShankDiameter]]=0.225,2,IF(Table3[[#This Row],[ShankDiameter]]=0.25,2,IF(Table3[[#This Row],[ShankDiameter]]=0.2875,2,0)))</f>
        <v>0</v>
      </c>
      <c r="AZ1057" s="6"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f>IF(Table3[[#This Row],[Type]]="EM",IF((Table3[[#This Row],[Diameter]]/2)-Table3[[#This Row],[CornerRadius]]-0.012&gt;0,(Table3[[#This Row],[Diameter]]/2)-Table3[[#This Row],[CornerRadius]]-0.012,0),)</f>
        <v>0</v>
      </c>
      <c r="BK1057" s="6" t="str">
        <f>IF(Table3[[#This Row],[ShoulderLength]]="","",IF(Table3[[#This Row],[ShoulderLength]]&lt;Table3[[#This Row],[LOC]],"FIX",""))</f>
        <v/>
      </c>
    </row>
    <row r="1058" spans="1:63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1924</v>
      </c>
      <c r="D1058" s="6" t="s">
        <v>1924</v>
      </c>
      <c r="E1058" s="6">
        <v>1057</v>
      </c>
      <c r="G1058" s="9" t="s">
        <v>74</v>
      </c>
      <c r="H1058" s="10" t="s">
        <v>1924</v>
      </c>
      <c r="I1058" s="11" t="s">
        <v>2002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>IF(Z1058 &lt; 1, "", (M1058/2)/TAN(RADIANS(Z1058/2)))</f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1</v>
      </c>
      <c r="AJ1058" s="6">
        <v>0</v>
      </c>
      <c r="AK1058" s="6">
        <v>0</v>
      </c>
      <c r="AL1058" s="6">
        <v>0</v>
      </c>
      <c r="AM1058" s="6">
        <v>0</v>
      </c>
      <c r="AN1058" s="6">
        <v>0</v>
      </c>
      <c r="AO1058" s="6">
        <v>1</v>
      </c>
      <c r="AQ1058" s="6">
        <v>0</v>
      </c>
      <c r="AR1058" s="6">
        <v>0</v>
      </c>
      <c r="AS1058" s="6">
        <v>0</v>
      </c>
      <c r="AT1058" s="6">
        <v>0</v>
      </c>
      <c r="AU1058" s="6">
        <f>IF(Table3[[#This Row],[ShankDiameter]]&gt;0.5,0,2)</f>
        <v>2</v>
      </c>
      <c r="AV1058" s="6">
        <v>0</v>
      </c>
      <c r="AW1058" s="6">
        <v>0</v>
      </c>
      <c r="AX1058" s="6">
        <v>2</v>
      </c>
      <c r="AY1058" s="6">
        <f>IF(Table3[[#This Row],[ShankDiameter]]=0.225,2,IF(Table3[[#This Row],[ShankDiameter]]=0.25,2,IF(Table3[[#This Row],[ShankDiameter]]=0.2875,2,0)))</f>
        <v>0</v>
      </c>
      <c r="AZ1058" s="6"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f>IF(Table3[[#This Row],[Type]]="EM",IF((Table3[[#This Row],[Diameter]]/2)-Table3[[#This Row],[CornerRadius]]-0.012&gt;0,(Table3[[#This Row],[Diameter]]/2)-Table3[[#This Row],[CornerRadius]]-0.012,0),)</f>
        <v>0</v>
      </c>
      <c r="BK1058" s="6" t="str">
        <f>IF(Table3[[#This Row],[ShoulderLength]]="","",IF(Table3[[#This Row],[ShoulderLength]]&lt;Table3[[#This Row],[LOC]],"FIX",""))</f>
        <v>FIX</v>
      </c>
    </row>
    <row r="1059" spans="1:63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1924</v>
      </c>
      <c r="D1059" s="6" t="s">
        <v>1924</v>
      </c>
      <c r="E1059" s="6">
        <v>1058</v>
      </c>
      <c r="G1059" s="9" t="s">
        <v>74</v>
      </c>
      <c r="H1059" s="10" t="s">
        <v>1924</v>
      </c>
      <c r="I1059" s="11" t="s">
        <v>2003</v>
      </c>
      <c r="J1059" s="12" t="s">
        <v>1931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>IF(Z1059 &lt; 1, "", (M1059/2)/TAN(RADIANS(Z1059/2)))</f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1</v>
      </c>
      <c r="AJ1059" s="6">
        <v>0</v>
      </c>
      <c r="AK1059" s="6">
        <v>0</v>
      </c>
      <c r="AL1059" s="6">
        <v>0</v>
      </c>
      <c r="AM1059" s="6">
        <v>0</v>
      </c>
      <c r="AN1059" s="6">
        <v>0</v>
      </c>
      <c r="AO1059" s="6">
        <v>1</v>
      </c>
      <c r="AQ1059" s="6">
        <v>0</v>
      </c>
      <c r="AR1059" s="6">
        <v>0</v>
      </c>
      <c r="AS1059" s="6">
        <v>0</v>
      </c>
      <c r="AT1059" s="6">
        <v>0</v>
      </c>
      <c r="AU1059" s="6">
        <f>IF(Table3[[#This Row],[ShankDiameter]]&gt;0.5,0,2)</f>
        <v>2</v>
      </c>
      <c r="AV1059" s="6">
        <v>0</v>
      </c>
      <c r="AW1059" s="6">
        <v>0</v>
      </c>
      <c r="AX1059" s="6">
        <v>2</v>
      </c>
      <c r="AY1059" s="6">
        <f>IF(Table3[[#This Row],[ShankDiameter]]=0.225,2,IF(Table3[[#This Row],[ShankDiameter]]=0.25,2,IF(Table3[[#This Row],[ShankDiameter]]=0.2875,2,0)))</f>
        <v>0</v>
      </c>
      <c r="AZ1059" s="6"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f>IF(Table3[[#This Row],[Type]]="EM",IF((Table3[[#This Row],[Diameter]]/2)-Table3[[#This Row],[CornerRadius]]-0.012&gt;0,(Table3[[#This Row],[Diameter]]/2)-Table3[[#This Row],[CornerRadius]]-0.012,0),)</f>
        <v>0</v>
      </c>
      <c r="BK1059" s="6" t="str">
        <f>IF(Table3[[#This Row],[ShoulderLength]]="","",IF(Table3[[#This Row],[ShoulderLength]]&lt;Table3[[#This Row],[LOC]],"FIX",""))</f>
        <v/>
      </c>
    </row>
    <row r="1060" spans="1:63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1924</v>
      </c>
      <c r="D1060" s="6" t="s">
        <v>1924</v>
      </c>
      <c r="E1060" s="6">
        <v>1059</v>
      </c>
      <c r="G1060" s="9" t="s">
        <v>74</v>
      </c>
      <c r="H1060" s="10" t="s">
        <v>1924</v>
      </c>
      <c r="I1060" s="11" t="s">
        <v>2004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>IF(Z1060 &lt; 1, "", (M1060/2)/TAN(RADIANS(Z1060/2)))</f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1</v>
      </c>
      <c r="AJ1060" s="6">
        <v>0</v>
      </c>
      <c r="AK1060" s="6">
        <v>0</v>
      </c>
      <c r="AL1060" s="6">
        <v>0</v>
      </c>
      <c r="AM1060" s="6">
        <v>0</v>
      </c>
      <c r="AN1060" s="6">
        <v>0</v>
      </c>
      <c r="AO1060" s="6">
        <v>1</v>
      </c>
      <c r="AQ1060" s="6">
        <v>0</v>
      </c>
      <c r="AR1060" s="6">
        <v>0</v>
      </c>
      <c r="AS1060" s="6">
        <v>0</v>
      </c>
      <c r="AT1060" s="6">
        <v>0</v>
      </c>
      <c r="AU1060" s="6">
        <f>IF(Table3[[#This Row],[ShankDiameter]]&gt;0.5,0,2)</f>
        <v>2</v>
      </c>
      <c r="AV1060" s="6">
        <v>0</v>
      </c>
      <c r="AW1060" s="6">
        <v>0</v>
      </c>
      <c r="AX1060" s="6">
        <v>2</v>
      </c>
      <c r="AY1060" s="6">
        <f>IF(Table3[[#This Row],[ShankDiameter]]=0.225,2,IF(Table3[[#This Row],[ShankDiameter]]=0.25,2,IF(Table3[[#This Row],[ShankDiameter]]=0.2875,2,0)))</f>
        <v>0</v>
      </c>
      <c r="AZ1060" s="6"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f>IF(Table3[[#This Row],[Type]]="EM",IF((Table3[[#This Row],[Diameter]]/2)-Table3[[#This Row],[CornerRadius]]-0.012&gt;0,(Table3[[#This Row],[Diameter]]/2)-Table3[[#This Row],[CornerRadius]]-0.012,0),)</f>
        <v>0</v>
      </c>
      <c r="BK1060" s="6" t="str">
        <f>IF(Table3[[#This Row],[ShoulderLength]]="","",IF(Table3[[#This Row],[ShoulderLength]]&lt;Table3[[#This Row],[LOC]],"FIX",""))</f>
        <v/>
      </c>
    </row>
    <row r="1061" spans="1:63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1924</v>
      </c>
      <c r="D1061" s="6" t="s">
        <v>1924</v>
      </c>
      <c r="E1061" s="6">
        <v>1060</v>
      </c>
      <c r="H1061" s="10" t="s">
        <v>1924</v>
      </c>
      <c r="I1061" s="11" t="s">
        <v>2005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>IF(Z1061 &lt; 1, "", (M1061/2)/TAN(RADIANS(Z1061/2)))</f>
        <v/>
      </c>
      <c r="AE1061" s="6" t="s">
        <v>44</v>
      </c>
      <c r="AF1061" s="6" t="s">
        <v>62</v>
      </c>
      <c r="AI1061" s="6">
        <v>1</v>
      </c>
      <c r="AJ1061" s="6">
        <v>0</v>
      </c>
      <c r="AK1061" s="6">
        <v>0</v>
      </c>
      <c r="AL1061" s="6">
        <v>0</v>
      </c>
      <c r="AM1061" s="6">
        <v>0</v>
      </c>
      <c r="AN1061" s="6">
        <v>0</v>
      </c>
      <c r="AO1061" s="6">
        <v>1</v>
      </c>
      <c r="AQ1061" s="6">
        <v>0</v>
      </c>
      <c r="AR1061" s="6">
        <v>0</v>
      </c>
      <c r="AS1061" s="6">
        <v>0</v>
      </c>
      <c r="AT1061" s="6">
        <v>0</v>
      </c>
      <c r="AU1061" s="6">
        <f>IF(Table3[[#This Row],[ShankDiameter]]&gt;0.5,0,2)</f>
        <v>2</v>
      </c>
      <c r="AV1061" s="6">
        <v>0</v>
      </c>
      <c r="AW1061" s="6">
        <v>0</v>
      </c>
      <c r="AX1061" s="6">
        <v>2</v>
      </c>
      <c r="AY1061" s="6">
        <f>IF(Table3[[#This Row],[ShankDiameter]]=0.225,2,IF(Table3[[#This Row],[ShankDiameter]]=0.25,2,IF(Table3[[#This Row],[ShankDiameter]]=0.2875,2,0)))</f>
        <v>0</v>
      </c>
      <c r="AZ1061" s="6"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f>IF(Table3[[#This Row],[Type]]="EM",IF((Table3[[#This Row],[Diameter]]/2)-Table3[[#This Row],[CornerRadius]]-0.012&gt;0,(Table3[[#This Row],[Diameter]]/2)-Table3[[#This Row],[CornerRadius]]-0.012,0),)</f>
        <v>0</v>
      </c>
      <c r="BK1061" s="6" t="str">
        <f>IF(Table3[[#This Row],[ShoulderLength]]="","",IF(Table3[[#This Row],[ShoulderLength]]&lt;Table3[[#This Row],[LOC]],"FIX",""))</f>
        <v/>
      </c>
    </row>
    <row r="1062" spans="1:63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1924</v>
      </c>
      <c r="D1062" s="6" t="s">
        <v>1924</v>
      </c>
      <c r="E1062" s="6">
        <v>1061</v>
      </c>
      <c r="H1062" s="10" t="s">
        <v>1924</v>
      </c>
      <c r="I1062" s="11" t="s">
        <v>2006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>IF(Z1062 &lt; 1, "", (M1062/2)/TAN(RADIANS(Z1062/2)))</f>
        <v/>
      </c>
      <c r="AE1062" s="6" t="s">
        <v>44</v>
      </c>
      <c r="AF1062" s="6" t="s">
        <v>62</v>
      </c>
      <c r="AI1062" s="6">
        <v>1</v>
      </c>
      <c r="AJ1062" s="6">
        <v>0</v>
      </c>
      <c r="AK1062" s="6">
        <v>0</v>
      </c>
      <c r="AL1062" s="6">
        <v>0</v>
      </c>
      <c r="AM1062" s="6">
        <v>0</v>
      </c>
      <c r="AN1062" s="6">
        <v>0</v>
      </c>
      <c r="AO1062" s="6">
        <v>1</v>
      </c>
      <c r="AQ1062" s="6">
        <v>0</v>
      </c>
      <c r="AR1062" s="6">
        <v>0</v>
      </c>
      <c r="AS1062" s="6">
        <v>0</v>
      </c>
      <c r="AT1062" s="6">
        <v>0</v>
      </c>
      <c r="AU1062" s="6">
        <f>IF(Table3[[#This Row],[ShankDiameter]]&gt;0.5,0,2)</f>
        <v>2</v>
      </c>
      <c r="AV1062" s="6">
        <v>0</v>
      </c>
      <c r="AW1062" s="6">
        <v>0</v>
      </c>
      <c r="AX1062" s="6">
        <v>2</v>
      </c>
      <c r="AY1062" s="6">
        <f>IF(Table3[[#This Row],[ShankDiameter]]=0.225,2,IF(Table3[[#This Row],[ShankDiameter]]=0.25,2,IF(Table3[[#This Row],[ShankDiameter]]=0.2875,2,0)))</f>
        <v>0</v>
      </c>
      <c r="AZ1062" s="6"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f>IF(Table3[[#This Row],[Type]]="EM",IF((Table3[[#This Row],[Diameter]]/2)-Table3[[#This Row],[CornerRadius]]-0.012&gt;0,(Table3[[#This Row],[Diameter]]/2)-Table3[[#This Row],[CornerRadius]]-0.012,0),)</f>
        <v>0</v>
      </c>
      <c r="BK1062" s="6" t="str">
        <f>IF(Table3[[#This Row],[ShoulderLength]]="","",IF(Table3[[#This Row],[ShoulderLength]]&lt;Table3[[#This Row],[LOC]],"FIX",""))</f>
        <v/>
      </c>
    </row>
    <row r="1063" spans="1:63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1924</v>
      </c>
      <c r="D1063" s="6" t="s">
        <v>1924</v>
      </c>
      <c r="E1063" s="6">
        <v>1062</v>
      </c>
      <c r="H1063" s="10" t="s">
        <v>1924</v>
      </c>
      <c r="I1063" s="11" t="s">
        <v>2007</v>
      </c>
      <c r="J1063" s="12" t="s">
        <v>2008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>IF(Z1063 &lt; 1, "", (M1063/2)/TAN(RADIANS(Z1063/2)))</f>
        <v/>
      </c>
      <c r="AE1063" s="6" t="s">
        <v>49</v>
      </c>
      <c r="AF1063" s="6" t="s">
        <v>62</v>
      </c>
      <c r="AI1063" s="6">
        <v>1</v>
      </c>
      <c r="AJ1063" s="6">
        <v>0</v>
      </c>
      <c r="AK1063" s="6">
        <v>0</v>
      </c>
      <c r="AL1063" s="6">
        <v>0</v>
      </c>
      <c r="AM1063" s="6">
        <v>0</v>
      </c>
      <c r="AN1063" s="6">
        <v>0</v>
      </c>
      <c r="AO1063" s="6">
        <v>1</v>
      </c>
      <c r="AQ1063" s="6">
        <v>0</v>
      </c>
      <c r="AR1063" s="6">
        <v>0</v>
      </c>
      <c r="AS1063" s="6">
        <v>0</v>
      </c>
      <c r="AT1063" s="6">
        <v>0</v>
      </c>
      <c r="AU1063" s="6">
        <f>IF(Table3[[#This Row],[ShankDiameter]]&gt;0.5,0,2)</f>
        <v>2</v>
      </c>
      <c r="AV1063" s="6">
        <v>0</v>
      </c>
      <c r="AW1063" s="6">
        <v>0</v>
      </c>
      <c r="AX1063" s="6">
        <v>2</v>
      </c>
      <c r="AY1063" s="6">
        <f>IF(Table3[[#This Row],[ShankDiameter]]=0.225,2,IF(Table3[[#This Row],[ShankDiameter]]=0.25,2,IF(Table3[[#This Row],[ShankDiameter]]=0.2875,2,0)))</f>
        <v>0</v>
      </c>
      <c r="AZ1063" s="6"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f>IF(Table3[[#This Row],[Type]]="EM",IF((Table3[[#This Row],[Diameter]]/2)-Table3[[#This Row],[CornerRadius]]-0.012&gt;0,(Table3[[#This Row],[Diameter]]/2)-Table3[[#This Row],[CornerRadius]]-0.012,0),)</f>
        <v>0</v>
      </c>
      <c r="BK1063" s="6" t="str">
        <f>IF(Table3[[#This Row],[ShoulderLength]]="","",IF(Table3[[#This Row],[ShoulderLength]]&lt;Table3[[#This Row],[LOC]],"FIX",""))</f>
        <v/>
      </c>
    </row>
    <row r="1064" spans="1:63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1924</v>
      </c>
      <c r="D1064" s="6" t="s">
        <v>1924</v>
      </c>
      <c r="E1064" s="6">
        <v>1063</v>
      </c>
      <c r="H1064" s="10" t="s">
        <v>1924</v>
      </c>
      <c r="I1064" s="11" t="s">
        <v>2009</v>
      </c>
      <c r="J1064" s="12" t="s">
        <v>2010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>IF(Z1064 &lt; 1, "", (M1064/2)/TAN(RADIANS(Z1064/2)))</f>
        <v/>
      </c>
      <c r="AE1064" s="6" t="s">
        <v>49</v>
      </c>
      <c r="AF1064" s="6" t="s">
        <v>62</v>
      </c>
      <c r="AI1064" s="6">
        <v>1</v>
      </c>
      <c r="AJ1064" s="6">
        <v>0</v>
      </c>
      <c r="AK1064" s="6">
        <v>0</v>
      </c>
      <c r="AL1064" s="6">
        <v>0</v>
      </c>
      <c r="AM1064" s="6">
        <v>0</v>
      </c>
      <c r="AN1064" s="6">
        <v>0</v>
      </c>
      <c r="AO1064" s="6">
        <v>1</v>
      </c>
      <c r="AQ1064" s="6">
        <v>0</v>
      </c>
      <c r="AR1064" s="6">
        <v>0</v>
      </c>
      <c r="AS1064" s="6">
        <v>0</v>
      </c>
      <c r="AT1064" s="6">
        <v>0</v>
      </c>
      <c r="AU1064" s="6">
        <f>IF(Table3[[#This Row],[ShankDiameter]]&gt;0.5,0,2)</f>
        <v>2</v>
      </c>
      <c r="AV1064" s="6">
        <v>0</v>
      </c>
      <c r="AW1064" s="6">
        <v>0</v>
      </c>
      <c r="AX1064" s="6">
        <v>2</v>
      </c>
      <c r="AY1064" s="6">
        <f>IF(Table3[[#This Row],[ShankDiameter]]=0.225,2,IF(Table3[[#This Row],[ShankDiameter]]=0.25,2,IF(Table3[[#This Row],[ShankDiameter]]=0.2875,2,0)))</f>
        <v>0</v>
      </c>
      <c r="AZ1064" s="6"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f>IF(Table3[[#This Row],[Type]]="EM",IF((Table3[[#This Row],[Diameter]]/2)-Table3[[#This Row],[CornerRadius]]-0.012&gt;0,(Table3[[#This Row],[Diameter]]/2)-Table3[[#This Row],[CornerRadius]]-0.012,0),)</f>
        <v>0</v>
      </c>
      <c r="BK1064" s="6" t="str">
        <f>IF(Table3[[#This Row],[ShoulderLength]]="","",IF(Table3[[#This Row],[ShoulderLength]]&lt;Table3[[#This Row],[LOC]],"FIX",""))</f>
        <v/>
      </c>
    </row>
    <row r="1065" spans="1:63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1924</v>
      </c>
      <c r="D1065" s="6" t="s">
        <v>1924</v>
      </c>
      <c r="E1065" s="6">
        <v>1064</v>
      </c>
      <c r="H1065" s="10" t="s">
        <v>1924</v>
      </c>
      <c r="I1065" s="11" t="s">
        <v>2011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>IF(Z1065 &lt; 1, "", (M1065/2)/TAN(RADIANS(Z1065/2)))</f>
        <v/>
      </c>
      <c r="AE1065" s="6" t="s">
        <v>49</v>
      </c>
      <c r="AF1065" s="6" t="s">
        <v>62</v>
      </c>
      <c r="AI1065" s="6">
        <v>1</v>
      </c>
      <c r="AJ1065" s="6">
        <v>0</v>
      </c>
      <c r="AK1065" s="6">
        <v>0</v>
      </c>
      <c r="AL1065" s="6">
        <v>0</v>
      </c>
      <c r="AM1065" s="6">
        <v>0</v>
      </c>
      <c r="AN1065" s="6">
        <v>0</v>
      </c>
      <c r="AO1065" s="6">
        <v>1</v>
      </c>
      <c r="AQ1065" s="6">
        <v>0</v>
      </c>
      <c r="AR1065" s="6">
        <v>0</v>
      </c>
      <c r="AS1065" s="6">
        <v>0</v>
      </c>
      <c r="AT1065" s="6">
        <v>0</v>
      </c>
      <c r="AU1065" s="6">
        <f>IF(Table3[[#This Row],[ShankDiameter]]&gt;0.5,0,2)</f>
        <v>2</v>
      </c>
      <c r="AV1065" s="6">
        <v>0</v>
      </c>
      <c r="AW1065" s="6">
        <v>0</v>
      </c>
      <c r="AX1065" s="6">
        <v>2</v>
      </c>
      <c r="AY1065" s="6">
        <f>IF(Table3[[#This Row],[ShankDiameter]]=0.225,2,IF(Table3[[#This Row],[ShankDiameter]]=0.25,2,IF(Table3[[#This Row],[ShankDiameter]]=0.2875,2,0)))</f>
        <v>0</v>
      </c>
      <c r="AZ1065" s="6"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f>IF(Table3[[#This Row],[Type]]="EM",IF((Table3[[#This Row],[Diameter]]/2)-Table3[[#This Row],[CornerRadius]]-0.012&gt;0,(Table3[[#This Row],[Diameter]]/2)-Table3[[#This Row],[CornerRadius]]-0.012,0),)</f>
        <v>0</v>
      </c>
      <c r="BK1065" s="6" t="str">
        <f>IF(Table3[[#This Row],[ShoulderLength]]="","",IF(Table3[[#This Row],[ShoulderLength]]&lt;Table3[[#This Row],[LOC]],"FIX",""))</f>
        <v/>
      </c>
    </row>
    <row r="1066" spans="1:63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1924</v>
      </c>
      <c r="D1066" s="6" t="s">
        <v>1924</v>
      </c>
      <c r="E1066" s="6">
        <v>1065</v>
      </c>
      <c r="H1066" s="10" t="s">
        <v>1924</v>
      </c>
      <c r="I1066" s="11" t="s">
        <v>2012</v>
      </c>
      <c r="J1066" s="12" t="s">
        <v>1931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>IF(Z1066 &lt; 1, "", (M1066/2)/TAN(RADIANS(Z1066/2)))</f>
        <v/>
      </c>
      <c r="AE1066" s="6" t="s">
        <v>49</v>
      </c>
      <c r="AF1066" s="6" t="s">
        <v>62</v>
      </c>
      <c r="AI1066" s="6">
        <v>1</v>
      </c>
      <c r="AJ1066" s="6">
        <v>0</v>
      </c>
      <c r="AK1066" s="6">
        <v>0</v>
      </c>
      <c r="AL1066" s="6">
        <v>0</v>
      </c>
      <c r="AM1066" s="6">
        <v>0</v>
      </c>
      <c r="AN1066" s="6">
        <v>0</v>
      </c>
      <c r="AO1066" s="6">
        <v>1</v>
      </c>
      <c r="AQ1066" s="6">
        <v>0</v>
      </c>
      <c r="AR1066" s="6">
        <v>0</v>
      </c>
      <c r="AS1066" s="6">
        <v>0</v>
      </c>
      <c r="AT1066" s="6">
        <v>0</v>
      </c>
      <c r="AU1066" s="6">
        <f>IF(Table3[[#This Row],[ShankDiameter]]&gt;0.5,0,2)</f>
        <v>2</v>
      </c>
      <c r="AV1066" s="6">
        <v>0</v>
      </c>
      <c r="AW1066" s="6">
        <v>0</v>
      </c>
      <c r="AX1066" s="6">
        <v>2</v>
      </c>
      <c r="AY1066" s="6">
        <f>IF(Table3[[#This Row],[ShankDiameter]]=0.225,2,IF(Table3[[#This Row],[ShankDiameter]]=0.25,2,IF(Table3[[#This Row],[ShankDiameter]]=0.2875,2,0)))</f>
        <v>0</v>
      </c>
      <c r="AZ1066" s="6"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f>IF(Table3[[#This Row],[Type]]="EM",IF((Table3[[#This Row],[Diameter]]/2)-Table3[[#This Row],[CornerRadius]]-0.012&gt;0,(Table3[[#This Row],[Diameter]]/2)-Table3[[#This Row],[CornerRadius]]-0.012,0),)</f>
        <v>0</v>
      </c>
      <c r="BK1066" s="6" t="str">
        <f>IF(Table3[[#This Row],[ShoulderLength]]="","",IF(Table3[[#This Row],[ShoulderLength]]&lt;Table3[[#This Row],[LOC]],"FIX",""))</f>
        <v/>
      </c>
    </row>
    <row r="1067" spans="1:63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1924</v>
      </c>
      <c r="D1067" s="6" t="s">
        <v>1924</v>
      </c>
      <c r="E1067" s="6">
        <v>1066</v>
      </c>
      <c r="H1067" s="10" t="s">
        <v>1924</v>
      </c>
      <c r="I1067" s="11" t="s">
        <v>2013</v>
      </c>
      <c r="J1067" s="12" t="s">
        <v>2014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>IF(Z1067 &lt; 1, "", (M1067/2)/TAN(RADIANS(Z1067/2)))</f>
        <v/>
      </c>
      <c r="AE1067" s="6" t="s">
        <v>44</v>
      </c>
      <c r="AF1067" s="6" t="s">
        <v>62</v>
      </c>
      <c r="AI1067" s="6">
        <v>1</v>
      </c>
      <c r="AJ1067" s="6">
        <v>0</v>
      </c>
      <c r="AK1067" s="6">
        <v>0</v>
      </c>
      <c r="AL1067" s="6">
        <v>0</v>
      </c>
      <c r="AM1067" s="6">
        <v>0</v>
      </c>
      <c r="AN1067" s="6">
        <v>0</v>
      </c>
      <c r="AO1067" s="6">
        <v>1</v>
      </c>
      <c r="AQ1067" s="6">
        <v>0</v>
      </c>
      <c r="AR1067" s="6">
        <v>0</v>
      </c>
      <c r="AS1067" s="6">
        <v>0</v>
      </c>
      <c r="AT1067" s="6">
        <v>0</v>
      </c>
      <c r="AU1067" s="6">
        <f>IF(Table3[[#This Row],[ShankDiameter]]&gt;0.5,0,2)</f>
        <v>2</v>
      </c>
      <c r="AV1067" s="6">
        <v>0</v>
      </c>
      <c r="AW1067" s="6">
        <v>0</v>
      </c>
      <c r="AX1067" s="6">
        <v>2</v>
      </c>
      <c r="AY1067" s="6">
        <f>IF(Table3[[#This Row],[ShankDiameter]]=0.225,2,IF(Table3[[#This Row],[ShankDiameter]]=0.25,2,IF(Table3[[#This Row],[ShankDiameter]]=0.2875,2,0)))</f>
        <v>0</v>
      </c>
      <c r="AZ1067" s="6"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f>IF(Table3[[#This Row],[Type]]="EM",IF((Table3[[#This Row],[Diameter]]/2)-Table3[[#This Row],[CornerRadius]]-0.012&gt;0,(Table3[[#This Row],[Diameter]]/2)-Table3[[#This Row],[CornerRadius]]-0.012,0),)</f>
        <v>0</v>
      </c>
      <c r="BK1067" s="6" t="str">
        <f>IF(Table3[[#This Row],[ShoulderLength]]="","",IF(Table3[[#This Row],[ShoulderLength]]&lt;Table3[[#This Row],[LOC]],"FIX",""))</f>
        <v/>
      </c>
    </row>
    <row r="1068" spans="1:63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1924</v>
      </c>
      <c r="D1068" s="6" t="s">
        <v>1924</v>
      </c>
      <c r="E1068" s="6">
        <v>1067</v>
      </c>
      <c r="H1068" s="10" t="s">
        <v>1924</v>
      </c>
      <c r="I1068" s="11" t="s">
        <v>2015</v>
      </c>
      <c r="J1068" s="12" t="s">
        <v>2016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>IF(Z1068 &lt; 1, "", (M1068/2)/TAN(RADIANS(Z1068/2)))</f>
        <v/>
      </c>
      <c r="AE1068" s="6" t="s">
        <v>49</v>
      </c>
      <c r="AF1068" s="6" t="s">
        <v>62</v>
      </c>
      <c r="AI1068" s="6">
        <v>1</v>
      </c>
      <c r="AJ1068" s="6">
        <v>0</v>
      </c>
      <c r="AK1068" s="6">
        <v>0</v>
      </c>
      <c r="AL1068" s="6">
        <v>0</v>
      </c>
      <c r="AM1068" s="6">
        <v>0</v>
      </c>
      <c r="AN1068" s="6">
        <v>0</v>
      </c>
      <c r="AO1068" s="6">
        <v>1</v>
      </c>
      <c r="AQ1068" s="6">
        <v>0</v>
      </c>
      <c r="AR1068" s="6">
        <v>0</v>
      </c>
      <c r="AS1068" s="6">
        <v>0</v>
      </c>
      <c r="AT1068" s="6">
        <v>0</v>
      </c>
      <c r="AU1068" s="6">
        <f>IF(Table3[[#This Row],[ShankDiameter]]&gt;0.5,0,2)</f>
        <v>2</v>
      </c>
      <c r="AV1068" s="6">
        <v>0</v>
      </c>
      <c r="AW1068" s="6">
        <v>0</v>
      </c>
      <c r="AX1068" s="6">
        <v>2</v>
      </c>
      <c r="AY1068" s="6">
        <f>IF(Table3[[#This Row],[ShankDiameter]]=0.225,2,IF(Table3[[#This Row],[ShankDiameter]]=0.25,2,IF(Table3[[#This Row],[ShankDiameter]]=0.2875,2,0)))</f>
        <v>0</v>
      </c>
      <c r="AZ1068" s="6"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f>IF(Table3[[#This Row],[Type]]="EM",IF((Table3[[#This Row],[Diameter]]/2)-Table3[[#This Row],[CornerRadius]]-0.012&gt;0,(Table3[[#This Row],[Diameter]]/2)-Table3[[#This Row],[CornerRadius]]-0.012,0),)</f>
        <v>0</v>
      </c>
      <c r="BK1068" s="6" t="str">
        <f>IF(Table3[[#This Row],[ShoulderLength]]="","",IF(Table3[[#This Row],[ShoulderLength]]&lt;Table3[[#This Row],[LOC]],"FIX",""))</f>
        <v/>
      </c>
    </row>
    <row r="1069" spans="1:63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1924</v>
      </c>
      <c r="D1069" s="6" t="s">
        <v>1924</v>
      </c>
      <c r="E1069" s="6">
        <v>1068</v>
      </c>
      <c r="H1069" s="10" t="s">
        <v>1924</v>
      </c>
      <c r="I1069" s="11" t="s">
        <v>2017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>IF(Z1069 &lt; 1, "", (M1069/2)/TAN(RADIANS(Z1069/2)))</f>
        <v/>
      </c>
      <c r="AE1069" s="6" t="s">
        <v>44</v>
      </c>
      <c r="AF1069" s="6" t="s">
        <v>62</v>
      </c>
      <c r="AI1069" s="6">
        <v>1</v>
      </c>
      <c r="AJ1069" s="6">
        <v>0</v>
      </c>
      <c r="AK1069" s="6">
        <v>0</v>
      </c>
      <c r="AL1069" s="6">
        <v>0</v>
      </c>
      <c r="AM1069" s="6">
        <v>0</v>
      </c>
      <c r="AN1069" s="6">
        <v>0</v>
      </c>
      <c r="AO1069" s="6">
        <v>1</v>
      </c>
      <c r="AQ1069" s="6">
        <v>0</v>
      </c>
      <c r="AR1069" s="6">
        <v>0</v>
      </c>
      <c r="AS1069" s="6">
        <v>0</v>
      </c>
      <c r="AT1069" s="6">
        <v>0</v>
      </c>
      <c r="AU1069" s="6">
        <f>IF(Table3[[#This Row],[ShankDiameter]]&gt;0.5,0,2)</f>
        <v>2</v>
      </c>
      <c r="AV1069" s="6">
        <v>0</v>
      </c>
      <c r="AW1069" s="6">
        <v>0</v>
      </c>
      <c r="AX1069" s="6">
        <v>2</v>
      </c>
      <c r="AY1069" s="6">
        <f>IF(Table3[[#This Row],[ShankDiameter]]=0.225,2,IF(Table3[[#This Row],[ShankDiameter]]=0.25,2,IF(Table3[[#This Row],[ShankDiameter]]=0.2875,2,0)))</f>
        <v>0</v>
      </c>
      <c r="AZ1069" s="6"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f>IF(Table3[[#This Row],[Type]]="EM",IF((Table3[[#This Row],[Diameter]]/2)-Table3[[#This Row],[CornerRadius]]-0.012&gt;0,(Table3[[#This Row],[Diameter]]/2)-Table3[[#This Row],[CornerRadius]]-0.012,0),)</f>
        <v>0</v>
      </c>
      <c r="BK1069" s="6" t="str">
        <f>IF(Table3[[#This Row],[ShoulderLength]]="","",IF(Table3[[#This Row],[ShoulderLength]]&lt;Table3[[#This Row],[LOC]],"FIX",""))</f>
        <v/>
      </c>
    </row>
    <row r="1070" spans="1:63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1924</v>
      </c>
      <c r="D1070" s="6" t="s">
        <v>1924</v>
      </c>
      <c r="E1070" s="6">
        <v>1069</v>
      </c>
      <c r="H1070" s="10" t="s">
        <v>1924</v>
      </c>
      <c r="I1070" s="11" t="s">
        <v>2018</v>
      </c>
      <c r="J1070" s="12" t="s">
        <v>1931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>IF(Z1070 &lt; 1, "", (M1070/2)/TAN(RADIANS(Z1070/2)))</f>
        <v/>
      </c>
      <c r="AE1070" s="6" t="s">
        <v>49</v>
      </c>
      <c r="AF1070" s="6" t="s">
        <v>62</v>
      </c>
      <c r="AI1070" s="6">
        <v>1</v>
      </c>
      <c r="AJ1070" s="6">
        <v>0</v>
      </c>
      <c r="AK1070" s="6">
        <v>0</v>
      </c>
      <c r="AL1070" s="6">
        <v>0</v>
      </c>
      <c r="AM1070" s="6">
        <v>0</v>
      </c>
      <c r="AN1070" s="6">
        <v>0</v>
      </c>
      <c r="AO1070" s="6">
        <v>1</v>
      </c>
      <c r="AQ1070" s="6">
        <v>0</v>
      </c>
      <c r="AR1070" s="6">
        <v>0</v>
      </c>
      <c r="AS1070" s="6">
        <v>0</v>
      </c>
      <c r="AT1070" s="6">
        <v>0</v>
      </c>
      <c r="AU1070" s="6">
        <f>IF(Table3[[#This Row],[ShankDiameter]]&gt;0.5,0,2)</f>
        <v>2</v>
      </c>
      <c r="AV1070" s="6">
        <v>0</v>
      </c>
      <c r="AW1070" s="6">
        <v>0</v>
      </c>
      <c r="AX1070" s="6">
        <v>2</v>
      </c>
      <c r="AY1070" s="6">
        <f>IF(Table3[[#This Row],[ShankDiameter]]=0.225,2,IF(Table3[[#This Row],[ShankDiameter]]=0.25,2,IF(Table3[[#This Row],[ShankDiameter]]=0.2875,2,0)))</f>
        <v>0</v>
      </c>
      <c r="AZ1070" s="6"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f>IF(Table3[[#This Row],[Type]]="EM",IF((Table3[[#This Row],[Diameter]]/2)-Table3[[#This Row],[CornerRadius]]-0.012&gt;0,(Table3[[#This Row],[Diameter]]/2)-Table3[[#This Row],[CornerRadius]]-0.012,0),)</f>
        <v>0</v>
      </c>
      <c r="BK1070" s="6" t="str">
        <f>IF(Table3[[#This Row],[ShoulderLength]]="","",IF(Table3[[#This Row],[ShoulderLength]]&lt;Table3[[#This Row],[LOC]],"FIX",""))</f>
        <v/>
      </c>
    </row>
    <row r="1071" spans="1:63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1924</v>
      </c>
      <c r="D1071" s="6" t="s">
        <v>1924</v>
      </c>
      <c r="E1071" s="6">
        <v>1070</v>
      </c>
      <c r="H1071" s="10" t="s">
        <v>1924</v>
      </c>
      <c r="I1071" s="11" t="s">
        <v>2019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>IF(Z1071 &lt; 1, "", (M1071/2)/TAN(RADIANS(Z1071/2)))</f>
        <v/>
      </c>
      <c r="AE1071" s="6" t="s">
        <v>44</v>
      </c>
      <c r="AF1071" s="6" t="s">
        <v>62</v>
      </c>
      <c r="AI1071" s="6">
        <v>1</v>
      </c>
      <c r="AJ1071" s="6">
        <v>0</v>
      </c>
      <c r="AK1071" s="6">
        <v>0</v>
      </c>
      <c r="AL1071" s="6">
        <v>0</v>
      </c>
      <c r="AM1071" s="6">
        <v>0</v>
      </c>
      <c r="AN1071" s="6">
        <v>0</v>
      </c>
      <c r="AO1071" s="6">
        <v>1</v>
      </c>
      <c r="AQ1071" s="6">
        <v>0</v>
      </c>
      <c r="AR1071" s="6">
        <v>0</v>
      </c>
      <c r="AS1071" s="6">
        <v>0</v>
      </c>
      <c r="AT1071" s="6">
        <v>0</v>
      </c>
      <c r="AU1071" s="6">
        <f>IF(Table3[[#This Row],[ShankDiameter]]&gt;0.5,0,2)</f>
        <v>2</v>
      </c>
      <c r="AV1071" s="6">
        <v>0</v>
      </c>
      <c r="AW1071" s="6">
        <v>0</v>
      </c>
      <c r="AX1071" s="6">
        <v>2</v>
      </c>
      <c r="AY1071" s="6">
        <f>IF(Table3[[#This Row],[ShankDiameter]]=0.225,2,IF(Table3[[#This Row],[ShankDiameter]]=0.25,2,IF(Table3[[#This Row],[ShankDiameter]]=0.2875,2,0)))</f>
        <v>0</v>
      </c>
      <c r="AZ1071" s="6"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f>IF(Table3[[#This Row],[Type]]="EM",IF((Table3[[#This Row],[Diameter]]/2)-Table3[[#This Row],[CornerRadius]]-0.012&gt;0,(Table3[[#This Row],[Diameter]]/2)-Table3[[#This Row],[CornerRadius]]-0.012,0),)</f>
        <v>0</v>
      </c>
      <c r="BK1071" s="6" t="str">
        <f>IF(Table3[[#This Row],[ShoulderLength]]="","",IF(Table3[[#This Row],[ShoulderLength]]&lt;Table3[[#This Row],[LOC]],"FIX",""))</f>
        <v/>
      </c>
    </row>
    <row r="1072" spans="1:63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1924</v>
      </c>
      <c r="D1072" s="6" t="s">
        <v>1924</v>
      </c>
      <c r="E1072" s="6">
        <v>1071</v>
      </c>
      <c r="G1072" s="9" t="s">
        <v>74</v>
      </c>
      <c r="H1072" s="10" t="s">
        <v>1924</v>
      </c>
      <c r="I1072" s="11" t="s">
        <v>2020</v>
      </c>
      <c r="J1072" s="12" t="s">
        <v>2021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>IF(Z1072 &lt; 1, "", (M1072/2)/TAN(RADIANS(Z1072/2)))</f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1</v>
      </c>
      <c r="AJ1072" s="6">
        <v>0</v>
      </c>
      <c r="AK1072" s="6">
        <v>0</v>
      </c>
      <c r="AL1072" s="6">
        <v>0</v>
      </c>
      <c r="AM1072" s="6">
        <v>0</v>
      </c>
      <c r="AN1072" s="6">
        <v>0</v>
      </c>
      <c r="AO1072" s="6">
        <v>1</v>
      </c>
      <c r="AQ1072" s="6">
        <v>0</v>
      </c>
      <c r="AR1072" s="6">
        <v>0</v>
      </c>
      <c r="AS1072" s="6">
        <v>0</v>
      </c>
      <c r="AT1072" s="6">
        <v>0</v>
      </c>
      <c r="AU1072" s="6">
        <f>IF(Table3[[#This Row],[ShankDiameter]]&gt;0.5,0,2)</f>
        <v>2</v>
      </c>
      <c r="AV1072" s="6">
        <v>0</v>
      </c>
      <c r="AW1072" s="6">
        <v>0</v>
      </c>
      <c r="AX1072" s="6">
        <v>2</v>
      </c>
      <c r="AY1072" s="6">
        <f>IF(Table3[[#This Row],[ShankDiameter]]=0.225,2,IF(Table3[[#This Row],[ShankDiameter]]=0.25,2,IF(Table3[[#This Row],[ShankDiameter]]=0.2875,2,0)))</f>
        <v>0</v>
      </c>
      <c r="AZ1072" s="6"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f>IF(Table3[[#This Row],[Type]]="EM",IF((Table3[[#This Row],[Diameter]]/2)-Table3[[#This Row],[CornerRadius]]-0.012&gt;0,(Table3[[#This Row],[Diameter]]/2)-Table3[[#This Row],[CornerRadius]]-0.012,0),)</f>
        <v>0</v>
      </c>
      <c r="BK1072" s="6" t="str">
        <f>IF(Table3[[#This Row],[ShoulderLength]]="","",IF(Table3[[#This Row],[ShoulderLength]]&lt;Table3[[#This Row],[LOC]],"FIX",""))</f>
        <v/>
      </c>
    </row>
    <row r="1073" spans="1:63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1924</v>
      </c>
      <c r="D1073" s="6" t="s">
        <v>1924</v>
      </c>
      <c r="E1073" s="6">
        <v>1072</v>
      </c>
      <c r="F1073" s="22"/>
      <c r="G1073" s="9" t="s">
        <v>74</v>
      </c>
      <c r="H1073" s="10" t="s">
        <v>1924</v>
      </c>
      <c r="I1073" s="11" t="s">
        <v>2022</v>
      </c>
      <c r="J1073" s="12" t="s">
        <v>2023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>IF(Z1073 &lt; 1, "", (M1073/2)/TAN(RADIANS(Z1073/2)))</f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1</v>
      </c>
      <c r="AJ1073" s="6">
        <v>0</v>
      </c>
      <c r="AK1073" s="6">
        <v>0</v>
      </c>
      <c r="AL1073" s="6">
        <v>0</v>
      </c>
      <c r="AM1073" s="6">
        <v>0</v>
      </c>
      <c r="AN1073" s="6">
        <v>0</v>
      </c>
      <c r="AO1073" s="6">
        <v>1</v>
      </c>
      <c r="AQ1073" s="6">
        <v>0</v>
      </c>
      <c r="AR1073" s="6">
        <v>0</v>
      </c>
      <c r="AS1073" s="6">
        <v>0</v>
      </c>
      <c r="AT1073" s="6">
        <v>0</v>
      </c>
      <c r="AU1073" s="6">
        <f>IF(Table3[[#This Row],[ShankDiameter]]&gt;0.5,0,2)</f>
        <v>2</v>
      </c>
      <c r="AV1073" s="6">
        <v>0</v>
      </c>
      <c r="AW1073" s="6">
        <v>0</v>
      </c>
      <c r="AX1073" s="6">
        <v>2</v>
      </c>
      <c r="AY1073" s="6">
        <f>IF(Table3[[#This Row],[ShankDiameter]]=0.225,2,IF(Table3[[#This Row],[ShankDiameter]]=0.25,2,IF(Table3[[#This Row],[ShankDiameter]]=0.2875,2,0)))</f>
        <v>0</v>
      </c>
      <c r="AZ1073" s="6"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f>IF(Table3[[#This Row],[Type]]="EM",IF((Table3[[#This Row],[Diameter]]/2)-Table3[[#This Row],[CornerRadius]]-0.012&gt;0,(Table3[[#This Row],[Diameter]]/2)-Table3[[#This Row],[CornerRadius]]-0.012,0),)</f>
        <v>0</v>
      </c>
      <c r="BK1073" s="6" t="str">
        <f>IF(Table3[[#This Row],[ShoulderLength]]="","",IF(Table3[[#This Row],[ShoulderLength]]&lt;Table3[[#This Row],[LOC]],"FIX",""))</f>
        <v/>
      </c>
    </row>
    <row r="1074" spans="1:63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1924</v>
      </c>
      <c r="D1074" s="6" t="s">
        <v>1924</v>
      </c>
      <c r="E1074" s="6">
        <v>1073</v>
      </c>
      <c r="H1074" s="10" t="s">
        <v>1924</v>
      </c>
      <c r="I1074" s="11" t="s">
        <v>2024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>IF(Z1074 &lt; 1, "", (M1074/2)/TAN(RADIANS(Z1074/2)))</f>
        <v/>
      </c>
      <c r="AE1074" s="6" t="s">
        <v>49</v>
      </c>
      <c r="AF1074" s="6" t="s">
        <v>62</v>
      </c>
      <c r="AI1074" s="6">
        <v>1</v>
      </c>
      <c r="AJ1074" s="6">
        <v>0</v>
      </c>
      <c r="AK1074" s="6">
        <v>0</v>
      </c>
      <c r="AL1074" s="6">
        <v>0</v>
      </c>
      <c r="AM1074" s="6">
        <v>0</v>
      </c>
      <c r="AN1074" s="6">
        <v>0</v>
      </c>
      <c r="AO1074" s="6">
        <v>1</v>
      </c>
      <c r="AQ1074" s="6">
        <v>0</v>
      </c>
      <c r="AR1074" s="6">
        <v>0</v>
      </c>
      <c r="AS1074" s="6">
        <v>0</v>
      </c>
      <c r="AT1074" s="6">
        <v>0</v>
      </c>
      <c r="AU1074" s="6">
        <f>IF(Table3[[#This Row],[ShankDiameter]]&gt;0.5,0,2)</f>
        <v>2</v>
      </c>
      <c r="AV1074" s="6">
        <v>0</v>
      </c>
      <c r="AW1074" s="6">
        <v>0</v>
      </c>
      <c r="AX1074" s="6">
        <v>2</v>
      </c>
      <c r="AY1074" s="6">
        <f>IF(Table3[[#This Row],[ShankDiameter]]=0.225,2,IF(Table3[[#This Row],[ShankDiameter]]=0.25,2,IF(Table3[[#This Row],[ShankDiameter]]=0.2875,2,0)))</f>
        <v>0</v>
      </c>
      <c r="AZ1074" s="6"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f>IF(Table3[[#This Row],[Type]]="EM",IF((Table3[[#This Row],[Diameter]]/2)-Table3[[#This Row],[CornerRadius]]-0.012&gt;0,(Table3[[#This Row],[Diameter]]/2)-Table3[[#This Row],[CornerRadius]]-0.012,0),)</f>
        <v>0</v>
      </c>
      <c r="BK1074" s="6" t="str">
        <f>IF(Table3[[#This Row],[ShoulderLength]]="","",IF(Table3[[#This Row],[ShoulderLength]]&lt;Table3[[#This Row],[LOC]],"FIX",""))</f>
        <v/>
      </c>
    </row>
    <row r="1075" spans="1:63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1924</v>
      </c>
      <c r="D1075" s="6" t="s">
        <v>1924</v>
      </c>
      <c r="E1075" s="6">
        <v>1074</v>
      </c>
      <c r="H1075" s="10" t="s">
        <v>1924</v>
      </c>
      <c r="I1075" s="11" t="s">
        <v>2025</v>
      </c>
      <c r="J1075" s="12" t="s">
        <v>2026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>IF(Z1075 &lt; 1, "", (M1075/2)/TAN(RADIANS(Z1075/2)))</f>
        <v/>
      </c>
      <c r="AE1075" s="6" t="s">
        <v>49</v>
      </c>
      <c r="AF1075" s="6" t="s">
        <v>62</v>
      </c>
      <c r="AI1075" s="6">
        <v>1</v>
      </c>
      <c r="AJ1075" s="6">
        <v>0</v>
      </c>
      <c r="AK1075" s="6">
        <v>0</v>
      </c>
      <c r="AL1075" s="6">
        <v>0</v>
      </c>
      <c r="AM1075" s="6">
        <v>0</v>
      </c>
      <c r="AN1075" s="6">
        <v>0</v>
      </c>
      <c r="AO1075" s="6">
        <v>1</v>
      </c>
      <c r="AQ1075" s="6">
        <v>0</v>
      </c>
      <c r="AR1075" s="6">
        <v>0</v>
      </c>
      <c r="AS1075" s="6">
        <v>0</v>
      </c>
      <c r="AT1075" s="6">
        <v>0</v>
      </c>
      <c r="AU1075" s="6">
        <f>IF(Table3[[#This Row],[ShankDiameter]]&gt;0.5,0,2)</f>
        <v>2</v>
      </c>
      <c r="AV1075" s="6">
        <v>0</v>
      </c>
      <c r="AW1075" s="6">
        <v>0</v>
      </c>
      <c r="AX1075" s="6">
        <v>2</v>
      </c>
      <c r="AY1075" s="6">
        <f>IF(Table3[[#This Row],[ShankDiameter]]=0.225,2,IF(Table3[[#This Row],[ShankDiameter]]=0.25,2,IF(Table3[[#This Row],[ShankDiameter]]=0.2875,2,0)))</f>
        <v>0</v>
      </c>
      <c r="AZ1075" s="6"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f>IF(Table3[[#This Row],[Type]]="EM",IF((Table3[[#This Row],[Diameter]]/2)-Table3[[#This Row],[CornerRadius]]-0.012&gt;0,(Table3[[#This Row],[Diameter]]/2)-Table3[[#This Row],[CornerRadius]]-0.012,0),)</f>
        <v>0</v>
      </c>
      <c r="BK1075" s="6" t="str">
        <f>IF(Table3[[#This Row],[ShoulderLength]]="","",IF(Table3[[#This Row],[ShoulderLength]]&lt;Table3[[#This Row],[LOC]],"FIX",""))</f>
        <v/>
      </c>
    </row>
    <row r="1076" spans="1:63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1924</v>
      </c>
      <c r="D1076" s="6" t="s">
        <v>1924</v>
      </c>
      <c r="E1076" s="6">
        <v>1075</v>
      </c>
      <c r="H1076" s="10" t="s">
        <v>1924</v>
      </c>
      <c r="I1076" s="11" t="s">
        <v>2027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>IF(Z1076 &lt; 1, "", (M1076/2)/TAN(RADIANS(Z1076/2)))</f>
        <v/>
      </c>
      <c r="AE1076" s="6" t="s">
        <v>49</v>
      </c>
      <c r="AF1076" s="6" t="s">
        <v>62</v>
      </c>
      <c r="AI1076" s="6">
        <v>1</v>
      </c>
      <c r="AJ1076" s="6">
        <v>0</v>
      </c>
      <c r="AK1076" s="6">
        <v>0</v>
      </c>
      <c r="AL1076" s="6">
        <v>0</v>
      </c>
      <c r="AM1076" s="6">
        <v>0</v>
      </c>
      <c r="AN1076" s="6">
        <v>0</v>
      </c>
      <c r="AO1076" s="6">
        <v>1</v>
      </c>
      <c r="AQ1076" s="6">
        <v>0</v>
      </c>
      <c r="AR1076" s="6">
        <v>0</v>
      </c>
      <c r="AS1076" s="6">
        <v>0</v>
      </c>
      <c r="AT1076" s="6">
        <v>0</v>
      </c>
      <c r="AU1076" s="6">
        <f>IF(Table3[[#This Row],[ShankDiameter]]&gt;0.5,0,2)</f>
        <v>2</v>
      </c>
      <c r="AV1076" s="6">
        <v>0</v>
      </c>
      <c r="AW1076" s="6">
        <v>0</v>
      </c>
      <c r="AX1076" s="6">
        <v>2</v>
      </c>
      <c r="AY1076" s="6">
        <f>IF(Table3[[#This Row],[ShankDiameter]]=0.225,2,IF(Table3[[#This Row],[ShankDiameter]]=0.25,2,IF(Table3[[#This Row],[ShankDiameter]]=0.2875,2,0)))</f>
        <v>0</v>
      </c>
      <c r="AZ1076" s="6"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f>IF(Table3[[#This Row],[Type]]="EM",IF((Table3[[#This Row],[Diameter]]/2)-Table3[[#This Row],[CornerRadius]]-0.012&gt;0,(Table3[[#This Row],[Diameter]]/2)-Table3[[#This Row],[CornerRadius]]-0.012,0),)</f>
        <v>0</v>
      </c>
      <c r="BK1076" s="6" t="str">
        <f>IF(Table3[[#This Row],[ShoulderLength]]="","",IF(Table3[[#This Row],[ShoulderLength]]&lt;Table3[[#This Row],[LOC]],"FIX",""))</f>
        <v/>
      </c>
    </row>
    <row r="1077" spans="1:63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1924</v>
      </c>
      <c r="D1077" s="6" t="s">
        <v>1924</v>
      </c>
      <c r="E1077" s="6">
        <v>1076</v>
      </c>
      <c r="H1077" s="10" t="s">
        <v>1924</v>
      </c>
      <c r="I1077" s="11" t="s">
        <v>2028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>IF(Z1077 &lt; 1, "", (M1077/2)/TAN(RADIANS(Z1077/2)))</f>
        <v/>
      </c>
      <c r="AE1077" s="6" t="s">
        <v>44</v>
      </c>
      <c r="AF1077" s="6" t="s">
        <v>62</v>
      </c>
      <c r="AI1077" s="6">
        <v>1</v>
      </c>
      <c r="AJ1077" s="6">
        <v>0</v>
      </c>
      <c r="AK1077" s="6">
        <v>0</v>
      </c>
      <c r="AL1077" s="6">
        <v>0</v>
      </c>
      <c r="AM1077" s="6">
        <v>0</v>
      </c>
      <c r="AN1077" s="6">
        <v>0</v>
      </c>
      <c r="AO1077" s="6">
        <v>1</v>
      </c>
      <c r="AQ1077" s="6">
        <v>0</v>
      </c>
      <c r="AR1077" s="6">
        <v>0</v>
      </c>
      <c r="AS1077" s="6">
        <v>0</v>
      </c>
      <c r="AT1077" s="6">
        <v>0</v>
      </c>
      <c r="AU1077" s="6">
        <f>IF(Table3[[#This Row],[ShankDiameter]]&gt;0.5,0,2)</f>
        <v>2</v>
      </c>
      <c r="AV1077" s="6">
        <v>0</v>
      </c>
      <c r="AW1077" s="6">
        <v>0</v>
      </c>
      <c r="AX1077" s="6">
        <v>2</v>
      </c>
      <c r="AY1077" s="6">
        <f>IF(Table3[[#This Row],[ShankDiameter]]=0.225,2,IF(Table3[[#This Row],[ShankDiameter]]=0.25,2,IF(Table3[[#This Row],[ShankDiameter]]=0.2875,2,0)))</f>
        <v>0</v>
      </c>
      <c r="AZ1077" s="6"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f>IF(Table3[[#This Row],[Type]]="EM",IF((Table3[[#This Row],[Diameter]]/2)-Table3[[#This Row],[CornerRadius]]-0.012&gt;0,(Table3[[#This Row],[Diameter]]/2)-Table3[[#This Row],[CornerRadius]]-0.012,0),)</f>
        <v>0</v>
      </c>
      <c r="BK1077" s="6" t="str">
        <f>IF(Table3[[#This Row],[ShoulderLength]]="","",IF(Table3[[#This Row],[ShoulderLength]]&lt;Table3[[#This Row],[LOC]],"FIX",""))</f>
        <v/>
      </c>
    </row>
    <row r="1078" spans="1:63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1924</v>
      </c>
      <c r="D1078" s="6" t="s">
        <v>1924</v>
      </c>
      <c r="E1078" s="6">
        <v>1077</v>
      </c>
      <c r="G1078" s="9" t="s">
        <v>74</v>
      </c>
      <c r="H1078" s="10" t="s">
        <v>1924</v>
      </c>
      <c r="I1078" s="11" t="s">
        <v>2029</v>
      </c>
      <c r="J1078" s="12" t="s">
        <v>2030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>IF(Z1078 &lt; 1, "", (M1078/2)/TAN(RADIANS(Z1078/2)))</f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1</v>
      </c>
      <c r="AJ1078" s="6">
        <v>0</v>
      </c>
      <c r="AK1078" s="6">
        <v>0</v>
      </c>
      <c r="AL1078" s="6">
        <v>0</v>
      </c>
      <c r="AM1078" s="6">
        <v>0</v>
      </c>
      <c r="AN1078" s="6">
        <v>0</v>
      </c>
      <c r="AO1078" s="6">
        <v>1</v>
      </c>
      <c r="AQ1078" s="6">
        <v>0</v>
      </c>
      <c r="AR1078" s="6">
        <v>0</v>
      </c>
      <c r="AS1078" s="6">
        <v>0</v>
      </c>
      <c r="AT1078" s="6">
        <v>0</v>
      </c>
      <c r="AU1078" s="6">
        <f>IF(Table3[[#This Row],[ShankDiameter]]&gt;0.5,0,2)</f>
        <v>2</v>
      </c>
      <c r="AV1078" s="6">
        <v>0</v>
      </c>
      <c r="AW1078" s="6">
        <v>0</v>
      </c>
      <c r="AX1078" s="6">
        <v>2</v>
      </c>
      <c r="AY1078" s="6">
        <f>IF(Table3[[#This Row],[ShankDiameter]]=0.225,2,IF(Table3[[#This Row],[ShankDiameter]]=0.25,2,IF(Table3[[#This Row],[ShankDiameter]]=0.2875,2,0)))</f>
        <v>0</v>
      </c>
      <c r="AZ1078" s="6"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f>IF(Table3[[#This Row],[Type]]="EM",IF((Table3[[#This Row],[Diameter]]/2)-Table3[[#This Row],[CornerRadius]]-0.012&gt;0,(Table3[[#This Row],[Diameter]]/2)-Table3[[#This Row],[CornerRadius]]-0.012,0),)</f>
        <v>0</v>
      </c>
      <c r="BK1078" s="6" t="str">
        <f>IF(Table3[[#This Row],[ShoulderLength]]="","",IF(Table3[[#This Row],[ShoulderLength]]&lt;Table3[[#This Row],[LOC]],"FIX",""))</f>
        <v/>
      </c>
    </row>
    <row r="1079" spans="1:63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1924</v>
      </c>
      <c r="D1079" s="6" t="s">
        <v>1924</v>
      </c>
      <c r="E1079" s="6">
        <v>1078</v>
      </c>
      <c r="H1079" s="10" t="s">
        <v>1924</v>
      </c>
      <c r="I1079" s="11" t="s">
        <v>2031</v>
      </c>
      <c r="J1079" s="12" t="s">
        <v>2032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>IF(Z1079 &lt; 1, "", (M1079/2)/TAN(RADIANS(Z1079/2)))</f>
        <v/>
      </c>
      <c r="AE1079" s="6" t="s">
        <v>49</v>
      </c>
      <c r="AF1079" s="6" t="s">
        <v>62</v>
      </c>
      <c r="AI1079" s="6">
        <v>1</v>
      </c>
      <c r="AJ1079" s="6">
        <v>0</v>
      </c>
      <c r="AK1079" s="6">
        <v>0</v>
      </c>
      <c r="AL1079" s="6">
        <v>0</v>
      </c>
      <c r="AM1079" s="6">
        <v>0</v>
      </c>
      <c r="AN1079" s="6">
        <v>0</v>
      </c>
      <c r="AO1079" s="6">
        <v>1</v>
      </c>
      <c r="AQ1079" s="6">
        <v>0</v>
      </c>
      <c r="AR1079" s="6">
        <v>0</v>
      </c>
      <c r="AS1079" s="6">
        <v>0</v>
      </c>
      <c r="AT1079" s="6">
        <v>0</v>
      </c>
      <c r="AU1079" s="6">
        <f>IF(Table3[[#This Row],[ShankDiameter]]&gt;0.5,0,2)</f>
        <v>2</v>
      </c>
      <c r="AV1079" s="6">
        <v>0</v>
      </c>
      <c r="AW1079" s="6">
        <v>0</v>
      </c>
      <c r="AX1079" s="6">
        <v>2</v>
      </c>
      <c r="AY1079" s="6">
        <f>IF(Table3[[#This Row],[ShankDiameter]]=0.225,2,IF(Table3[[#This Row],[ShankDiameter]]=0.25,2,IF(Table3[[#This Row],[ShankDiameter]]=0.2875,2,0)))</f>
        <v>0</v>
      </c>
      <c r="AZ1079" s="6"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f>IF(Table3[[#This Row],[Type]]="EM",IF((Table3[[#This Row],[Diameter]]/2)-Table3[[#This Row],[CornerRadius]]-0.012&gt;0,(Table3[[#This Row],[Diameter]]/2)-Table3[[#This Row],[CornerRadius]]-0.012,0),)</f>
        <v>0</v>
      </c>
      <c r="BK1079" s="6" t="str">
        <f>IF(Table3[[#This Row],[ShoulderLength]]="","",IF(Table3[[#This Row],[ShoulderLength]]&lt;Table3[[#This Row],[LOC]],"FIX",""))</f>
        <v/>
      </c>
    </row>
    <row r="1080" spans="1:63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1924</v>
      </c>
      <c r="D1080" s="6" t="s">
        <v>1924</v>
      </c>
      <c r="E1080" s="6">
        <v>1079</v>
      </c>
      <c r="H1080" s="10" t="s">
        <v>1924</v>
      </c>
      <c r="I1080" s="11" t="s">
        <v>2033</v>
      </c>
      <c r="J1080" s="12" t="s">
        <v>2034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>IF(Z1080 &lt; 1, "", (M1080/2)/TAN(RADIANS(Z1080/2)))</f>
        <v/>
      </c>
      <c r="AE1080" s="6" t="s">
        <v>49</v>
      </c>
      <c r="AF1080" s="6" t="s">
        <v>62</v>
      </c>
      <c r="AI1080" s="6">
        <v>1</v>
      </c>
      <c r="AJ1080" s="6">
        <v>0</v>
      </c>
      <c r="AK1080" s="6">
        <v>0</v>
      </c>
      <c r="AL1080" s="6">
        <v>0</v>
      </c>
      <c r="AM1080" s="6">
        <v>0</v>
      </c>
      <c r="AN1080" s="6">
        <v>0</v>
      </c>
      <c r="AO1080" s="6">
        <v>1</v>
      </c>
      <c r="AQ1080" s="6">
        <v>0</v>
      </c>
      <c r="AR1080" s="6">
        <v>0</v>
      </c>
      <c r="AS1080" s="6">
        <v>0</v>
      </c>
      <c r="AT1080" s="6">
        <v>0</v>
      </c>
      <c r="AU1080" s="6">
        <f>IF(Table3[[#This Row],[ShankDiameter]]&gt;0.5,0,2)</f>
        <v>2</v>
      </c>
      <c r="AV1080" s="6">
        <v>0</v>
      </c>
      <c r="AW1080" s="6">
        <v>0</v>
      </c>
      <c r="AX1080" s="6">
        <v>2</v>
      </c>
      <c r="AY1080" s="6">
        <f>IF(Table3[[#This Row],[ShankDiameter]]=0.225,2,IF(Table3[[#This Row],[ShankDiameter]]=0.25,2,IF(Table3[[#This Row],[ShankDiameter]]=0.2875,2,0)))</f>
        <v>0</v>
      </c>
      <c r="AZ1080" s="6"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f>IF(Table3[[#This Row],[Type]]="EM",IF((Table3[[#This Row],[Diameter]]/2)-Table3[[#This Row],[CornerRadius]]-0.012&gt;0,(Table3[[#This Row],[Diameter]]/2)-Table3[[#This Row],[CornerRadius]]-0.012,0),)</f>
        <v>0</v>
      </c>
      <c r="BK1080" s="6" t="str">
        <f>IF(Table3[[#This Row],[ShoulderLength]]="","",IF(Table3[[#This Row],[ShoulderLength]]&lt;Table3[[#This Row],[LOC]],"FIX",""))</f>
        <v/>
      </c>
    </row>
    <row r="1081" spans="1:63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1924</v>
      </c>
      <c r="D1081" s="6" t="s">
        <v>1924</v>
      </c>
      <c r="E1081" s="6">
        <v>1080</v>
      </c>
      <c r="G1081" s="9" t="s">
        <v>74</v>
      </c>
      <c r="H1081" s="10" t="s">
        <v>1924</v>
      </c>
      <c r="I1081" s="11" t="s">
        <v>2035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>IF(Z1081 &lt; 1, "", (M1081/2)/TAN(RADIANS(Z1081/2)))</f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1</v>
      </c>
      <c r="AJ1081" s="6">
        <v>0</v>
      </c>
      <c r="AK1081" s="6">
        <v>0</v>
      </c>
      <c r="AL1081" s="6">
        <v>0</v>
      </c>
      <c r="AM1081" s="6">
        <v>0</v>
      </c>
      <c r="AN1081" s="6">
        <v>0</v>
      </c>
      <c r="AO1081" s="6">
        <v>1</v>
      </c>
      <c r="AQ1081" s="6">
        <v>0</v>
      </c>
      <c r="AR1081" s="6">
        <v>0</v>
      </c>
      <c r="AS1081" s="6">
        <v>0</v>
      </c>
      <c r="AT1081" s="6">
        <v>0</v>
      </c>
      <c r="AU1081" s="6">
        <f>IF(Table3[[#This Row],[ShankDiameter]]&gt;0.5,0,2)</f>
        <v>2</v>
      </c>
      <c r="AV1081" s="6">
        <v>0</v>
      </c>
      <c r="AW1081" s="6">
        <v>0</v>
      </c>
      <c r="AX1081" s="6">
        <v>2</v>
      </c>
      <c r="AY1081" s="6">
        <f>IF(Table3[[#This Row],[ShankDiameter]]=0.225,2,IF(Table3[[#This Row],[ShankDiameter]]=0.25,2,IF(Table3[[#This Row],[ShankDiameter]]=0.2875,2,0)))</f>
        <v>0</v>
      </c>
      <c r="AZ1081" s="6"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f>IF(Table3[[#This Row],[Type]]="EM",IF((Table3[[#This Row],[Diameter]]/2)-Table3[[#This Row],[CornerRadius]]-0.012&gt;0,(Table3[[#This Row],[Diameter]]/2)-Table3[[#This Row],[CornerRadius]]-0.012,0),)</f>
        <v>0</v>
      </c>
      <c r="BK1081" s="6" t="str">
        <f>IF(Table3[[#This Row],[ShoulderLength]]="","",IF(Table3[[#This Row],[ShoulderLength]]&lt;Table3[[#This Row],[LOC]],"FIX",""))</f>
        <v/>
      </c>
    </row>
    <row r="1082" spans="1:63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1924</v>
      </c>
      <c r="D1082" s="6" t="s">
        <v>1924</v>
      </c>
      <c r="E1082" s="6">
        <v>1081</v>
      </c>
      <c r="G1082" s="9" t="s">
        <v>74</v>
      </c>
      <c r="H1082" s="10" t="s">
        <v>1924</v>
      </c>
      <c r="I1082" s="11" t="s">
        <v>2036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>IF(Z1082 &lt; 1, "", (M1082/2)/TAN(RADIANS(Z1082/2)))</f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1</v>
      </c>
      <c r="AJ1082" s="6">
        <v>1</v>
      </c>
      <c r="AK1082" s="6">
        <v>0</v>
      </c>
      <c r="AL1082" s="6">
        <v>0</v>
      </c>
      <c r="AM1082" s="6">
        <v>0</v>
      </c>
      <c r="AN1082" s="6">
        <v>1</v>
      </c>
      <c r="AO1082" s="6">
        <v>1</v>
      </c>
      <c r="AQ1082" s="6">
        <v>0</v>
      </c>
      <c r="AR1082" s="6">
        <v>0</v>
      </c>
      <c r="AS1082" s="6">
        <v>0</v>
      </c>
      <c r="AT1082" s="6">
        <v>0</v>
      </c>
      <c r="AU1082" s="6">
        <f>IF(Table3[[#This Row],[ShankDiameter]]&gt;0.5,0,2)</f>
        <v>2</v>
      </c>
      <c r="AV1082" s="6">
        <v>0</v>
      </c>
      <c r="AW1082" s="6">
        <v>0</v>
      </c>
      <c r="AX1082" s="6">
        <v>2</v>
      </c>
      <c r="AY1082" s="6">
        <f>IF(Table3[[#This Row],[ShankDiameter]]=0.225,2,IF(Table3[[#This Row],[ShankDiameter]]=0.25,2,IF(Table3[[#This Row],[ShankDiameter]]=0.2875,2,0)))</f>
        <v>0</v>
      </c>
      <c r="AZ1082" s="6"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f>IF(Table3[[#This Row],[Type]]="EM",IF((Table3[[#This Row],[Diameter]]/2)-Table3[[#This Row],[CornerRadius]]-0.012&gt;0,(Table3[[#This Row],[Diameter]]/2)-Table3[[#This Row],[CornerRadius]]-0.012,0),)</f>
        <v>0</v>
      </c>
      <c r="BK1082" s="6" t="str">
        <f>IF(Table3[[#This Row],[ShoulderLength]]="","",IF(Table3[[#This Row],[ShoulderLength]]&lt;Table3[[#This Row],[LOC]],"FIX",""))</f>
        <v/>
      </c>
    </row>
    <row r="1083" spans="1:63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1924</v>
      </c>
      <c r="D1083" s="6" t="s">
        <v>1924</v>
      </c>
      <c r="E1083" s="6">
        <v>1082</v>
      </c>
      <c r="G1083" s="9" t="s">
        <v>74</v>
      </c>
      <c r="H1083" s="10" t="s">
        <v>1924</v>
      </c>
      <c r="I1083" s="11" t="s">
        <v>2037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>IF(Z1083 &lt; 1, "", (M1083/2)/TAN(RADIANS(Z1083/2)))</f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1</v>
      </c>
      <c r="AJ1083" s="6">
        <v>0</v>
      </c>
      <c r="AK1083" s="6">
        <v>0</v>
      </c>
      <c r="AL1083" s="6">
        <v>0</v>
      </c>
      <c r="AM1083" s="6">
        <v>1</v>
      </c>
      <c r="AN1083" s="6">
        <v>0</v>
      </c>
      <c r="AO1083" s="6">
        <v>1</v>
      </c>
      <c r="AQ1083" s="6">
        <v>0</v>
      </c>
      <c r="AR1083" s="6">
        <v>0</v>
      </c>
      <c r="AS1083" s="6">
        <v>0</v>
      </c>
      <c r="AT1083" s="6">
        <v>0</v>
      </c>
      <c r="AU1083" s="6">
        <f>IF(Table3[[#This Row],[ShankDiameter]]&gt;0.5,0,2)</f>
        <v>2</v>
      </c>
      <c r="AV1083" s="6">
        <v>0</v>
      </c>
      <c r="AW1083" s="6">
        <v>0</v>
      </c>
      <c r="AX1083" s="6">
        <v>2</v>
      </c>
      <c r="AY1083" s="6">
        <f>IF(Table3[[#This Row],[ShankDiameter]]=0.225,2,IF(Table3[[#This Row],[ShankDiameter]]=0.25,2,IF(Table3[[#This Row],[ShankDiameter]]=0.2875,2,0)))</f>
        <v>0</v>
      </c>
      <c r="AZ1083" s="6"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f>IF(Table3[[#This Row],[Type]]="EM",IF((Table3[[#This Row],[Diameter]]/2)-Table3[[#This Row],[CornerRadius]]-0.012&gt;0,(Table3[[#This Row],[Diameter]]/2)-Table3[[#This Row],[CornerRadius]]-0.012,0),)</f>
        <v>0</v>
      </c>
      <c r="BK1083" s="6" t="str">
        <f>IF(Table3[[#This Row],[ShoulderLength]]="","",IF(Table3[[#This Row],[ShoulderLength]]&lt;Table3[[#This Row],[LOC]],"FIX",""))</f>
        <v/>
      </c>
    </row>
    <row r="1084" spans="1:63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1924</v>
      </c>
      <c r="D1084" s="6" t="s">
        <v>1924</v>
      </c>
      <c r="E1084" s="6">
        <v>1083</v>
      </c>
      <c r="G1084" s="9" t="s">
        <v>74</v>
      </c>
      <c r="H1084" s="10" t="s">
        <v>1924</v>
      </c>
      <c r="I1084" s="11" t="s">
        <v>2038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>IF(Z1084 &lt; 1, "", (M1084/2)/TAN(RADIANS(Z1084/2)))</f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1</v>
      </c>
      <c r="AJ1084" s="6">
        <v>0</v>
      </c>
      <c r="AK1084" s="6">
        <v>0</v>
      </c>
      <c r="AL1084" s="6">
        <v>0</v>
      </c>
      <c r="AM1084" s="6">
        <v>0</v>
      </c>
      <c r="AN1084" s="6">
        <v>0</v>
      </c>
      <c r="AO1084" s="6">
        <v>1</v>
      </c>
      <c r="AQ1084" s="6">
        <v>0</v>
      </c>
      <c r="AR1084" s="6">
        <v>0</v>
      </c>
      <c r="AS1084" s="6">
        <v>0</v>
      </c>
      <c r="AT1084" s="6">
        <v>0</v>
      </c>
      <c r="AU1084" s="6">
        <f>IF(Table3[[#This Row],[ShankDiameter]]&gt;0.5,0,2)</f>
        <v>2</v>
      </c>
      <c r="AV1084" s="6">
        <v>0</v>
      </c>
      <c r="AW1084" s="6">
        <v>0</v>
      </c>
      <c r="AX1084" s="6">
        <v>2</v>
      </c>
      <c r="AY1084" s="6">
        <f>IF(Table3[[#This Row],[ShankDiameter]]=0.225,2,IF(Table3[[#This Row],[ShankDiameter]]=0.25,2,IF(Table3[[#This Row],[ShankDiameter]]=0.2875,2,0)))</f>
        <v>0</v>
      </c>
      <c r="AZ1084" s="6"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f>IF(Table3[[#This Row],[Type]]="EM",IF((Table3[[#This Row],[Diameter]]/2)-Table3[[#This Row],[CornerRadius]]-0.012&gt;0,(Table3[[#This Row],[Diameter]]/2)-Table3[[#This Row],[CornerRadius]]-0.012,0),)</f>
        <v>0</v>
      </c>
      <c r="BK1084" s="6" t="str">
        <f>IF(Table3[[#This Row],[ShoulderLength]]="","",IF(Table3[[#This Row],[ShoulderLength]]&lt;Table3[[#This Row],[LOC]],"FIX",""))</f>
        <v/>
      </c>
    </row>
    <row r="1085" spans="1:63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1924</v>
      </c>
      <c r="D1085" s="6" t="s">
        <v>1924</v>
      </c>
      <c r="E1085" s="6">
        <v>1084</v>
      </c>
      <c r="G1085" s="9" t="s">
        <v>74</v>
      </c>
      <c r="H1085" s="10" t="s">
        <v>1924</v>
      </c>
      <c r="I1085" s="11" t="s">
        <v>2410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>IF(Z1085 &lt; 1, "", (M1085/2)/TAN(RADIANS(Z1085/2)))</f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1</v>
      </c>
      <c r="AJ1085" s="6">
        <v>0</v>
      </c>
      <c r="AK1085" s="6">
        <v>0</v>
      </c>
      <c r="AL1085" s="6">
        <v>0</v>
      </c>
      <c r="AM1085" s="6">
        <v>0</v>
      </c>
      <c r="AN1085" s="6">
        <v>0</v>
      </c>
      <c r="AO1085" s="6">
        <v>1</v>
      </c>
      <c r="AQ1085" s="6">
        <v>0</v>
      </c>
      <c r="AR1085" s="6">
        <v>0</v>
      </c>
      <c r="AS1085" s="6">
        <v>0</v>
      </c>
      <c r="AT1085" s="6">
        <v>0</v>
      </c>
      <c r="AU1085" s="6">
        <f>IF(Table3[[#This Row],[ShankDiameter]]&gt;0.5,0,2)</f>
        <v>2</v>
      </c>
      <c r="AV1085" s="6">
        <v>0</v>
      </c>
      <c r="AW1085" s="6">
        <v>0</v>
      </c>
      <c r="AX1085" s="6">
        <v>2</v>
      </c>
      <c r="AY1085" s="6">
        <f>IF(Table3[[#This Row],[ShankDiameter]]=0.225,2,IF(Table3[[#This Row],[ShankDiameter]]=0.25,2,IF(Table3[[#This Row],[ShankDiameter]]=0.2875,2,0)))</f>
        <v>0</v>
      </c>
      <c r="AZ1085" s="6"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f>IF(Table3[[#This Row],[Type]]="EM",IF((Table3[[#This Row],[Diameter]]/2)-Table3[[#This Row],[CornerRadius]]-0.012&gt;0,(Table3[[#This Row],[Diameter]]/2)-Table3[[#This Row],[CornerRadius]]-0.012,0),)</f>
        <v>0</v>
      </c>
      <c r="BK1085" s="6" t="str">
        <f>IF(Table3[[#This Row],[ShoulderLength]]="","",IF(Table3[[#This Row],[ShoulderLength]]&lt;Table3[[#This Row],[LOC]],"FIX",""))</f>
        <v/>
      </c>
    </row>
    <row r="1086" spans="1:63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1924</v>
      </c>
      <c r="D1086" s="6" t="s">
        <v>1924</v>
      </c>
      <c r="E1086" s="6">
        <v>1085</v>
      </c>
      <c r="H1086" s="10" t="s">
        <v>1924</v>
      </c>
      <c r="I1086" s="11" t="s">
        <v>2039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>IF(Z1086 &lt; 1, "", (M1086/2)/TAN(RADIANS(Z1086/2)))</f>
        <v/>
      </c>
      <c r="AE1086" s="6" t="s">
        <v>44</v>
      </c>
      <c r="AF1086" s="6" t="s">
        <v>62</v>
      </c>
      <c r="AI1086" s="6">
        <v>1</v>
      </c>
      <c r="AJ1086" s="6">
        <v>0</v>
      </c>
      <c r="AK1086" s="6">
        <v>0</v>
      </c>
      <c r="AL1086" s="6">
        <v>0</v>
      </c>
      <c r="AM1086" s="6">
        <v>0</v>
      </c>
      <c r="AN1086" s="6">
        <v>0</v>
      </c>
      <c r="AO1086" s="6">
        <v>1</v>
      </c>
      <c r="AQ1086" s="6">
        <v>0</v>
      </c>
      <c r="AR1086" s="6">
        <v>0</v>
      </c>
      <c r="AS1086" s="6">
        <v>0</v>
      </c>
      <c r="AT1086" s="6">
        <v>0</v>
      </c>
      <c r="AU1086" s="6">
        <f>IF(Table3[[#This Row],[ShankDiameter]]&gt;0.5,0,2)</f>
        <v>2</v>
      </c>
      <c r="AV1086" s="6">
        <v>0</v>
      </c>
      <c r="AW1086" s="6">
        <v>0</v>
      </c>
      <c r="AX1086" s="6">
        <v>2</v>
      </c>
      <c r="AY1086" s="6">
        <f>IF(Table3[[#This Row],[ShankDiameter]]=0.225,2,IF(Table3[[#This Row],[ShankDiameter]]=0.25,2,IF(Table3[[#This Row],[ShankDiameter]]=0.2875,2,0)))</f>
        <v>0</v>
      </c>
      <c r="AZ1086" s="6"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f>IF(Table3[[#This Row],[Type]]="EM",IF((Table3[[#This Row],[Diameter]]/2)-Table3[[#This Row],[CornerRadius]]-0.012&gt;0,(Table3[[#This Row],[Diameter]]/2)-Table3[[#This Row],[CornerRadius]]-0.012,0),)</f>
        <v>0</v>
      </c>
      <c r="BK1086" s="6" t="str">
        <f>IF(Table3[[#This Row],[ShoulderLength]]="","",IF(Table3[[#This Row],[ShoulderLength]]&lt;Table3[[#This Row],[LOC]],"FIX",""))</f>
        <v/>
      </c>
    </row>
    <row r="1087" spans="1:63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1924</v>
      </c>
      <c r="D1087" s="6" t="s">
        <v>1924</v>
      </c>
      <c r="E1087" s="6">
        <v>1086</v>
      </c>
      <c r="H1087" s="10" t="s">
        <v>1924</v>
      </c>
      <c r="I1087" s="11" t="s">
        <v>2040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>IF(Z1087 &lt; 1, "", (M1087/2)/TAN(RADIANS(Z1087/2)))</f>
        <v/>
      </c>
      <c r="AE1087" s="6" t="s">
        <v>44</v>
      </c>
      <c r="AF1087" s="6" t="s">
        <v>62</v>
      </c>
      <c r="AI1087" s="6">
        <v>1</v>
      </c>
      <c r="AJ1087" s="6">
        <v>0</v>
      </c>
      <c r="AK1087" s="6">
        <v>0</v>
      </c>
      <c r="AL1087" s="6">
        <v>0</v>
      </c>
      <c r="AM1087" s="6">
        <v>0</v>
      </c>
      <c r="AN1087" s="6">
        <v>0</v>
      </c>
      <c r="AO1087" s="6">
        <v>1</v>
      </c>
      <c r="AQ1087" s="6">
        <v>0</v>
      </c>
      <c r="AR1087" s="6">
        <v>0</v>
      </c>
      <c r="AS1087" s="6">
        <v>0</v>
      </c>
      <c r="AT1087" s="6">
        <v>0</v>
      </c>
      <c r="AU1087" s="6">
        <f>IF(Table3[[#This Row],[ShankDiameter]]&gt;0.5,0,2)</f>
        <v>2</v>
      </c>
      <c r="AV1087" s="6">
        <v>0</v>
      </c>
      <c r="AW1087" s="6">
        <v>0</v>
      </c>
      <c r="AX1087" s="6">
        <v>2</v>
      </c>
      <c r="AY1087" s="6">
        <f>IF(Table3[[#This Row],[ShankDiameter]]=0.225,2,IF(Table3[[#This Row],[ShankDiameter]]=0.25,2,IF(Table3[[#This Row],[ShankDiameter]]=0.2875,2,0)))</f>
        <v>0</v>
      </c>
      <c r="AZ1087" s="6"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f>IF(Table3[[#This Row],[Type]]="EM",IF((Table3[[#This Row],[Diameter]]/2)-Table3[[#This Row],[CornerRadius]]-0.012&gt;0,(Table3[[#This Row],[Diameter]]/2)-Table3[[#This Row],[CornerRadius]]-0.012,0),)</f>
        <v>0</v>
      </c>
      <c r="BK1087" s="6" t="str">
        <f>IF(Table3[[#This Row],[ShoulderLength]]="","",IF(Table3[[#This Row],[ShoulderLength]]&lt;Table3[[#This Row],[LOC]],"FIX",""))</f>
        <v/>
      </c>
    </row>
    <row r="1088" spans="1:63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1924</v>
      </c>
      <c r="D1088" s="6" t="s">
        <v>1924</v>
      </c>
      <c r="E1088" s="6">
        <v>1087</v>
      </c>
      <c r="H1088" s="10" t="s">
        <v>1924</v>
      </c>
      <c r="I1088" s="11" t="s">
        <v>2041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>IF(Z1088 &lt; 1, "", (M1088/2)/TAN(RADIANS(Z1088/2)))</f>
        <v/>
      </c>
      <c r="AE1088" s="6" t="s">
        <v>44</v>
      </c>
      <c r="AF1088" s="6" t="s">
        <v>62</v>
      </c>
      <c r="AI1088" s="6">
        <v>1</v>
      </c>
      <c r="AJ1088" s="6">
        <v>0</v>
      </c>
      <c r="AK1088" s="6">
        <v>0</v>
      </c>
      <c r="AL1088" s="6">
        <v>0</v>
      </c>
      <c r="AM1088" s="6">
        <v>0</v>
      </c>
      <c r="AN1088" s="6">
        <v>0</v>
      </c>
      <c r="AO1088" s="6">
        <v>1</v>
      </c>
      <c r="AQ1088" s="6">
        <v>0</v>
      </c>
      <c r="AR1088" s="6">
        <v>0</v>
      </c>
      <c r="AS1088" s="6">
        <v>0</v>
      </c>
      <c r="AT1088" s="6">
        <v>0</v>
      </c>
      <c r="AU1088" s="6">
        <f>IF(Table3[[#This Row],[ShankDiameter]]&gt;0.5,0,2)</f>
        <v>2</v>
      </c>
      <c r="AV1088" s="6">
        <v>0</v>
      </c>
      <c r="AW1088" s="6">
        <v>0</v>
      </c>
      <c r="AX1088" s="6">
        <v>2</v>
      </c>
      <c r="AY1088" s="6">
        <f>IF(Table3[[#This Row],[ShankDiameter]]=0.225,2,IF(Table3[[#This Row],[ShankDiameter]]=0.25,2,IF(Table3[[#This Row],[ShankDiameter]]=0.2875,2,0)))</f>
        <v>0</v>
      </c>
      <c r="AZ1088" s="6"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f>IF(Table3[[#This Row],[Type]]="EM",IF((Table3[[#This Row],[Diameter]]/2)-Table3[[#This Row],[CornerRadius]]-0.012&gt;0,(Table3[[#This Row],[Diameter]]/2)-Table3[[#This Row],[CornerRadius]]-0.012,0),)</f>
        <v>0</v>
      </c>
      <c r="BK1088" s="6" t="str">
        <f>IF(Table3[[#This Row],[ShoulderLength]]="","",IF(Table3[[#This Row],[ShoulderLength]]&lt;Table3[[#This Row],[LOC]],"FIX",""))</f>
        <v/>
      </c>
    </row>
    <row r="1089" spans="1:63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1924</v>
      </c>
      <c r="D1089" s="6" t="s">
        <v>1924</v>
      </c>
      <c r="E1089" s="6">
        <v>1088</v>
      </c>
      <c r="G1089" s="9" t="s">
        <v>74</v>
      </c>
      <c r="H1089" s="10" t="s">
        <v>1924</v>
      </c>
      <c r="I1089" s="11" t="s">
        <v>2042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>IF(Z1089 &lt; 1, "", (M1089/2)/TAN(RADIANS(Z1089/2)))</f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2043</v>
      </c>
      <c r="AI1089" s="6">
        <v>1</v>
      </c>
      <c r="AJ1089" s="6">
        <v>0</v>
      </c>
      <c r="AK1089" s="6">
        <v>0</v>
      </c>
      <c r="AL1089" s="6">
        <v>0</v>
      </c>
      <c r="AM1089" s="6">
        <v>0</v>
      </c>
      <c r="AN1089" s="6">
        <v>0</v>
      </c>
      <c r="AO1089" s="6">
        <v>1</v>
      </c>
      <c r="AQ1089" s="6">
        <v>0</v>
      </c>
      <c r="AR1089" s="6">
        <v>0</v>
      </c>
      <c r="AS1089" s="6">
        <v>0</v>
      </c>
      <c r="AT1089" s="6">
        <v>0</v>
      </c>
      <c r="AU1089" s="6">
        <f>IF(Table3[[#This Row],[ShankDiameter]]&gt;0.5,0,2)</f>
        <v>2</v>
      </c>
      <c r="AV1089" s="6">
        <v>0</v>
      </c>
      <c r="AW1089" s="6">
        <v>0</v>
      </c>
      <c r="AX1089" s="6">
        <v>2</v>
      </c>
      <c r="AY1089" s="6">
        <f>IF(Table3[[#This Row],[ShankDiameter]]=0.225,2,IF(Table3[[#This Row],[ShankDiameter]]=0.25,2,IF(Table3[[#This Row],[ShankDiameter]]=0.2875,2,0)))</f>
        <v>0</v>
      </c>
      <c r="AZ1089" s="6"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f>IF(Table3[[#This Row],[Type]]="EM",IF((Table3[[#This Row],[Diameter]]/2)-Table3[[#This Row],[CornerRadius]]-0.012&gt;0,(Table3[[#This Row],[Diameter]]/2)-Table3[[#This Row],[CornerRadius]]-0.012,0),)</f>
        <v>0</v>
      </c>
      <c r="BK1089" s="6" t="str">
        <f>IF(Table3[[#This Row],[ShoulderLength]]="","",IF(Table3[[#This Row],[ShoulderLength]]&lt;Table3[[#This Row],[LOC]],"FIX",""))</f>
        <v>FIX</v>
      </c>
    </row>
    <row r="1090" spans="1:63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1924</v>
      </c>
      <c r="D1090" s="6" t="s">
        <v>1924</v>
      </c>
      <c r="E1090" s="6">
        <v>1089</v>
      </c>
      <c r="G1090" s="9" t="s">
        <v>74</v>
      </c>
      <c r="H1090" s="10" t="s">
        <v>1924</v>
      </c>
      <c r="I1090" s="11" t="s">
        <v>2044</v>
      </c>
      <c r="J1090" s="12" t="s">
        <v>2045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>IF(Z1090 &lt; 1, "", (M1090/2)/TAN(RADIANS(Z1090/2)))</f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1</v>
      </c>
      <c r="AJ1090" s="6">
        <v>0</v>
      </c>
      <c r="AK1090" s="6">
        <v>0</v>
      </c>
      <c r="AL1090" s="6">
        <v>0</v>
      </c>
      <c r="AM1090" s="6">
        <v>0</v>
      </c>
      <c r="AN1090" s="6">
        <v>0</v>
      </c>
      <c r="AO1090" s="6">
        <v>1</v>
      </c>
      <c r="AQ1090" s="6">
        <v>0</v>
      </c>
      <c r="AR1090" s="6">
        <v>0</v>
      </c>
      <c r="AS1090" s="6">
        <v>0</v>
      </c>
      <c r="AT1090" s="6">
        <v>0</v>
      </c>
      <c r="AU1090" s="6">
        <f>IF(Table3[[#This Row],[ShankDiameter]]&gt;0.5,0,2)</f>
        <v>2</v>
      </c>
      <c r="AV1090" s="6">
        <v>0</v>
      </c>
      <c r="AW1090" s="6">
        <v>0</v>
      </c>
      <c r="AX1090" s="6">
        <v>2</v>
      </c>
      <c r="AY1090" s="6">
        <f>IF(Table3[[#This Row],[ShankDiameter]]=0.225,2,IF(Table3[[#This Row],[ShankDiameter]]=0.25,2,IF(Table3[[#This Row],[ShankDiameter]]=0.2875,2,0)))</f>
        <v>0</v>
      </c>
      <c r="AZ1090" s="6"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f>IF(Table3[[#This Row],[Type]]="EM",IF((Table3[[#This Row],[Diameter]]/2)-Table3[[#This Row],[CornerRadius]]-0.012&gt;0,(Table3[[#This Row],[Diameter]]/2)-Table3[[#This Row],[CornerRadius]]-0.012,0),)</f>
        <v>0</v>
      </c>
      <c r="BK1090" s="6" t="str">
        <f>IF(Table3[[#This Row],[ShoulderLength]]="","",IF(Table3[[#This Row],[ShoulderLength]]&lt;Table3[[#This Row],[LOC]],"FIX",""))</f>
        <v/>
      </c>
    </row>
    <row r="1091" spans="1:63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1924</v>
      </c>
      <c r="D1091" s="6" t="s">
        <v>1924</v>
      </c>
      <c r="E1091" s="6">
        <v>1090</v>
      </c>
      <c r="H1091" s="10" t="s">
        <v>1924</v>
      </c>
      <c r="I1091" s="11" t="s">
        <v>2046</v>
      </c>
      <c r="J1091" s="12" t="s">
        <v>2047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>IF(Z1091 &lt; 1, "", (M1091/2)/TAN(RADIANS(Z1091/2)))</f>
        <v/>
      </c>
      <c r="AE1091" s="6" t="s">
        <v>49</v>
      </c>
      <c r="AF1091" s="6" t="s">
        <v>62</v>
      </c>
      <c r="AI1091" s="6">
        <v>1</v>
      </c>
      <c r="AJ1091" s="6">
        <v>0</v>
      </c>
      <c r="AK1091" s="6">
        <v>0</v>
      </c>
      <c r="AL1091" s="6">
        <v>0</v>
      </c>
      <c r="AM1091" s="6">
        <v>0</v>
      </c>
      <c r="AN1091" s="6">
        <v>0</v>
      </c>
      <c r="AO1091" s="6">
        <v>1</v>
      </c>
      <c r="AQ1091" s="6">
        <v>0</v>
      </c>
      <c r="AR1091" s="6">
        <v>0</v>
      </c>
      <c r="AS1091" s="6">
        <v>0</v>
      </c>
      <c r="AT1091" s="6">
        <v>0</v>
      </c>
      <c r="AU1091" s="6">
        <f>IF(Table3[[#This Row],[ShankDiameter]]&gt;0.5,0,2)</f>
        <v>2</v>
      </c>
      <c r="AV1091" s="6">
        <v>0</v>
      </c>
      <c r="AW1091" s="6">
        <v>0</v>
      </c>
      <c r="AX1091" s="6">
        <v>2</v>
      </c>
      <c r="AY1091" s="6">
        <f>IF(Table3[[#This Row],[ShankDiameter]]=0.225,2,IF(Table3[[#This Row],[ShankDiameter]]=0.25,2,IF(Table3[[#This Row],[ShankDiameter]]=0.2875,2,0)))</f>
        <v>0</v>
      </c>
      <c r="AZ1091" s="6"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f>IF(Table3[[#This Row],[Type]]="EM",IF((Table3[[#This Row],[Diameter]]/2)-Table3[[#This Row],[CornerRadius]]-0.012&gt;0,(Table3[[#This Row],[Diameter]]/2)-Table3[[#This Row],[CornerRadius]]-0.012,0),)</f>
        <v>0</v>
      </c>
      <c r="BK1091" s="6" t="str">
        <f>IF(Table3[[#This Row],[ShoulderLength]]="","",IF(Table3[[#This Row],[ShoulderLength]]&lt;Table3[[#This Row],[LOC]],"FIX",""))</f>
        <v/>
      </c>
    </row>
    <row r="1092" spans="1:63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1924</v>
      </c>
      <c r="D1092" s="6" t="s">
        <v>1924</v>
      </c>
      <c r="E1092" s="6">
        <v>1091</v>
      </c>
      <c r="G1092" s="9" t="s">
        <v>74</v>
      </c>
      <c r="H1092" s="10" t="s">
        <v>1924</v>
      </c>
      <c r="I1092" s="11" t="s">
        <v>2048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>IF(Z1092 &lt; 1, "", (M1092/2)/TAN(RADIANS(Z1092/2)))</f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1</v>
      </c>
      <c r="AJ1092" s="6">
        <v>0</v>
      </c>
      <c r="AK1092" s="6">
        <v>0</v>
      </c>
      <c r="AL1092" s="6">
        <v>0</v>
      </c>
      <c r="AM1092" s="6">
        <v>0</v>
      </c>
      <c r="AN1092" s="6">
        <v>0</v>
      </c>
      <c r="AO1092" s="6">
        <v>1</v>
      </c>
      <c r="AQ1092" s="6">
        <v>0</v>
      </c>
      <c r="AR1092" s="6">
        <v>0</v>
      </c>
      <c r="AS1092" s="6">
        <v>0</v>
      </c>
      <c r="AT1092" s="6">
        <v>0</v>
      </c>
      <c r="AU1092" s="6">
        <f>IF(Table3[[#This Row],[ShankDiameter]]&gt;0.5,0,2)</f>
        <v>2</v>
      </c>
      <c r="AV1092" s="6">
        <v>0</v>
      </c>
      <c r="AW1092" s="6">
        <v>0</v>
      </c>
      <c r="AX1092" s="6">
        <v>2</v>
      </c>
      <c r="AY1092" s="6">
        <f>IF(Table3[[#This Row],[ShankDiameter]]=0.225,2,IF(Table3[[#This Row],[ShankDiameter]]=0.25,2,IF(Table3[[#This Row],[ShankDiameter]]=0.2875,2,0)))</f>
        <v>0</v>
      </c>
      <c r="AZ1092" s="6"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f>IF(Table3[[#This Row],[Type]]="EM",IF((Table3[[#This Row],[Diameter]]/2)-Table3[[#This Row],[CornerRadius]]-0.012&gt;0,(Table3[[#This Row],[Diameter]]/2)-Table3[[#This Row],[CornerRadius]]-0.012,0),)</f>
        <v>0</v>
      </c>
      <c r="BK1092" s="6" t="str">
        <f>IF(Table3[[#This Row],[ShoulderLength]]="","",IF(Table3[[#This Row],[ShoulderLength]]&lt;Table3[[#This Row],[LOC]],"FIX",""))</f>
        <v/>
      </c>
    </row>
    <row r="1093" spans="1:63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1924</v>
      </c>
      <c r="D1093" s="6" t="s">
        <v>1924</v>
      </c>
      <c r="E1093" s="6">
        <v>1092</v>
      </c>
      <c r="H1093" s="10" t="s">
        <v>1924</v>
      </c>
      <c r="I1093" s="11" t="s">
        <v>2049</v>
      </c>
      <c r="J1093" s="12" t="s">
        <v>2050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>IF(Z1093 &lt; 1, "", (M1093/2)/TAN(RADIANS(Z1093/2)))</f>
        <v/>
      </c>
      <c r="AE1093" s="6" t="s">
        <v>49</v>
      </c>
      <c r="AF1093" s="6" t="s">
        <v>62</v>
      </c>
      <c r="AI1093" s="6">
        <v>1</v>
      </c>
      <c r="AJ1093" s="6">
        <v>0</v>
      </c>
      <c r="AK1093" s="6">
        <v>0</v>
      </c>
      <c r="AL1093" s="6">
        <v>0</v>
      </c>
      <c r="AM1093" s="6">
        <v>0</v>
      </c>
      <c r="AN1093" s="6">
        <v>0</v>
      </c>
      <c r="AO1093" s="6">
        <v>1</v>
      </c>
      <c r="AQ1093" s="6">
        <v>0</v>
      </c>
      <c r="AR1093" s="6">
        <v>0</v>
      </c>
      <c r="AS1093" s="6">
        <v>0</v>
      </c>
      <c r="AT1093" s="6">
        <v>0</v>
      </c>
      <c r="AU1093" s="6">
        <f>IF(Table3[[#This Row],[ShankDiameter]]&gt;0.5,0,2)</f>
        <v>2</v>
      </c>
      <c r="AV1093" s="6">
        <v>0</v>
      </c>
      <c r="AW1093" s="6">
        <v>0</v>
      </c>
      <c r="AX1093" s="6">
        <v>2</v>
      </c>
      <c r="AY1093" s="6">
        <f>IF(Table3[[#This Row],[ShankDiameter]]=0.225,2,IF(Table3[[#This Row],[ShankDiameter]]=0.25,2,IF(Table3[[#This Row],[ShankDiameter]]=0.2875,2,0)))</f>
        <v>0</v>
      </c>
      <c r="AZ1093" s="6"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f>IF(Table3[[#This Row],[Type]]="EM",IF((Table3[[#This Row],[Diameter]]/2)-Table3[[#This Row],[CornerRadius]]-0.012&gt;0,(Table3[[#This Row],[Diameter]]/2)-Table3[[#This Row],[CornerRadius]]-0.012,0),)</f>
        <v>0</v>
      </c>
      <c r="BK1093" s="6" t="str">
        <f>IF(Table3[[#This Row],[ShoulderLength]]="","",IF(Table3[[#This Row],[ShoulderLength]]&lt;Table3[[#This Row],[LOC]],"FIX",""))</f>
        <v/>
      </c>
    </row>
    <row r="1094" spans="1:63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1924</v>
      </c>
      <c r="D1094" s="6" t="s">
        <v>1924</v>
      </c>
      <c r="E1094" s="6">
        <v>1093</v>
      </c>
      <c r="H1094" s="10" t="s">
        <v>1924</v>
      </c>
      <c r="I1094" s="11" t="s">
        <v>2051</v>
      </c>
      <c r="J1094" s="12" t="s">
        <v>2052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>IF(Z1094 &lt; 1, "", (M1094/2)/TAN(RADIANS(Z1094/2)))</f>
        <v/>
      </c>
      <c r="AE1094" s="6" t="s">
        <v>49</v>
      </c>
      <c r="AF1094" s="6" t="s">
        <v>62</v>
      </c>
      <c r="AI1094" s="6">
        <v>1</v>
      </c>
      <c r="AJ1094" s="6">
        <v>0</v>
      </c>
      <c r="AK1094" s="6">
        <v>0</v>
      </c>
      <c r="AL1094" s="6">
        <v>0</v>
      </c>
      <c r="AM1094" s="6">
        <v>0</v>
      </c>
      <c r="AN1094" s="6">
        <v>0</v>
      </c>
      <c r="AO1094" s="6">
        <v>1</v>
      </c>
      <c r="AQ1094" s="6">
        <v>0</v>
      </c>
      <c r="AR1094" s="6">
        <v>0</v>
      </c>
      <c r="AS1094" s="6">
        <v>0</v>
      </c>
      <c r="AT1094" s="6">
        <v>0</v>
      </c>
      <c r="AU1094" s="6">
        <f>IF(Table3[[#This Row],[ShankDiameter]]&gt;0.5,0,2)</f>
        <v>2</v>
      </c>
      <c r="AV1094" s="6">
        <v>0</v>
      </c>
      <c r="AW1094" s="6">
        <v>0</v>
      </c>
      <c r="AX1094" s="6">
        <v>2</v>
      </c>
      <c r="AY1094" s="6">
        <f>IF(Table3[[#This Row],[ShankDiameter]]=0.225,2,IF(Table3[[#This Row],[ShankDiameter]]=0.25,2,IF(Table3[[#This Row],[ShankDiameter]]=0.2875,2,0)))</f>
        <v>0</v>
      </c>
      <c r="AZ1094" s="6"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f>IF(Table3[[#This Row],[Type]]="EM",IF((Table3[[#This Row],[Diameter]]/2)-Table3[[#This Row],[CornerRadius]]-0.012&gt;0,(Table3[[#This Row],[Diameter]]/2)-Table3[[#This Row],[CornerRadius]]-0.012,0),)</f>
        <v>0</v>
      </c>
      <c r="BK1094" s="6" t="str">
        <f>IF(Table3[[#This Row],[ShoulderLength]]="","",IF(Table3[[#This Row],[ShoulderLength]]&lt;Table3[[#This Row],[LOC]],"FIX",""))</f>
        <v/>
      </c>
    </row>
    <row r="1095" spans="1:63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1924</v>
      </c>
      <c r="D1095" s="6" t="s">
        <v>1924</v>
      </c>
      <c r="E1095" s="6">
        <v>1094</v>
      </c>
      <c r="G1095" s="9" t="s">
        <v>74</v>
      </c>
      <c r="H1095" s="10" t="s">
        <v>1924</v>
      </c>
      <c r="I1095" s="11" t="s">
        <v>2053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>IF(Z1095 &lt; 1, "", (M1095/2)/TAN(RADIANS(Z1095/2)))</f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1</v>
      </c>
      <c r="AJ1095" s="6">
        <v>0</v>
      </c>
      <c r="AK1095" s="6">
        <v>0</v>
      </c>
      <c r="AL1095" s="6">
        <v>0</v>
      </c>
      <c r="AM1095" s="6">
        <v>0</v>
      </c>
      <c r="AN1095" s="6">
        <v>0</v>
      </c>
      <c r="AO1095" s="6">
        <v>1</v>
      </c>
      <c r="AQ1095" s="6">
        <v>0</v>
      </c>
      <c r="AR1095" s="6">
        <v>0</v>
      </c>
      <c r="AS1095" s="6">
        <v>0</v>
      </c>
      <c r="AT1095" s="6">
        <v>0</v>
      </c>
      <c r="AU1095" s="6">
        <f>IF(Table3[[#This Row],[ShankDiameter]]&gt;0.5,0,2)</f>
        <v>2</v>
      </c>
      <c r="AV1095" s="6">
        <v>0</v>
      </c>
      <c r="AW1095" s="6">
        <v>0</v>
      </c>
      <c r="AX1095" s="6">
        <v>2</v>
      </c>
      <c r="AY1095" s="6">
        <f>IF(Table3[[#This Row],[ShankDiameter]]=0.225,2,IF(Table3[[#This Row],[ShankDiameter]]=0.25,2,IF(Table3[[#This Row],[ShankDiameter]]=0.2875,2,0)))</f>
        <v>0</v>
      </c>
      <c r="AZ1095" s="6"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f>IF(Table3[[#This Row],[Type]]="EM",IF((Table3[[#This Row],[Diameter]]/2)-Table3[[#This Row],[CornerRadius]]-0.012&gt;0,(Table3[[#This Row],[Diameter]]/2)-Table3[[#This Row],[CornerRadius]]-0.012,0),)</f>
        <v>0</v>
      </c>
      <c r="BK1095" s="6" t="str">
        <f>IF(Table3[[#This Row],[ShoulderLength]]="","",IF(Table3[[#This Row],[ShoulderLength]]&lt;Table3[[#This Row],[LOC]],"FIX",""))</f>
        <v>FIX</v>
      </c>
    </row>
    <row r="1096" spans="1:63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1924</v>
      </c>
      <c r="D1096" s="6" t="s">
        <v>1924</v>
      </c>
      <c r="E1096" s="6">
        <v>1095</v>
      </c>
      <c r="H1096" s="10" t="s">
        <v>1924</v>
      </c>
      <c r="I1096" s="11" t="s">
        <v>2054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>IF(Z1096 &lt; 1, "", (M1096/2)/TAN(RADIANS(Z1096/2)))</f>
        <v/>
      </c>
      <c r="AE1096" s="6" t="s">
        <v>44</v>
      </c>
      <c r="AF1096" s="6" t="s">
        <v>62</v>
      </c>
      <c r="AI1096" s="6">
        <v>1</v>
      </c>
      <c r="AJ1096" s="6">
        <v>0</v>
      </c>
      <c r="AK1096" s="6">
        <v>0</v>
      </c>
      <c r="AL1096" s="6">
        <v>0</v>
      </c>
      <c r="AM1096" s="6">
        <v>0</v>
      </c>
      <c r="AN1096" s="6">
        <v>0</v>
      </c>
      <c r="AO1096" s="6">
        <v>1</v>
      </c>
      <c r="AQ1096" s="6">
        <v>0</v>
      </c>
      <c r="AR1096" s="6">
        <v>0</v>
      </c>
      <c r="AS1096" s="6">
        <v>0</v>
      </c>
      <c r="AT1096" s="6">
        <v>0</v>
      </c>
      <c r="AU1096" s="6">
        <f>IF(Table3[[#This Row],[ShankDiameter]]&gt;0.5,0,2)</f>
        <v>2</v>
      </c>
      <c r="AV1096" s="6">
        <v>0</v>
      </c>
      <c r="AW1096" s="6">
        <v>0</v>
      </c>
      <c r="AX1096" s="6">
        <v>2</v>
      </c>
      <c r="AY1096" s="6">
        <f>IF(Table3[[#This Row],[ShankDiameter]]=0.225,2,IF(Table3[[#This Row],[ShankDiameter]]=0.25,2,IF(Table3[[#This Row],[ShankDiameter]]=0.2875,2,0)))</f>
        <v>0</v>
      </c>
      <c r="AZ1096" s="6"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f>IF(Table3[[#This Row],[Type]]="EM",IF((Table3[[#This Row],[Diameter]]/2)-Table3[[#This Row],[CornerRadius]]-0.012&gt;0,(Table3[[#This Row],[Diameter]]/2)-Table3[[#This Row],[CornerRadius]]-0.012,0),)</f>
        <v>0</v>
      </c>
      <c r="BK1096" s="6" t="str">
        <f>IF(Table3[[#This Row],[ShoulderLength]]="","",IF(Table3[[#This Row],[ShoulderLength]]&lt;Table3[[#This Row],[LOC]],"FIX",""))</f>
        <v/>
      </c>
    </row>
    <row r="1097" spans="1:63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1924</v>
      </c>
      <c r="D1097" s="6" t="s">
        <v>1924</v>
      </c>
      <c r="E1097" s="6">
        <v>1096</v>
      </c>
      <c r="H1097" s="10" t="s">
        <v>1924</v>
      </c>
      <c r="I1097" s="11" t="s">
        <v>2055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>IF(Z1097 &lt; 1, "", (M1097/2)/TAN(RADIANS(Z1097/2)))</f>
        <v/>
      </c>
      <c r="AE1097" s="6" t="s">
        <v>44</v>
      </c>
      <c r="AF1097" s="6" t="s">
        <v>62</v>
      </c>
      <c r="AI1097" s="6">
        <v>1</v>
      </c>
      <c r="AJ1097" s="6">
        <v>0</v>
      </c>
      <c r="AK1097" s="6">
        <v>0</v>
      </c>
      <c r="AL1097" s="6">
        <v>0</v>
      </c>
      <c r="AM1097" s="6">
        <v>0</v>
      </c>
      <c r="AN1097" s="6">
        <v>0</v>
      </c>
      <c r="AO1097" s="6">
        <v>1</v>
      </c>
      <c r="AQ1097" s="6">
        <v>0</v>
      </c>
      <c r="AR1097" s="6">
        <v>0</v>
      </c>
      <c r="AS1097" s="6">
        <v>0</v>
      </c>
      <c r="AT1097" s="6">
        <v>0</v>
      </c>
      <c r="AU1097" s="6">
        <f>IF(Table3[[#This Row],[ShankDiameter]]&gt;0.5,0,2)</f>
        <v>2</v>
      </c>
      <c r="AV1097" s="6">
        <v>0</v>
      </c>
      <c r="AW1097" s="6">
        <v>0</v>
      </c>
      <c r="AX1097" s="6">
        <v>2</v>
      </c>
      <c r="AY1097" s="6">
        <f>IF(Table3[[#This Row],[ShankDiameter]]=0.225,2,IF(Table3[[#This Row],[ShankDiameter]]=0.25,2,IF(Table3[[#This Row],[ShankDiameter]]=0.2875,2,0)))</f>
        <v>0</v>
      </c>
      <c r="AZ1097" s="6"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f>IF(Table3[[#This Row],[Type]]="EM",IF((Table3[[#This Row],[Diameter]]/2)-Table3[[#This Row],[CornerRadius]]-0.012&gt;0,(Table3[[#This Row],[Diameter]]/2)-Table3[[#This Row],[CornerRadius]]-0.012,0),)</f>
        <v>0</v>
      </c>
      <c r="BK1097" s="6" t="str">
        <f>IF(Table3[[#This Row],[ShoulderLength]]="","",IF(Table3[[#This Row],[ShoulderLength]]&lt;Table3[[#This Row],[LOC]],"FIX",""))</f>
        <v/>
      </c>
    </row>
    <row r="1098" spans="1:63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1924</v>
      </c>
      <c r="D1098" s="6" t="s">
        <v>1924</v>
      </c>
      <c r="E1098" s="6">
        <v>1097</v>
      </c>
      <c r="H1098" s="10" t="s">
        <v>1924</v>
      </c>
      <c r="I1098" s="11" t="s">
        <v>2056</v>
      </c>
      <c r="J1098" s="12" t="s">
        <v>1931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>IF(Z1098 &lt; 1, "", (M1098/2)/TAN(RADIANS(Z1098/2)))</f>
        <v/>
      </c>
      <c r="AE1098" s="6" t="s">
        <v>49</v>
      </c>
      <c r="AF1098" s="6" t="s">
        <v>62</v>
      </c>
      <c r="AI1098" s="6">
        <v>1</v>
      </c>
      <c r="AJ1098" s="6">
        <v>0</v>
      </c>
      <c r="AK1098" s="6">
        <v>0</v>
      </c>
      <c r="AL1098" s="6">
        <v>0</v>
      </c>
      <c r="AM1098" s="6">
        <v>0</v>
      </c>
      <c r="AN1098" s="6">
        <v>0</v>
      </c>
      <c r="AO1098" s="6">
        <v>1</v>
      </c>
      <c r="AQ1098" s="6">
        <v>0</v>
      </c>
      <c r="AR1098" s="6">
        <v>0</v>
      </c>
      <c r="AS1098" s="6">
        <v>0</v>
      </c>
      <c r="AT1098" s="6">
        <v>0</v>
      </c>
      <c r="AU1098" s="6">
        <f>IF(Table3[[#This Row],[ShankDiameter]]&gt;0.5,0,2)</f>
        <v>2</v>
      </c>
      <c r="AV1098" s="6">
        <v>0</v>
      </c>
      <c r="AW1098" s="6">
        <v>0</v>
      </c>
      <c r="AX1098" s="6">
        <v>2</v>
      </c>
      <c r="AY1098" s="6">
        <f>IF(Table3[[#This Row],[ShankDiameter]]=0.225,2,IF(Table3[[#This Row],[ShankDiameter]]=0.25,2,IF(Table3[[#This Row],[ShankDiameter]]=0.2875,2,0)))</f>
        <v>0</v>
      </c>
      <c r="AZ1098" s="6"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f>IF(Table3[[#This Row],[Type]]="EM",IF((Table3[[#This Row],[Diameter]]/2)-Table3[[#This Row],[CornerRadius]]-0.012&gt;0,(Table3[[#This Row],[Diameter]]/2)-Table3[[#This Row],[CornerRadius]]-0.012,0),)</f>
        <v>0</v>
      </c>
      <c r="BK1098" s="6" t="str">
        <f>IF(Table3[[#This Row],[ShoulderLength]]="","",IF(Table3[[#This Row],[ShoulderLength]]&lt;Table3[[#This Row],[LOC]],"FIX",""))</f>
        <v/>
      </c>
    </row>
    <row r="1099" spans="1:63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1924</v>
      </c>
      <c r="D1099" s="6" t="s">
        <v>1924</v>
      </c>
      <c r="E1099" s="6">
        <v>1098</v>
      </c>
      <c r="H1099" s="10" t="s">
        <v>1924</v>
      </c>
      <c r="I1099" s="11" t="s">
        <v>2057</v>
      </c>
      <c r="J1099" s="12" t="s">
        <v>2058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>IF(Z1099 &lt; 1, "", (M1099/2)/TAN(RADIANS(Z1099/2)))</f>
        <v/>
      </c>
      <c r="AE1099" s="6" t="s">
        <v>49</v>
      </c>
      <c r="AF1099" s="6" t="s">
        <v>62</v>
      </c>
      <c r="AI1099" s="6">
        <v>1</v>
      </c>
      <c r="AJ1099" s="6">
        <v>0</v>
      </c>
      <c r="AK1099" s="6">
        <v>0</v>
      </c>
      <c r="AL1099" s="6">
        <v>0</v>
      </c>
      <c r="AM1099" s="6">
        <v>0</v>
      </c>
      <c r="AN1099" s="6">
        <v>0</v>
      </c>
      <c r="AO1099" s="6">
        <v>1</v>
      </c>
      <c r="AQ1099" s="6">
        <v>0</v>
      </c>
      <c r="AR1099" s="6">
        <v>0</v>
      </c>
      <c r="AS1099" s="6">
        <v>0</v>
      </c>
      <c r="AT1099" s="6">
        <v>0</v>
      </c>
      <c r="AU1099" s="6">
        <f>IF(Table3[[#This Row],[ShankDiameter]]&gt;0.5,0,2)</f>
        <v>2</v>
      </c>
      <c r="AV1099" s="6">
        <v>0</v>
      </c>
      <c r="AW1099" s="6">
        <v>0</v>
      </c>
      <c r="AX1099" s="6">
        <v>2</v>
      </c>
      <c r="AY1099" s="6">
        <f>IF(Table3[[#This Row],[ShankDiameter]]=0.225,2,IF(Table3[[#This Row],[ShankDiameter]]=0.25,2,IF(Table3[[#This Row],[ShankDiameter]]=0.2875,2,0)))</f>
        <v>0</v>
      </c>
      <c r="AZ1099" s="6"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f>IF(Table3[[#This Row],[Type]]="EM",IF((Table3[[#This Row],[Diameter]]/2)-Table3[[#This Row],[CornerRadius]]-0.012&gt;0,(Table3[[#This Row],[Diameter]]/2)-Table3[[#This Row],[CornerRadius]]-0.012,0),)</f>
        <v>0</v>
      </c>
      <c r="BK1099" s="6" t="str">
        <f>IF(Table3[[#This Row],[ShoulderLength]]="","",IF(Table3[[#This Row],[ShoulderLength]]&lt;Table3[[#This Row],[LOC]],"FIX",""))</f>
        <v/>
      </c>
    </row>
    <row r="1100" spans="1:63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1924</v>
      </c>
      <c r="D1100" s="6" t="s">
        <v>1924</v>
      </c>
      <c r="E1100" s="6">
        <v>1099</v>
      </c>
      <c r="H1100" s="10" t="s">
        <v>1924</v>
      </c>
      <c r="I1100" s="11" t="s">
        <v>2059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>IF(Z1100 &lt; 1, "", (M1100/2)/TAN(RADIANS(Z1100/2)))</f>
        <v/>
      </c>
      <c r="AE1100" s="6" t="s">
        <v>44</v>
      </c>
      <c r="AF1100" s="6" t="s">
        <v>62</v>
      </c>
      <c r="AG1100" s="6" t="s">
        <v>495</v>
      </c>
      <c r="AI1100" s="6">
        <v>1</v>
      </c>
      <c r="AJ1100" s="6">
        <v>0</v>
      </c>
      <c r="AK1100" s="6">
        <v>0</v>
      </c>
      <c r="AL1100" s="6">
        <v>0</v>
      </c>
      <c r="AM1100" s="6">
        <v>0</v>
      </c>
      <c r="AN1100" s="6">
        <v>0</v>
      </c>
      <c r="AO1100" s="6">
        <v>1</v>
      </c>
      <c r="AQ1100" s="6">
        <v>0</v>
      </c>
      <c r="AR1100" s="6">
        <v>0</v>
      </c>
      <c r="AS1100" s="6">
        <v>0</v>
      </c>
      <c r="AT1100" s="6">
        <v>0</v>
      </c>
      <c r="AU1100" s="6">
        <f>IF(Table3[[#This Row],[ShankDiameter]]&gt;0.5,0,2)</f>
        <v>2</v>
      </c>
      <c r="AV1100" s="6">
        <v>0</v>
      </c>
      <c r="AW1100" s="6">
        <v>0</v>
      </c>
      <c r="AX1100" s="6">
        <v>2</v>
      </c>
      <c r="AY1100" s="6">
        <f>IF(Table3[[#This Row],[ShankDiameter]]=0.225,2,IF(Table3[[#This Row],[ShankDiameter]]=0.25,2,IF(Table3[[#This Row],[ShankDiameter]]=0.2875,2,0)))</f>
        <v>0</v>
      </c>
      <c r="AZ1100" s="6"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f>IF(Table3[[#This Row],[Type]]="EM",IF((Table3[[#This Row],[Diameter]]/2)-Table3[[#This Row],[CornerRadius]]-0.012&gt;0,(Table3[[#This Row],[Diameter]]/2)-Table3[[#This Row],[CornerRadius]]-0.012,0),)</f>
        <v>0</v>
      </c>
      <c r="BK1100" s="6" t="str">
        <f>IF(Table3[[#This Row],[ShoulderLength]]="","",IF(Table3[[#This Row],[ShoulderLength]]&lt;Table3[[#This Row],[LOC]],"FIX",""))</f>
        <v/>
      </c>
    </row>
    <row r="1101" spans="1:63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1924</v>
      </c>
      <c r="D1101" s="6" t="s">
        <v>1924</v>
      </c>
      <c r="E1101" s="6">
        <v>1100</v>
      </c>
      <c r="H1101" s="10" t="s">
        <v>1924</v>
      </c>
      <c r="I1101" s="11" t="s">
        <v>2060</v>
      </c>
      <c r="J1101" s="12" t="s">
        <v>2061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>IF(Z1101 &lt; 1, "", (M1101/2)/TAN(RADIANS(Z1101/2)))</f>
        <v/>
      </c>
      <c r="AE1101" s="6" t="s">
        <v>49</v>
      </c>
      <c r="AF1101" s="6" t="s">
        <v>62</v>
      </c>
      <c r="AI1101" s="6">
        <v>1</v>
      </c>
      <c r="AJ1101" s="6">
        <v>0</v>
      </c>
      <c r="AK1101" s="6">
        <v>0</v>
      </c>
      <c r="AL1101" s="6">
        <v>0</v>
      </c>
      <c r="AM1101" s="6">
        <v>0</v>
      </c>
      <c r="AN1101" s="6">
        <v>0</v>
      </c>
      <c r="AO1101" s="6">
        <v>1</v>
      </c>
      <c r="AQ1101" s="6">
        <v>0</v>
      </c>
      <c r="AR1101" s="6">
        <v>0</v>
      </c>
      <c r="AS1101" s="6">
        <v>0</v>
      </c>
      <c r="AT1101" s="6">
        <v>0</v>
      </c>
      <c r="AU1101" s="6">
        <f>IF(Table3[[#This Row],[ShankDiameter]]&gt;0.5,0,2)</f>
        <v>2</v>
      </c>
      <c r="AV1101" s="6">
        <v>0</v>
      </c>
      <c r="AW1101" s="6">
        <v>0</v>
      </c>
      <c r="AX1101" s="6">
        <v>2</v>
      </c>
      <c r="AY1101" s="6">
        <f>IF(Table3[[#This Row],[ShankDiameter]]=0.225,2,IF(Table3[[#This Row],[ShankDiameter]]=0.25,2,IF(Table3[[#This Row],[ShankDiameter]]=0.2875,2,0)))</f>
        <v>0</v>
      </c>
      <c r="AZ1101" s="6"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f>IF(Table3[[#This Row],[Type]]="EM",IF((Table3[[#This Row],[Diameter]]/2)-Table3[[#This Row],[CornerRadius]]-0.012&gt;0,(Table3[[#This Row],[Diameter]]/2)-Table3[[#This Row],[CornerRadius]]-0.012,0),)</f>
        <v>0</v>
      </c>
      <c r="BK1101" s="6" t="str">
        <f>IF(Table3[[#This Row],[ShoulderLength]]="","",IF(Table3[[#This Row],[ShoulderLength]]&lt;Table3[[#This Row],[LOC]],"FIX",""))</f>
        <v/>
      </c>
    </row>
    <row r="1102" spans="1:63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1924</v>
      </c>
      <c r="D1102" s="6" t="s">
        <v>1924</v>
      </c>
      <c r="E1102" s="6">
        <v>1101</v>
      </c>
      <c r="H1102" s="10" t="s">
        <v>1924</v>
      </c>
      <c r="I1102" s="11" t="s">
        <v>2062</v>
      </c>
      <c r="J1102" s="12" t="s">
        <v>1931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>IF(Z1102 &lt; 1, "", (M1102/2)/TAN(RADIANS(Z1102/2)))</f>
        <v/>
      </c>
      <c r="AE1102" s="6" t="s">
        <v>49</v>
      </c>
      <c r="AF1102" s="6" t="s">
        <v>62</v>
      </c>
      <c r="AI1102" s="6">
        <v>1</v>
      </c>
      <c r="AJ1102" s="6">
        <v>0</v>
      </c>
      <c r="AK1102" s="6">
        <v>0</v>
      </c>
      <c r="AL1102" s="6">
        <v>0</v>
      </c>
      <c r="AM1102" s="6">
        <v>0</v>
      </c>
      <c r="AN1102" s="6">
        <v>0</v>
      </c>
      <c r="AO1102" s="6">
        <v>1</v>
      </c>
      <c r="AQ1102" s="6">
        <v>0</v>
      </c>
      <c r="AR1102" s="6">
        <v>0</v>
      </c>
      <c r="AS1102" s="6">
        <v>0</v>
      </c>
      <c r="AT1102" s="6">
        <v>0</v>
      </c>
      <c r="AU1102" s="6">
        <f>IF(Table3[[#This Row],[ShankDiameter]]&gt;0.5,0,2)</f>
        <v>2</v>
      </c>
      <c r="AV1102" s="6">
        <v>0</v>
      </c>
      <c r="AW1102" s="6">
        <v>0</v>
      </c>
      <c r="AX1102" s="6">
        <v>2</v>
      </c>
      <c r="AY1102" s="6">
        <f>IF(Table3[[#This Row],[ShankDiameter]]=0.225,2,IF(Table3[[#This Row],[ShankDiameter]]=0.25,2,IF(Table3[[#This Row],[ShankDiameter]]=0.2875,2,0)))</f>
        <v>0</v>
      </c>
      <c r="AZ1102" s="6"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f>IF(Table3[[#This Row],[Type]]="EM",IF((Table3[[#This Row],[Diameter]]/2)-Table3[[#This Row],[CornerRadius]]-0.012&gt;0,(Table3[[#This Row],[Diameter]]/2)-Table3[[#This Row],[CornerRadius]]-0.012,0),)</f>
        <v>0</v>
      </c>
      <c r="BK1102" s="6" t="str">
        <f>IF(Table3[[#This Row],[ShoulderLength]]="","",IF(Table3[[#This Row],[ShoulderLength]]&lt;Table3[[#This Row],[LOC]],"FIX",""))</f>
        <v/>
      </c>
    </row>
    <row r="1103" spans="1:63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1924</v>
      </c>
      <c r="D1103" s="6" t="s">
        <v>1924</v>
      </c>
      <c r="E1103" s="6">
        <v>1102</v>
      </c>
      <c r="H1103" s="10" t="s">
        <v>1924</v>
      </c>
      <c r="I1103" s="11" t="s">
        <v>2063</v>
      </c>
      <c r="J1103" s="12" t="s">
        <v>1931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>IF(Z1103 &lt; 1, "", (M1103/2)/TAN(RADIANS(Z1103/2)))</f>
        <v/>
      </c>
      <c r="AE1103" s="6" t="s">
        <v>49</v>
      </c>
      <c r="AF1103" s="6" t="s">
        <v>62</v>
      </c>
      <c r="AI1103" s="6">
        <v>1</v>
      </c>
      <c r="AJ1103" s="6">
        <v>0</v>
      </c>
      <c r="AK1103" s="6">
        <v>0</v>
      </c>
      <c r="AL1103" s="6">
        <v>0</v>
      </c>
      <c r="AM1103" s="6">
        <v>0</v>
      </c>
      <c r="AN1103" s="6">
        <v>0</v>
      </c>
      <c r="AO1103" s="6">
        <v>1</v>
      </c>
      <c r="AQ1103" s="6">
        <v>0</v>
      </c>
      <c r="AR1103" s="6">
        <v>0</v>
      </c>
      <c r="AS1103" s="6">
        <v>0</v>
      </c>
      <c r="AT1103" s="6">
        <v>0</v>
      </c>
      <c r="AU1103" s="6">
        <f>IF(Table3[[#This Row],[ShankDiameter]]&gt;0.5,0,2)</f>
        <v>2</v>
      </c>
      <c r="AV1103" s="6">
        <v>0</v>
      </c>
      <c r="AW1103" s="6">
        <v>0</v>
      </c>
      <c r="AX1103" s="6">
        <v>2</v>
      </c>
      <c r="AY1103" s="6">
        <f>IF(Table3[[#This Row],[ShankDiameter]]=0.225,2,IF(Table3[[#This Row],[ShankDiameter]]=0.25,2,IF(Table3[[#This Row],[ShankDiameter]]=0.2875,2,0)))</f>
        <v>0</v>
      </c>
      <c r="AZ1103" s="6"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f>IF(Table3[[#This Row],[Type]]="EM",IF((Table3[[#This Row],[Diameter]]/2)-Table3[[#This Row],[CornerRadius]]-0.012&gt;0,(Table3[[#This Row],[Diameter]]/2)-Table3[[#This Row],[CornerRadius]]-0.012,0),)</f>
        <v>0</v>
      </c>
      <c r="BK1103" s="6" t="str">
        <f>IF(Table3[[#This Row],[ShoulderLength]]="","",IF(Table3[[#This Row],[ShoulderLength]]&lt;Table3[[#This Row],[LOC]],"FIX",""))</f>
        <v/>
      </c>
    </row>
    <row r="1104" spans="1:63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1924</v>
      </c>
      <c r="D1104" s="6" t="s">
        <v>1924</v>
      </c>
      <c r="E1104" s="6">
        <v>1103</v>
      </c>
      <c r="H1104" s="10" t="s">
        <v>1924</v>
      </c>
      <c r="I1104" s="11" t="s">
        <v>2064</v>
      </c>
      <c r="J1104" s="12" t="s">
        <v>2065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>IF(Z1104 &lt; 1, "", (M1104/2)/TAN(RADIANS(Z1104/2)))</f>
        <v/>
      </c>
      <c r="AE1104" s="6" t="s">
        <v>49</v>
      </c>
      <c r="AF1104" s="6" t="s">
        <v>62</v>
      </c>
      <c r="AI1104" s="6">
        <v>1</v>
      </c>
      <c r="AJ1104" s="6">
        <v>0</v>
      </c>
      <c r="AK1104" s="6">
        <v>0</v>
      </c>
      <c r="AL1104" s="6">
        <v>0</v>
      </c>
      <c r="AM1104" s="6">
        <v>0</v>
      </c>
      <c r="AN1104" s="6">
        <v>0</v>
      </c>
      <c r="AO1104" s="6">
        <v>1</v>
      </c>
      <c r="AQ1104" s="6">
        <v>0</v>
      </c>
      <c r="AR1104" s="6">
        <v>0</v>
      </c>
      <c r="AS1104" s="6">
        <v>0</v>
      </c>
      <c r="AT1104" s="6">
        <v>0</v>
      </c>
      <c r="AU1104" s="6">
        <f>IF(Table3[[#This Row],[ShankDiameter]]&gt;0.5,0,2)</f>
        <v>2</v>
      </c>
      <c r="AV1104" s="6">
        <v>0</v>
      </c>
      <c r="AW1104" s="6">
        <v>0</v>
      </c>
      <c r="AX1104" s="6">
        <v>2</v>
      </c>
      <c r="AY1104" s="6">
        <f>IF(Table3[[#This Row],[ShankDiameter]]=0.225,2,IF(Table3[[#This Row],[ShankDiameter]]=0.25,2,IF(Table3[[#This Row],[ShankDiameter]]=0.2875,2,0)))</f>
        <v>0</v>
      </c>
      <c r="AZ1104" s="6"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f>IF(Table3[[#This Row],[Type]]="EM",IF((Table3[[#This Row],[Diameter]]/2)-Table3[[#This Row],[CornerRadius]]-0.012&gt;0,(Table3[[#This Row],[Diameter]]/2)-Table3[[#This Row],[CornerRadius]]-0.012,0),)</f>
        <v>0</v>
      </c>
      <c r="BK1104" s="6" t="str">
        <f>IF(Table3[[#This Row],[ShoulderLength]]="","",IF(Table3[[#This Row],[ShoulderLength]]&lt;Table3[[#This Row],[LOC]],"FIX",""))</f>
        <v/>
      </c>
    </row>
    <row r="1105" spans="1:63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1924</v>
      </c>
      <c r="D1105" s="6" t="s">
        <v>1924</v>
      </c>
      <c r="E1105" s="6">
        <v>1104</v>
      </c>
      <c r="H1105" s="10" t="s">
        <v>1924</v>
      </c>
      <c r="I1105" s="11" t="s">
        <v>2066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>IF(Z1105 &lt; 1, "", (M1105/2)/TAN(RADIANS(Z1105/2)))</f>
        <v/>
      </c>
      <c r="AE1105" s="6" t="s">
        <v>44</v>
      </c>
      <c r="AF1105" s="6" t="s">
        <v>62</v>
      </c>
      <c r="AI1105" s="6">
        <v>1</v>
      </c>
      <c r="AJ1105" s="6">
        <v>0</v>
      </c>
      <c r="AK1105" s="6">
        <v>0</v>
      </c>
      <c r="AL1105" s="6">
        <v>0</v>
      </c>
      <c r="AM1105" s="6">
        <v>0</v>
      </c>
      <c r="AN1105" s="6">
        <v>0</v>
      </c>
      <c r="AO1105" s="6">
        <v>1</v>
      </c>
      <c r="AQ1105" s="6">
        <v>0</v>
      </c>
      <c r="AR1105" s="6">
        <v>0</v>
      </c>
      <c r="AS1105" s="6">
        <v>0</v>
      </c>
      <c r="AT1105" s="6">
        <v>0</v>
      </c>
      <c r="AU1105" s="6">
        <f>IF(Table3[[#This Row],[ShankDiameter]]&gt;0.5,0,2)</f>
        <v>2</v>
      </c>
      <c r="AV1105" s="6">
        <v>0</v>
      </c>
      <c r="AW1105" s="6">
        <v>0</v>
      </c>
      <c r="AX1105" s="6">
        <v>2</v>
      </c>
      <c r="AY1105" s="6">
        <f>IF(Table3[[#This Row],[ShankDiameter]]=0.225,2,IF(Table3[[#This Row],[ShankDiameter]]=0.25,2,IF(Table3[[#This Row],[ShankDiameter]]=0.2875,2,0)))</f>
        <v>0</v>
      </c>
      <c r="AZ1105" s="6"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f>IF(Table3[[#This Row],[Type]]="EM",IF((Table3[[#This Row],[Diameter]]/2)-Table3[[#This Row],[CornerRadius]]-0.012&gt;0,(Table3[[#This Row],[Diameter]]/2)-Table3[[#This Row],[CornerRadius]]-0.012,0),)</f>
        <v>0</v>
      </c>
      <c r="BK1105" s="6" t="str">
        <f>IF(Table3[[#This Row],[ShoulderLength]]="","",IF(Table3[[#This Row],[ShoulderLength]]&lt;Table3[[#This Row],[LOC]],"FIX",""))</f>
        <v/>
      </c>
    </row>
    <row r="1106" spans="1:63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1924</v>
      </c>
      <c r="D1106" s="6" t="s">
        <v>1924</v>
      </c>
      <c r="E1106" s="6">
        <v>1105</v>
      </c>
      <c r="G1106" s="9" t="s">
        <v>74</v>
      </c>
      <c r="H1106" s="10" t="s">
        <v>1924</v>
      </c>
      <c r="I1106" s="11" t="s">
        <v>2067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>IF(Z1106 &lt; 1, "", (M1106/2)/TAN(RADIANS(Z1106/2)))</f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1</v>
      </c>
      <c r="AJ1106" s="6">
        <v>0</v>
      </c>
      <c r="AK1106" s="6">
        <v>0</v>
      </c>
      <c r="AL1106" s="6">
        <v>0</v>
      </c>
      <c r="AM1106" s="6">
        <v>0</v>
      </c>
      <c r="AN1106" s="6">
        <v>0</v>
      </c>
      <c r="AO1106" s="6">
        <v>1</v>
      </c>
      <c r="AQ1106" s="6">
        <v>0</v>
      </c>
      <c r="AR1106" s="6">
        <v>0</v>
      </c>
      <c r="AS1106" s="6">
        <v>0</v>
      </c>
      <c r="AT1106" s="6">
        <v>0</v>
      </c>
      <c r="AU1106" s="6">
        <f>IF(Table3[[#This Row],[ShankDiameter]]&gt;0.5,0,2)</f>
        <v>2</v>
      </c>
      <c r="AV1106" s="6">
        <v>0</v>
      </c>
      <c r="AW1106" s="6">
        <v>0</v>
      </c>
      <c r="AX1106" s="6">
        <v>2</v>
      </c>
      <c r="AY1106" s="6">
        <f>IF(Table3[[#This Row],[ShankDiameter]]=0.225,2,IF(Table3[[#This Row],[ShankDiameter]]=0.25,2,IF(Table3[[#This Row],[ShankDiameter]]=0.2875,2,0)))</f>
        <v>0</v>
      </c>
      <c r="AZ1106" s="6"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f>IF(Table3[[#This Row],[Type]]="EM",IF((Table3[[#This Row],[Diameter]]/2)-Table3[[#This Row],[CornerRadius]]-0.012&gt;0,(Table3[[#This Row],[Diameter]]/2)-Table3[[#This Row],[CornerRadius]]-0.012,0),)</f>
        <v>0</v>
      </c>
      <c r="BK1106" s="6" t="str">
        <f>IF(Table3[[#This Row],[ShoulderLength]]="","",IF(Table3[[#This Row],[ShoulderLength]]&lt;Table3[[#This Row],[LOC]],"FIX",""))</f>
        <v>FIX</v>
      </c>
    </row>
    <row r="1107" spans="1:63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1924</v>
      </c>
      <c r="D1107" s="6" t="s">
        <v>1924</v>
      </c>
      <c r="E1107" s="6">
        <v>1106</v>
      </c>
      <c r="H1107" s="10" t="s">
        <v>1924</v>
      </c>
      <c r="I1107" s="11" t="s">
        <v>2068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>IF(Z1107 &lt; 1, "", (M1107/2)/TAN(RADIANS(Z1107/2)))</f>
        <v/>
      </c>
      <c r="AE1107" s="6" t="s">
        <v>44</v>
      </c>
      <c r="AF1107" s="6" t="s">
        <v>62</v>
      </c>
      <c r="AI1107" s="6">
        <v>1</v>
      </c>
      <c r="AJ1107" s="6">
        <v>0</v>
      </c>
      <c r="AK1107" s="6">
        <v>0</v>
      </c>
      <c r="AL1107" s="6">
        <v>0</v>
      </c>
      <c r="AM1107" s="6">
        <v>0</v>
      </c>
      <c r="AN1107" s="6">
        <v>0</v>
      </c>
      <c r="AO1107" s="6">
        <v>1</v>
      </c>
      <c r="AQ1107" s="6">
        <v>0</v>
      </c>
      <c r="AR1107" s="6">
        <v>0</v>
      </c>
      <c r="AS1107" s="6">
        <v>0</v>
      </c>
      <c r="AT1107" s="6">
        <v>0</v>
      </c>
      <c r="AU1107" s="6">
        <f>IF(Table3[[#This Row],[ShankDiameter]]&gt;0.5,0,2)</f>
        <v>2</v>
      </c>
      <c r="AV1107" s="6">
        <v>0</v>
      </c>
      <c r="AW1107" s="6">
        <v>0</v>
      </c>
      <c r="AX1107" s="6">
        <v>2</v>
      </c>
      <c r="AY1107" s="6">
        <f>IF(Table3[[#This Row],[ShankDiameter]]=0.225,2,IF(Table3[[#This Row],[ShankDiameter]]=0.25,2,IF(Table3[[#This Row],[ShankDiameter]]=0.2875,2,0)))</f>
        <v>0</v>
      </c>
      <c r="AZ1107" s="6"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f>IF(Table3[[#This Row],[Type]]="EM",IF((Table3[[#This Row],[Diameter]]/2)-Table3[[#This Row],[CornerRadius]]-0.012&gt;0,(Table3[[#This Row],[Diameter]]/2)-Table3[[#This Row],[CornerRadius]]-0.012,0),)</f>
        <v>0</v>
      </c>
      <c r="BK1107" s="6" t="str">
        <f>IF(Table3[[#This Row],[ShoulderLength]]="","",IF(Table3[[#This Row],[ShoulderLength]]&lt;Table3[[#This Row],[LOC]],"FIX",""))</f>
        <v/>
      </c>
    </row>
    <row r="1108" spans="1:63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1924</v>
      </c>
      <c r="D1108" s="6" t="s">
        <v>1924</v>
      </c>
      <c r="E1108" s="6">
        <v>1107</v>
      </c>
      <c r="H1108" s="10" t="s">
        <v>1924</v>
      </c>
      <c r="I1108" s="11" t="s">
        <v>2069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>IF(Z1108 &lt; 1, "", (M1108/2)/TAN(RADIANS(Z1108/2)))</f>
        <v/>
      </c>
      <c r="AE1108" s="6" t="s">
        <v>44</v>
      </c>
      <c r="AF1108" s="6" t="s">
        <v>62</v>
      </c>
      <c r="AI1108" s="6">
        <v>1</v>
      </c>
      <c r="AJ1108" s="6">
        <v>0</v>
      </c>
      <c r="AK1108" s="6">
        <v>0</v>
      </c>
      <c r="AL1108" s="6">
        <v>0</v>
      </c>
      <c r="AM1108" s="6">
        <v>0</v>
      </c>
      <c r="AN1108" s="6">
        <v>0</v>
      </c>
      <c r="AO1108" s="6">
        <v>1</v>
      </c>
      <c r="AQ1108" s="6">
        <v>0</v>
      </c>
      <c r="AR1108" s="6">
        <v>0</v>
      </c>
      <c r="AS1108" s="6">
        <v>0</v>
      </c>
      <c r="AT1108" s="6">
        <v>0</v>
      </c>
      <c r="AU1108" s="6">
        <f>IF(Table3[[#This Row],[ShankDiameter]]&gt;0.5,0,2)</f>
        <v>2</v>
      </c>
      <c r="AV1108" s="6">
        <v>0</v>
      </c>
      <c r="AW1108" s="6">
        <v>0</v>
      </c>
      <c r="AX1108" s="6">
        <v>2</v>
      </c>
      <c r="AY1108" s="6">
        <f>IF(Table3[[#This Row],[ShankDiameter]]=0.225,2,IF(Table3[[#This Row],[ShankDiameter]]=0.25,2,IF(Table3[[#This Row],[ShankDiameter]]=0.2875,2,0)))</f>
        <v>0</v>
      </c>
      <c r="AZ1108" s="6"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f>IF(Table3[[#This Row],[Type]]="EM",IF((Table3[[#This Row],[Diameter]]/2)-Table3[[#This Row],[CornerRadius]]-0.012&gt;0,(Table3[[#This Row],[Diameter]]/2)-Table3[[#This Row],[CornerRadius]]-0.012,0),)</f>
        <v>0</v>
      </c>
      <c r="BK1108" s="6" t="str">
        <f>IF(Table3[[#This Row],[ShoulderLength]]="","",IF(Table3[[#This Row],[ShoulderLength]]&lt;Table3[[#This Row],[LOC]],"FIX",""))</f>
        <v/>
      </c>
    </row>
    <row r="1109" spans="1:63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1924</v>
      </c>
      <c r="D1109" s="6" t="s">
        <v>1924</v>
      </c>
      <c r="E1109" s="6">
        <v>1108</v>
      </c>
      <c r="H1109" s="10" t="s">
        <v>1924</v>
      </c>
      <c r="I1109" s="11" t="s">
        <v>2070</v>
      </c>
      <c r="J1109" s="12" t="s">
        <v>1931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>IF(Z1109 &lt; 1, "", (M1109/2)/TAN(RADIANS(Z1109/2)))</f>
        <v/>
      </c>
      <c r="AE1109" s="6" t="s">
        <v>49</v>
      </c>
      <c r="AF1109" s="6" t="s">
        <v>62</v>
      </c>
      <c r="AI1109" s="6">
        <v>1</v>
      </c>
      <c r="AJ1109" s="6">
        <v>0</v>
      </c>
      <c r="AK1109" s="6">
        <v>0</v>
      </c>
      <c r="AL1109" s="6">
        <v>0</v>
      </c>
      <c r="AM1109" s="6">
        <v>0</v>
      </c>
      <c r="AN1109" s="6">
        <v>0</v>
      </c>
      <c r="AO1109" s="6">
        <v>1</v>
      </c>
      <c r="AQ1109" s="6">
        <v>0</v>
      </c>
      <c r="AR1109" s="6">
        <v>0</v>
      </c>
      <c r="AS1109" s="6">
        <v>0</v>
      </c>
      <c r="AT1109" s="6">
        <v>0</v>
      </c>
      <c r="AU1109" s="6">
        <f>IF(Table3[[#This Row],[ShankDiameter]]&gt;0.5,0,2)</f>
        <v>2</v>
      </c>
      <c r="AV1109" s="6">
        <v>0</v>
      </c>
      <c r="AW1109" s="6">
        <v>0</v>
      </c>
      <c r="AX1109" s="6">
        <v>2</v>
      </c>
      <c r="AY1109" s="6">
        <f>IF(Table3[[#This Row],[ShankDiameter]]=0.225,2,IF(Table3[[#This Row],[ShankDiameter]]=0.25,2,IF(Table3[[#This Row],[ShankDiameter]]=0.2875,2,0)))</f>
        <v>0</v>
      </c>
      <c r="AZ1109" s="6"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f>IF(Table3[[#This Row],[Type]]="EM",IF((Table3[[#This Row],[Diameter]]/2)-Table3[[#This Row],[CornerRadius]]-0.012&gt;0,(Table3[[#This Row],[Diameter]]/2)-Table3[[#This Row],[CornerRadius]]-0.012,0),)</f>
        <v>0</v>
      </c>
      <c r="BK1109" s="6" t="str">
        <f>IF(Table3[[#This Row],[ShoulderLength]]="","",IF(Table3[[#This Row],[ShoulderLength]]&lt;Table3[[#This Row],[LOC]],"FIX",""))</f>
        <v/>
      </c>
    </row>
    <row r="1110" spans="1:63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1924</v>
      </c>
      <c r="D1110" s="6" t="s">
        <v>1924</v>
      </c>
      <c r="E1110" s="6">
        <v>1109</v>
      </c>
      <c r="F1110" s="22"/>
      <c r="G1110" s="23"/>
      <c r="H1110" s="10" t="s">
        <v>1924</v>
      </c>
      <c r="I1110" s="11" t="s">
        <v>2071</v>
      </c>
      <c r="J1110" s="12" t="s">
        <v>2072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>IF(Z1110 &lt; 1, "", (M1110/2)/TAN(RADIANS(Z1110/2)))</f>
        <v/>
      </c>
      <c r="AE1110" s="6" t="s">
        <v>49</v>
      </c>
      <c r="AF1110" s="6" t="s">
        <v>62</v>
      </c>
      <c r="AI1110" s="6">
        <v>1</v>
      </c>
      <c r="AJ1110" s="6">
        <v>0</v>
      </c>
      <c r="AK1110" s="6">
        <v>0</v>
      </c>
      <c r="AL1110" s="6">
        <v>0</v>
      </c>
      <c r="AM1110" s="6">
        <v>0</v>
      </c>
      <c r="AN1110" s="6">
        <v>0</v>
      </c>
      <c r="AO1110" s="6">
        <v>1</v>
      </c>
      <c r="AQ1110" s="6">
        <v>0</v>
      </c>
      <c r="AR1110" s="6">
        <v>0</v>
      </c>
      <c r="AS1110" s="6">
        <v>0</v>
      </c>
      <c r="AT1110" s="6">
        <v>0</v>
      </c>
      <c r="AU1110" s="6">
        <f>IF(Table3[[#This Row],[ShankDiameter]]&gt;0.5,0,2)</f>
        <v>2</v>
      </c>
      <c r="AV1110" s="6">
        <v>0</v>
      </c>
      <c r="AW1110" s="6">
        <v>0</v>
      </c>
      <c r="AX1110" s="6">
        <v>2</v>
      </c>
      <c r="AY1110" s="6">
        <f>IF(Table3[[#This Row],[ShankDiameter]]=0.225,2,IF(Table3[[#This Row],[ShankDiameter]]=0.25,2,IF(Table3[[#This Row],[ShankDiameter]]=0.2875,2,0)))</f>
        <v>0</v>
      </c>
      <c r="AZ1110" s="6"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f>IF(Table3[[#This Row],[Type]]="EM",IF((Table3[[#This Row],[Diameter]]/2)-Table3[[#This Row],[CornerRadius]]-0.012&gt;0,(Table3[[#This Row],[Diameter]]/2)-Table3[[#This Row],[CornerRadius]]-0.012,0),)</f>
        <v>0</v>
      </c>
      <c r="BK1110" s="6" t="str">
        <f>IF(Table3[[#This Row],[ShoulderLength]]="","",IF(Table3[[#This Row],[ShoulderLength]]&lt;Table3[[#This Row],[LOC]],"FIX",""))</f>
        <v/>
      </c>
    </row>
    <row r="1111" spans="1:63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1924</v>
      </c>
      <c r="D1111" s="6" t="s">
        <v>1924</v>
      </c>
      <c r="E1111" s="6">
        <v>1110</v>
      </c>
      <c r="H1111" s="10" t="s">
        <v>1924</v>
      </c>
      <c r="I1111" s="11" t="s">
        <v>2073</v>
      </c>
      <c r="J1111" s="12" t="s">
        <v>2074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>IF(Z1111 &lt; 1, "", (M1111/2)/TAN(RADIANS(Z1111/2)))</f>
        <v/>
      </c>
      <c r="AE1111" s="6" t="s">
        <v>49</v>
      </c>
      <c r="AF1111" s="6" t="s">
        <v>62</v>
      </c>
      <c r="AI1111" s="6">
        <v>1</v>
      </c>
      <c r="AJ1111" s="6">
        <v>0</v>
      </c>
      <c r="AK1111" s="6">
        <v>0</v>
      </c>
      <c r="AL1111" s="6">
        <v>0</v>
      </c>
      <c r="AM1111" s="6">
        <v>0</v>
      </c>
      <c r="AN1111" s="6">
        <v>0</v>
      </c>
      <c r="AO1111" s="6">
        <v>1</v>
      </c>
      <c r="AQ1111" s="6">
        <v>0</v>
      </c>
      <c r="AR1111" s="6">
        <v>0</v>
      </c>
      <c r="AS1111" s="6">
        <v>0</v>
      </c>
      <c r="AT1111" s="6">
        <v>0</v>
      </c>
      <c r="AU1111" s="6">
        <f>IF(Table3[[#This Row],[ShankDiameter]]&gt;0.5,0,2)</f>
        <v>2</v>
      </c>
      <c r="AV1111" s="6">
        <v>0</v>
      </c>
      <c r="AW1111" s="6">
        <v>0</v>
      </c>
      <c r="AX1111" s="6">
        <v>2</v>
      </c>
      <c r="AY1111" s="6">
        <f>IF(Table3[[#This Row],[ShankDiameter]]=0.225,2,IF(Table3[[#This Row],[ShankDiameter]]=0.25,2,IF(Table3[[#This Row],[ShankDiameter]]=0.2875,2,0)))</f>
        <v>0</v>
      </c>
      <c r="AZ1111" s="6"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f>IF(Table3[[#This Row],[Type]]="EM",IF((Table3[[#This Row],[Diameter]]/2)-Table3[[#This Row],[CornerRadius]]-0.012&gt;0,(Table3[[#This Row],[Diameter]]/2)-Table3[[#This Row],[CornerRadius]]-0.012,0),)</f>
        <v>0</v>
      </c>
      <c r="BK1111" s="6" t="str">
        <f>IF(Table3[[#This Row],[ShoulderLength]]="","",IF(Table3[[#This Row],[ShoulderLength]]&lt;Table3[[#This Row],[LOC]],"FIX",""))</f>
        <v/>
      </c>
    </row>
    <row r="1112" spans="1:63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1924</v>
      </c>
      <c r="D1112" s="6" t="s">
        <v>1924</v>
      </c>
      <c r="E1112" s="6">
        <v>1111</v>
      </c>
      <c r="H1112" s="10" t="s">
        <v>1924</v>
      </c>
      <c r="I1112" s="11" t="s">
        <v>2075</v>
      </c>
      <c r="J1112" s="12" t="s">
        <v>2076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>IF(Z1112 &lt; 1, "", (M1112/2)/TAN(RADIANS(Z1112/2)))</f>
        <v/>
      </c>
      <c r="AE1112" s="6" t="s">
        <v>49</v>
      </c>
      <c r="AF1112" s="6" t="s">
        <v>62</v>
      </c>
      <c r="AI1112" s="6">
        <v>1</v>
      </c>
      <c r="AJ1112" s="6">
        <v>0</v>
      </c>
      <c r="AK1112" s="6">
        <v>0</v>
      </c>
      <c r="AL1112" s="6">
        <v>0</v>
      </c>
      <c r="AM1112" s="6">
        <v>0</v>
      </c>
      <c r="AN1112" s="6">
        <v>0</v>
      </c>
      <c r="AO1112" s="6">
        <v>1</v>
      </c>
      <c r="AQ1112" s="6">
        <v>0</v>
      </c>
      <c r="AR1112" s="6">
        <v>0</v>
      </c>
      <c r="AS1112" s="6">
        <v>0</v>
      </c>
      <c r="AT1112" s="6">
        <v>0</v>
      </c>
      <c r="AU1112" s="6">
        <f>IF(Table3[[#This Row],[ShankDiameter]]&gt;0.5,0,2)</f>
        <v>2</v>
      </c>
      <c r="AV1112" s="6">
        <v>0</v>
      </c>
      <c r="AW1112" s="6">
        <v>0</v>
      </c>
      <c r="AX1112" s="6">
        <v>2</v>
      </c>
      <c r="AY1112" s="6">
        <f>IF(Table3[[#This Row],[ShankDiameter]]=0.225,2,IF(Table3[[#This Row],[ShankDiameter]]=0.25,2,IF(Table3[[#This Row],[ShankDiameter]]=0.2875,2,0)))</f>
        <v>0</v>
      </c>
      <c r="AZ1112" s="6"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f>IF(Table3[[#This Row],[Type]]="EM",IF((Table3[[#This Row],[Diameter]]/2)-Table3[[#This Row],[CornerRadius]]-0.012&gt;0,(Table3[[#This Row],[Diameter]]/2)-Table3[[#This Row],[CornerRadius]]-0.012,0),)</f>
        <v>0</v>
      </c>
      <c r="BK1112" s="6" t="str">
        <f>IF(Table3[[#This Row],[ShoulderLength]]="","",IF(Table3[[#This Row],[ShoulderLength]]&lt;Table3[[#This Row],[LOC]],"FIX",""))</f>
        <v/>
      </c>
    </row>
    <row r="1113" spans="1:63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1924</v>
      </c>
      <c r="D1113" s="6" t="s">
        <v>1924</v>
      </c>
      <c r="E1113" s="6">
        <v>1112</v>
      </c>
      <c r="H1113" s="10" t="s">
        <v>1924</v>
      </c>
      <c r="I1113" s="11" t="s">
        <v>2077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>IF(Z1113 &lt; 1, "", (M1113/2)/TAN(RADIANS(Z1113/2)))</f>
        <v/>
      </c>
      <c r="AE1113" s="6" t="s">
        <v>44</v>
      </c>
      <c r="AF1113" s="6" t="s">
        <v>62</v>
      </c>
      <c r="AI1113" s="6">
        <v>1</v>
      </c>
      <c r="AJ1113" s="6">
        <v>0</v>
      </c>
      <c r="AK1113" s="6">
        <v>0</v>
      </c>
      <c r="AL1113" s="6">
        <v>0</v>
      </c>
      <c r="AM1113" s="6">
        <v>0</v>
      </c>
      <c r="AN1113" s="6">
        <v>0</v>
      </c>
      <c r="AO1113" s="6">
        <v>1</v>
      </c>
      <c r="AQ1113" s="6">
        <v>0</v>
      </c>
      <c r="AR1113" s="6">
        <v>0</v>
      </c>
      <c r="AS1113" s="6">
        <v>0</v>
      </c>
      <c r="AT1113" s="6">
        <v>0</v>
      </c>
      <c r="AU1113" s="6">
        <f>IF(Table3[[#This Row],[ShankDiameter]]&gt;0.5,0,2)</f>
        <v>2</v>
      </c>
      <c r="AV1113" s="6">
        <v>0</v>
      </c>
      <c r="AW1113" s="6">
        <v>0</v>
      </c>
      <c r="AX1113" s="6">
        <v>2</v>
      </c>
      <c r="AY1113" s="6">
        <f>IF(Table3[[#This Row],[ShankDiameter]]=0.225,2,IF(Table3[[#This Row],[ShankDiameter]]=0.25,2,IF(Table3[[#This Row],[ShankDiameter]]=0.2875,2,0)))</f>
        <v>0</v>
      </c>
      <c r="AZ1113" s="6"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f>IF(Table3[[#This Row],[Type]]="EM",IF((Table3[[#This Row],[Diameter]]/2)-Table3[[#This Row],[CornerRadius]]-0.012&gt;0,(Table3[[#This Row],[Diameter]]/2)-Table3[[#This Row],[CornerRadius]]-0.012,0),)</f>
        <v>0</v>
      </c>
      <c r="BK1113" s="6" t="str">
        <f>IF(Table3[[#This Row],[ShoulderLength]]="","",IF(Table3[[#This Row],[ShoulderLength]]&lt;Table3[[#This Row],[LOC]],"FIX",""))</f>
        <v/>
      </c>
    </row>
    <row r="1114" spans="1:63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1924</v>
      </c>
      <c r="D1114" s="6" t="s">
        <v>1924</v>
      </c>
      <c r="E1114" s="6">
        <v>1113</v>
      </c>
      <c r="H1114" s="10" t="s">
        <v>1924</v>
      </c>
      <c r="I1114" s="11" t="s">
        <v>2078</v>
      </c>
      <c r="J1114" s="12" t="s">
        <v>2079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>IF(Z1114 &lt; 1, "", (M1114/2)/TAN(RADIANS(Z1114/2)))</f>
        <v/>
      </c>
      <c r="AE1114" s="6" t="s">
        <v>471</v>
      </c>
      <c r="AF1114" s="6" t="s">
        <v>62</v>
      </c>
      <c r="AI1114" s="6">
        <v>1</v>
      </c>
      <c r="AJ1114" s="6">
        <v>0</v>
      </c>
      <c r="AK1114" s="6">
        <v>0</v>
      </c>
      <c r="AL1114" s="6">
        <v>0</v>
      </c>
      <c r="AM1114" s="6">
        <v>0</v>
      </c>
      <c r="AN1114" s="6">
        <v>0</v>
      </c>
      <c r="AO1114" s="6">
        <v>1</v>
      </c>
      <c r="AQ1114" s="6">
        <v>0</v>
      </c>
      <c r="AR1114" s="6">
        <v>0</v>
      </c>
      <c r="AS1114" s="6">
        <v>0</v>
      </c>
      <c r="AT1114" s="6">
        <v>0</v>
      </c>
      <c r="AU1114" s="6">
        <f>IF(Table3[[#This Row],[ShankDiameter]]&gt;0.5,0,2)</f>
        <v>2</v>
      </c>
      <c r="AV1114" s="6">
        <v>0</v>
      </c>
      <c r="AW1114" s="6">
        <v>0</v>
      </c>
      <c r="AX1114" s="6">
        <v>2</v>
      </c>
      <c r="AY1114" s="6">
        <f>IF(Table3[[#This Row],[ShankDiameter]]=0.225,2,IF(Table3[[#This Row],[ShankDiameter]]=0.25,2,IF(Table3[[#This Row],[ShankDiameter]]=0.2875,2,0)))</f>
        <v>0</v>
      </c>
      <c r="AZ1114" s="6"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f>IF(Table3[[#This Row],[Type]]="EM",IF((Table3[[#This Row],[Diameter]]/2)-Table3[[#This Row],[CornerRadius]]-0.012&gt;0,(Table3[[#This Row],[Diameter]]/2)-Table3[[#This Row],[CornerRadius]]-0.012,0),)</f>
        <v>0</v>
      </c>
      <c r="BK1114" s="6" t="str">
        <f>IF(Table3[[#This Row],[ShoulderLength]]="","",IF(Table3[[#This Row],[ShoulderLength]]&lt;Table3[[#This Row],[LOC]],"FIX",""))</f>
        <v/>
      </c>
    </row>
    <row r="1115" spans="1:63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1924</v>
      </c>
      <c r="D1115" s="6" t="s">
        <v>1924</v>
      </c>
      <c r="E1115" s="6">
        <v>1114</v>
      </c>
      <c r="H1115" s="10" t="s">
        <v>1924</v>
      </c>
      <c r="I1115" s="11" t="s">
        <v>2080</v>
      </c>
      <c r="J1115" s="12" t="s">
        <v>2081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>IF(Z1115 &lt; 1, "", (M1115/2)/TAN(RADIANS(Z1115/2)))</f>
        <v/>
      </c>
      <c r="AE1115" s="6" t="s">
        <v>44</v>
      </c>
      <c r="AF1115" s="6" t="s">
        <v>62</v>
      </c>
      <c r="AI1115" s="6">
        <v>1</v>
      </c>
      <c r="AJ1115" s="6">
        <v>0</v>
      </c>
      <c r="AK1115" s="6">
        <v>0</v>
      </c>
      <c r="AL1115" s="6">
        <v>0</v>
      </c>
      <c r="AM1115" s="6">
        <v>0</v>
      </c>
      <c r="AN1115" s="6">
        <v>0</v>
      </c>
      <c r="AO1115" s="6">
        <v>1</v>
      </c>
      <c r="AQ1115" s="6">
        <v>0</v>
      </c>
      <c r="AR1115" s="6">
        <v>0</v>
      </c>
      <c r="AS1115" s="6">
        <v>0</v>
      </c>
      <c r="AT1115" s="6">
        <v>0</v>
      </c>
      <c r="AU1115" s="6">
        <f>IF(Table3[[#This Row],[ShankDiameter]]&gt;0.5,0,2)</f>
        <v>2</v>
      </c>
      <c r="AV1115" s="6">
        <v>0</v>
      </c>
      <c r="AW1115" s="6">
        <v>0</v>
      </c>
      <c r="AX1115" s="6">
        <v>2</v>
      </c>
      <c r="AY1115" s="6">
        <f>IF(Table3[[#This Row],[ShankDiameter]]=0.225,2,IF(Table3[[#This Row],[ShankDiameter]]=0.25,2,IF(Table3[[#This Row],[ShankDiameter]]=0.2875,2,0)))</f>
        <v>0</v>
      </c>
      <c r="AZ1115" s="6"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f>IF(Table3[[#This Row],[Type]]="EM",IF((Table3[[#This Row],[Diameter]]/2)-Table3[[#This Row],[CornerRadius]]-0.012&gt;0,(Table3[[#This Row],[Diameter]]/2)-Table3[[#This Row],[CornerRadius]]-0.012,0),)</f>
        <v>0</v>
      </c>
      <c r="BK1115" s="6" t="str">
        <f>IF(Table3[[#This Row],[ShoulderLength]]="","",IF(Table3[[#This Row],[ShoulderLength]]&lt;Table3[[#This Row],[LOC]],"FIX",""))</f>
        <v/>
      </c>
    </row>
    <row r="1116" spans="1:63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1924</v>
      </c>
      <c r="D1116" s="6" t="s">
        <v>1924</v>
      </c>
      <c r="E1116" s="6">
        <v>1115</v>
      </c>
      <c r="G1116" s="9" t="s">
        <v>74</v>
      </c>
      <c r="H1116" s="10" t="s">
        <v>1924</v>
      </c>
      <c r="I1116" s="11" t="s">
        <v>2082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>IF(Z1116 &lt; 1, "", (M1116/2)/TAN(RADIANS(Z1116/2)))</f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1</v>
      </c>
      <c r="AJ1116" s="6">
        <v>0</v>
      </c>
      <c r="AK1116" s="6">
        <v>0</v>
      </c>
      <c r="AL1116" s="6">
        <v>0</v>
      </c>
      <c r="AM1116" s="6">
        <v>0</v>
      </c>
      <c r="AN1116" s="6">
        <v>0</v>
      </c>
      <c r="AO1116" s="6">
        <v>1</v>
      </c>
      <c r="AQ1116" s="6">
        <v>0</v>
      </c>
      <c r="AR1116" s="6">
        <v>0</v>
      </c>
      <c r="AS1116" s="6">
        <v>0</v>
      </c>
      <c r="AT1116" s="6">
        <v>0</v>
      </c>
      <c r="AU1116" s="6">
        <f>IF(Table3[[#This Row],[ShankDiameter]]&gt;0.5,0,2)</f>
        <v>2</v>
      </c>
      <c r="AV1116" s="6">
        <v>0</v>
      </c>
      <c r="AW1116" s="6">
        <v>0</v>
      </c>
      <c r="AX1116" s="6">
        <v>2</v>
      </c>
      <c r="AY1116" s="6">
        <f>IF(Table3[[#This Row],[ShankDiameter]]=0.225,2,IF(Table3[[#This Row],[ShankDiameter]]=0.25,2,IF(Table3[[#This Row],[ShankDiameter]]=0.2875,2,0)))</f>
        <v>0</v>
      </c>
      <c r="AZ1116" s="6"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f>IF(Table3[[#This Row],[Type]]="EM",IF((Table3[[#This Row],[Diameter]]/2)-Table3[[#This Row],[CornerRadius]]-0.012&gt;0,(Table3[[#This Row],[Diameter]]/2)-Table3[[#This Row],[CornerRadius]]-0.012,0),)</f>
        <v>0</v>
      </c>
      <c r="BK1116" s="6" t="str">
        <f>IF(Table3[[#This Row],[ShoulderLength]]="","",IF(Table3[[#This Row],[ShoulderLength]]&lt;Table3[[#This Row],[LOC]],"FIX",""))</f>
        <v>FIX</v>
      </c>
    </row>
    <row r="1117" spans="1:63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1924</v>
      </c>
      <c r="D1117" s="6" t="s">
        <v>1924</v>
      </c>
      <c r="E1117" s="6">
        <v>1116</v>
      </c>
      <c r="H1117" s="10" t="s">
        <v>1924</v>
      </c>
      <c r="I1117" s="11" t="s">
        <v>2083</v>
      </c>
      <c r="J1117" s="12" t="s">
        <v>1931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>IF(Z1117 &lt; 1, "", (M1117/2)/TAN(RADIANS(Z1117/2)))</f>
        <v/>
      </c>
      <c r="AE1117" s="6" t="s">
        <v>471</v>
      </c>
      <c r="AF1117" s="6" t="s">
        <v>62</v>
      </c>
      <c r="AI1117" s="6">
        <v>1</v>
      </c>
      <c r="AJ1117" s="6">
        <v>0</v>
      </c>
      <c r="AK1117" s="6">
        <v>0</v>
      </c>
      <c r="AL1117" s="6">
        <v>0</v>
      </c>
      <c r="AM1117" s="6">
        <v>0</v>
      </c>
      <c r="AN1117" s="6">
        <v>0</v>
      </c>
      <c r="AO1117" s="6">
        <v>1</v>
      </c>
      <c r="AQ1117" s="6">
        <v>0</v>
      </c>
      <c r="AR1117" s="6">
        <v>0</v>
      </c>
      <c r="AS1117" s="6">
        <v>0</v>
      </c>
      <c r="AT1117" s="6">
        <v>0</v>
      </c>
      <c r="AU1117" s="6">
        <f>IF(Table3[[#This Row],[ShankDiameter]]&gt;0.5,0,2)</f>
        <v>2</v>
      </c>
      <c r="AV1117" s="6">
        <v>0</v>
      </c>
      <c r="AW1117" s="6">
        <v>0</v>
      </c>
      <c r="AX1117" s="6">
        <v>2</v>
      </c>
      <c r="AY1117" s="6">
        <f>IF(Table3[[#This Row],[ShankDiameter]]=0.225,2,IF(Table3[[#This Row],[ShankDiameter]]=0.25,2,IF(Table3[[#This Row],[ShankDiameter]]=0.2875,2,0)))</f>
        <v>0</v>
      </c>
      <c r="AZ1117" s="6"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f>IF(Table3[[#This Row],[Type]]="EM",IF((Table3[[#This Row],[Diameter]]/2)-Table3[[#This Row],[CornerRadius]]-0.012&gt;0,(Table3[[#This Row],[Diameter]]/2)-Table3[[#This Row],[CornerRadius]]-0.012,0),)</f>
        <v>0</v>
      </c>
      <c r="BK1117" s="6" t="str">
        <f>IF(Table3[[#This Row],[ShoulderLength]]="","",IF(Table3[[#This Row],[ShoulderLength]]&lt;Table3[[#This Row],[LOC]],"FIX",""))</f>
        <v/>
      </c>
    </row>
    <row r="1118" spans="1:63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1924</v>
      </c>
      <c r="D1118" s="6" t="s">
        <v>1924</v>
      </c>
      <c r="E1118" s="6">
        <v>1117</v>
      </c>
      <c r="H1118" s="10" t="s">
        <v>1924</v>
      </c>
      <c r="I1118" s="11" t="s">
        <v>2084</v>
      </c>
      <c r="J1118" s="12" t="s">
        <v>1931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>IF(Z1118 &lt; 1, "", (M1118/2)/TAN(RADIANS(Z1118/2)))</f>
        <v/>
      </c>
      <c r="AE1118" s="6" t="s">
        <v>49</v>
      </c>
      <c r="AF1118" s="6" t="s">
        <v>62</v>
      </c>
      <c r="AI1118" s="6">
        <v>1</v>
      </c>
      <c r="AJ1118" s="6">
        <v>0</v>
      </c>
      <c r="AK1118" s="6">
        <v>0</v>
      </c>
      <c r="AL1118" s="6">
        <v>0</v>
      </c>
      <c r="AM1118" s="6">
        <v>0</v>
      </c>
      <c r="AN1118" s="6">
        <v>0</v>
      </c>
      <c r="AO1118" s="6">
        <v>1</v>
      </c>
      <c r="AQ1118" s="6">
        <v>0</v>
      </c>
      <c r="AR1118" s="6">
        <v>0</v>
      </c>
      <c r="AS1118" s="6">
        <v>0</v>
      </c>
      <c r="AT1118" s="6">
        <v>0</v>
      </c>
      <c r="AU1118" s="6">
        <f>IF(Table3[[#This Row],[ShankDiameter]]&gt;0.5,0,2)</f>
        <v>2</v>
      </c>
      <c r="AV1118" s="6">
        <v>0</v>
      </c>
      <c r="AW1118" s="6">
        <v>0</v>
      </c>
      <c r="AX1118" s="6">
        <v>2</v>
      </c>
      <c r="AY1118" s="6">
        <f>IF(Table3[[#This Row],[ShankDiameter]]=0.225,2,IF(Table3[[#This Row],[ShankDiameter]]=0.25,2,IF(Table3[[#This Row],[ShankDiameter]]=0.2875,2,0)))</f>
        <v>0</v>
      </c>
      <c r="AZ1118" s="6"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f>IF(Table3[[#This Row],[Type]]="EM",IF((Table3[[#This Row],[Diameter]]/2)-Table3[[#This Row],[CornerRadius]]-0.012&gt;0,(Table3[[#This Row],[Diameter]]/2)-Table3[[#This Row],[CornerRadius]]-0.012,0),)</f>
        <v>0</v>
      </c>
      <c r="BK1118" s="6" t="str">
        <f>IF(Table3[[#This Row],[ShoulderLength]]="","",IF(Table3[[#This Row],[ShoulderLength]]&lt;Table3[[#This Row],[LOC]],"FIX",""))</f>
        <v/>
      </c>
    </row>
    <row r="1119" spans="1:63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1924</v>
      </c>
      <c r="D1119" s="6" t="s">
        <v>1924</v>
      </c>
      <c r="E1119" s="6">
        <v>1118</v>
      </c>
      <c r="H1119" s="10" t="s">
        <v>1924</v>
      </c>
      <c r="I1119" s="11" t="s">
        <v>2085</v>
      </c>
      <c r="J1119" s="12" t="s">
        <v>2086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>IF(Z1119 &lt; 1, "", (M1119/2)/TAN(RADIANS(Z1119/2)))</f>
        <v/>
      </c>
      <c r="AE1119" s="6" t="s">
        <v>49</v>
      </c>
      <c r="AF1119" s="6" t="s">
        <v>62</v>
      </c>
      <c r="AI1119" s="6">
        <v>1</v>
      </c>
      <c r="AJ1119" s="6">
        <v>0</v>
      </c>
      <c r="AK1119" s="6">
        <v>0</v>
      </c>
      <c r="AL1119" s="6">
        <v>0</v>
      </c>
      <c r="AM1119" s="6">
        <v>0</v>
      </c>
      <c r="AN1119" s="6">
        <v>0</v>
      </c>
      <c r="AO1119" s="6">
        <v>1</v>
      </c>
      <c r="AQ1119" s="6">
        <v>0</v>
      </c>
      <c r="AR1119" s="6">
        <v>0</v>
      </c>
      <c r="AS1119" s="6">
        <v>0</v>
      </c>
      <c r="AT1119" s="6">
        <v>0</v>
      </c>
      <c r="AU1119" s="6">
        <f>IF(Table3[[#This Row],[ShankDiameter]]&gt;0.5,0,2)</f>
        <v>2</v>
      </c>
      <c r="AV1119" s="6">
        <v>0</v>
      </c>
      <c r="AW1119" s="6">
        <v>0</v>
      </c>
      <c r="AX1119" s="6">
        <v>2</v>
      </c>
      <c r="AY1119" s="6">
        <f>IF(Table3[[#This Row],[ShankDiameter]]=0.225,2,IF(Table3[[#This Row],[ShankDiameter]]=0.25,2,IF(Table3[[#This Row],[ShankDiameter]]=0.2875,2,0)))</f>
        <v>0</v>
      </c>
      <c r="AZ1119" s="6"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f>IF(Table3[[#This Row],[Type]]="EM",IF((Table3[[#This Row],[Diameter]]/2)-Table3[[#This Row],[CornerRadius]]-0.012&gt;0,(Table3[[#This Row],[Diameter]]/2)-Table3[[#This Row],[CornerRadius]]-0.012,0),)</f>
        <v>0</v>
      </c>
      <c r="BK1119" s="6" t="str">
        <f>IF(Table3[[#This Row],[ShoulderLength]]="","",IF(Table3[[#This Row],[ShoulderLength]]&lt;Table3[[#This Row],[LOC]],"FIX",""))</f>
        <v/>
      </c>
    </row>
    <row r="1120" spans="1:63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1924</v>
      </c>
      <c r="D1120" s="6" t="s">
        <v>1924</v>
      </c>
      <c r="E1120" s="6">
        <v>1119</v>
      </c>
      <c r="F1120" s="22"/>
      <c r="G1120" s="9" t="s">
        <v>74</v>
      </c>
      <c r="H1120" s="10" t="s">
        <v>1924</v>
      </c>
      <c r="I1120" s="11" t="s">
        <v>2087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>IF(Z1120 &lt; 1, "", (M1120/2)/TAN(RADIANS(Z1120/2)))</f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1</v>
      </c>
      <c r="AJ1120" s="6">
        <v>0</v>
      </c>
      <c r="AK1120" s="6">
        <v>0</v>
      </c>
      <c r="AL1120" s="6">
        <v>0</v>
      </c>
      <c r="AM1120" s="6">
        <v>0</v>
      </c>
      <c r="AN1120" s="6">
        <v>0</v>
      </c>
      <c r="AO1120" s="6">
        <v>1</v>
      </c>
      <c r="AQ1120" s="6">
        <v>0</v>
      </c>
      <c r="AR1120" s="6">
        <v>0</v>
      </c>
      <c r="AS1120" s="6">
        <v>0</v>
      </c>
      <c r="AT1120" s="6">
        <v>0</v>
      </c>
      <c r="AU1120" s="6">
        <f>IF(Table3[[#This Row],[ShankDiameter]]&gt;0.5,0,2)</f>
        <v>2</v>
      </c>
      <c r="AV1120" s="6">
        <v>0</v>
      </c>
      <c r="AW1120" s="6">
        <v>0</v>
      </c>
      <c r="AX1120" s="6">
        <v>2</v>
      </c>
      <c r="AY1120" s="6">
        <f>IF(Table3[[#This Row],[ShankDiameter]]=0.225,2,IF(Table3[[#This Row],[ShankDiameter]]=0.25,2,IF(Table3[[#This Row],[ShankDiameter]]=0.2875,2,0)))</f>
        <v>0</v>
      </c>
      <c r="AZ1120" s="6"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f>IF(Table3[[#This Row],[Type]]="EM",IF((Table3[[#This Row],[Diameter]]/2)-Table3[[#This Row],[CornerRadius]]-0.012&gt;0,(Table3[[#This Row],[Diameter]]/2)-Table3[[#This Row],[CornerRadius]]-0.012,0),)</f>
        <v>0</v>
      </c>
      <c r="BK1120" s="6" t="str">
        <f>IF(Table3[[#This Row],[ShoulderLength]]="","",IF(Table3[[#This Row],[ShoulderLength]]&lt;Table3[[#This Row],[LOC]],"FIX",""))</f>
        <v>FIX</v>
      </c>
    </row>
    <row r="1121" spans="1:63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1924</v>
      </c>
      <c r="D1121" s="6" t="s">
        <v>1924</v>
      </c>
      <c r="E1121" s="6">
        <v>1120</v>
      </c>
      <c r="G1121" s="9" t="s">
        <v>74</v>
      </c>
      <c r="H1121" s="10" t="s">
        <v>1924</v>
      </c>
      <c r="I1121" s="11" t="s">
        <v>2088</v>
      </c>
      <c r="J1121" s="12" t="s">
        <v>2089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>IF(Z1121 &lt; 1, "", (M1121/2)/TAN(RADIANS(Z1121/2)))</f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2103</v>
      </c>
      <c r="AI1121" s="6">
        <v>1</v>
      </c>
      <c r="AJ1121" s="6">
        <v>0</v>
      </c>
      <c r="AK1121" s="6">
        <v>0</v>
      </c>
      <c r="AL1121" s="6">
        <v>0</v>
      </c>
      <c r="AM1121" s="6">
        <v>0</v>
      </c>
      <c r="AN1121" s="6">
        <v>0</v>
      </c>
      <c r="AO1121" s="6">
        <v>1</v>
      </c>
      <c r="AQ1121" s="6">
        <v>0</v>
      </c>
      <c r="AR1121" s="6">
        <v>0</v>
      </c>
      <c r="AS1121" s="6">
        <v>0</v>
      </c>
      <c r="AT1121" s="6">
        <v>0</v>
      </c>
      <c r="AU1121" s="6">
        <f>IF(Table3[[#This Row],[ShankDiameter]]&gt;0.5,0,2)</f>
        <v>2</v>
      </c>
      <c r="AV1121" s="6">
        <v>0</v>
      </c>
      <c r="AW1121" s="6">
        <v>0</v>
      </c>
      <c r="AX1121" s="6">
        <v>2</v>
      </c>
      <c r="AY1121" s="6">
        <f>IF(Table3[[#This Row],[ShankDiameter]]=0.225,2,IF(Table3[[#This Row],[ShankDiameter]]=0.25,2,IF(Table3[[#This Row],[ShankDiameter]]=0.2875,2,0)))</f>
        <v>0</v>
      </c>
      <c r="AZ1121" s="6"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f>IF(Table3[[#This Row],[Type]]="EM",IF((Table3[[#This Row],[Diameter]]/2)-Table3[[#This Row],[CornerRadius]]-0.012&gt;0,(Table3[[#This Row],[Diameter]]/2)-Table3[[#This Row],[CornerRadius]]-0.012,0),)</f>
        <v>0</v>
      </c>
      <c r="BK1121" s="6" t="str">
        <f>IF(Table3[[#This Row],[ShoulderLength]]="","",IF(Table3[[#This Row],[ShoulderLength]]&lt;Table3[[#This Row],[LOC]],"FIX",""))</f>
        <v/>
      </c>
    </row>
    <row r="1122" spans="1:63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1924</v>
      </c>
      <c r="D1122" s="6" t="s">
        <v>1924</v>
      </c>
      <c r="E1122" s="6">
        <v>1121</v>
      </c>
      <c r="H1122" s="10" t="s">
        <v>1924</v>
      </c>
      <c r="I1122" s="11" t="s">
        <v>2090</v>
      </c>
      <c r="J1122" s="12" t="s">
        <v>1931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>IF(Z1122 &lt; 1, "", (M1122/2)/TAN(RADIANS(Z1122/2)))</f>
        <v/>
      </c>
      <c r="AE1122" s="6" t="s">
        <v>49</v>
      </c>
      <c r="AF1122" s="6" t="s">
        <v>62</v>
      </c>
      <c r="AI1122" s="6">
        <v>1</v>
      </c>
      <c r="AJ1122" s="6">
        <v>0</v>
      </c>
      <c r="AK1122" s="6">
        <v>0</v>
      </c>
      <c r="AL1122" s="6">
        <v>0</v>
      </c>
      <c r="AM1122" s="6">
        <v>0</v>
      </c>
      <c r="AN1122" s="6">
        <v>0</v>
      </c>
      <c r="AO1122" s="6">
        <v>1</v>
      </c>
      <c r="AQ1122" s="6">
        <v>0</v>
      </c>
      <c r="AR1122" s="6">
        <v>0</v>
      </c>
      <c r="AS1122" s="6">
        <v>0</v>
      </c>
      <c r="AT1122" s="6">
        <v>0</v>
      </c>
      <c r="AU1122" s="6">
        <f>IF(Table3[[#This Row],[ShankDiameter]]&gt;0.5,0,2)</f>
        <v>2</v>
      </c>
      <c r="AV1122" s="6">
        <v>0</v>
      </c>
      <c r="AW1122" s="6">
        <v>0</v>
      </c>
      <c r="AX1122" s="6">
        <v>2</v>
      </c>
      <c r="AY1122" s="6">
        <f>IF(Table3[[#This Row],[ShankDiameter]]=0.225,2,IF(Table3[[#This Row],[ShankDiameter]]=0.25,2,IF(Table3[[#This Row],[ShankDiameter]]=0.2875,2,0)))</f>
        <v>0</v>
      </c>
      <c r="AZ1122" s="6"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f>IF(Table3[[#This Row],[Type]]="EM",IF((Table3[[#This Row],[Diameter]]/2)-Table3[[#This Row],[CornerRadius]]-0.012&gt;0,(Table3[[#This Row],[Diameter]]/2)-Table3[[#This Row],[CornerRadius]]-0.012,0),)</f>
        <v>0</v>
      </c>
      <c r="BK1122" s="6" t="str">
        <f>IF(Table3[[#This Row],[ShoulderLength]]="","",IF(Table3[[#This Row],[ShoulderLength]]&lt;Table3[[#This Row],[LOC]],"FIX",""))</f>
        <v/>
      </c>
    </row>
    <row r="1123" spans="1:63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1924</v>
      </c>
      <c r="D1123" s="6" t="s">
        <v>1924</v>
      </c>
      <c r="E1123" s="6">
        <v>1122</v>
      </c>
      <c r="G1123" s="9" t="s">
        <v>74</v>
      </c>
      <c r="H1123" s="10" t="s">
        <v>1924</v>
      </c>
      <c r="I1123" s="11" t="s">
        <v>2091</v>
      </c>
      <c r="J1123" s="12" t="s">
        <v>2092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>IF(Z1123 &lt; 1, "", (M1123/2)/TAN(RADIANS(Z1123/2)))</f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1</v>
      </c>
      <c r="AJ1123" s="6">
        <v>0</v>
      </c>
      <c r="AK1123" s="6">
        <v>0</v>
      </c>
      <c r="AL1123" s="6">
        <v>0</v>
      </c>
      <c r="AM1123" s="6">
        <v>0</v>
      </c>
      <c r="AN1123" s="6">
        <v>0</v>
      </c>
      <c r="AO1123" s="6">
        <v>1</v>
      </c>
      <c r="AQ1123" s="6">
        <v>0</v>
      </c>
      <c r="AR1123" s="6">
        <v>0</v>
      </c>
      <c r="AS1123" s="6">
        <v>0</v>
      </c>
      <c r="AT1123" s="6">
        <v>0</v>
      </c>
      <c r="AU1123" s="6">
        <f>IF(Table3[[#This Row],[ShankDiameter]]&gt;0.5,0,2)</f>
        <v>2</v>
      </c>
      <c r="AV1123" s="6">
        <v>0</v>
      </c>
      <c r="AW1123" s="6">
        <v>0</v>
      </c>
      <c r="AX1123" s="6">
        <v>2</v>
      </c>
      <c r="AY1123" s="6">
        <f>IF(Table3[[#This Row],[ShankDiameter]]=0.225,2,IF(Table3[[#This Row],[ShankDiameter]]=0.25,2,IF(Table3[[#This Row],[ShankDiameter]]=0.2875,2,0)))</f>
        <v>0</v>
      </c>
      <c r="AZ1123" s="6"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f>IF(Table3[[#This Row],[Type]]="EM",IF((Table3[[#This Row],[Diameter]]/2)-Table3[[#This Row],[CornerRadius]]-0.012&gt;0,(Table3[[#This Row],[Diameter]]/2)-Table3[[#This Row],[CornerRadius]]-0.012,0),)</f>
        <v>0</v>
      </c>
      <c r="BK1123" s="6" t="str">
        <f>IF(Table3[[#This Row],[ShoulderLength]]="","",IF(Table3[[#This Row],[ShoulderLength]]&lt;Table3[[#This Row],[LOC]],"FIX",""))</f>
        <v>FIX</v>
      </c>
    </row>
    <row r="1124" spans="1:63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1924</v>
      </c>
      <c r="D1124" s="6" t="s">
        <v>1924</v>
      </c>
      <c r="E1124" s="6">
        <v>1123</v>
      </c>
      <c r="H1124" s="10" t="s">
        <v>1924</v>
      </c>
      <c r="I1124" s="11" t="s">
        <v>2093</v>
      </c>
      <c r="J1124" s="12" t="s">
        <v>2094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>IF(Z1124 &lt; 1, "", (M1124/2)/TAN(RADIANS(Z1124/2)))</f>
        <v/>
      </c>
      <c r="AE1124" s="6" t="s">
        <v>49</v>
      </c>
      <c r="AF1124" s="6" t="s">
        <v>62</v>
      </c>
      <c r="AI1124" s="6">
        <v>1</v>
      </c>
      <c r="AJ1124" s="6">
        <v>0</v>
      </c>
      <c r="AK1124" s="6">
        <v>0</v>
      </c>
      <c r="AL1124" s="6">
        <v>0</v>
      </c>
      <c r="AM1124" s="6">
        <v>0</v>
      </c>
      <c r="AN1124" s="6">
        <v>0</v>
      </c>
      <c r="AO1124" s="6">
        <v>1</v>
      </c>
      <c r="AQ1124" s="6">
        <v>0</v>
      </c>
      <c r="AR1124" s="6">
        <v>0</v>
      </c>
      <c r="AS1124" s="6">
        <v>0</v>
      </c>
      <c r="AT1124" s="6">
        <v>0</v>
      </c>
      <c r="AU1124" s="6">
        <f>IF(Table3[[#This Row],[ShankDiameter]]&gt;0.5,0,2)</f>
        <v>2</v>
      </c>
      <c r="AV1124" s="6">
        <v>0</v>
      </c>
      <c r="AW1124" s="6">
        <v>0</v>
      </c>
      <c r="AX1124" s="6">
        <v>2</v>
      </c>
      <c r="AY1124" s="6">
        <f>IF(Table3[[#This Row],[ShankDiameter]]=0.225,2,IF(Table3[[#This Row],[ShankDiameter]]=0.25,2,IF(Table3[[#This Row],[ShankDiameter]]=0.2875,2,0)))</f>
        <v>0</v>
      </c>
      <c r="AZ1124" s="6"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f>IF(Table3[[#This Row],[Type]]="EM",IF((Table3[[#This Row],[Diameter]]/2)-Table3[[#This Row],[CornerRadius]]-0.012&gt;0,(Table3[[#This Row],[Diameter]]/2)-Table3[[#This Row],[CornerRadius]]-0.012,0),)</f>
        <v>0</v>
      </c>
      <c r="BK1124" s="6" t="str">
        <f>IF(Table3[[#This Row],[ShoulderLength]]="","",IF(Table3[[#This Row],[ShoulderLength]]&lt;Table3[[#This Row],[LOC]],"FIX",""))</f>
        <v/>
      </c>
    </row>
    <row r="1125" spans="1:63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1924</v>
      </c>
      <c r="D1125" s="6" t="s">
        <v>1924</v>
      </c>
      <c r="E1125" s="6">
        <v>1124</v>
      </c>
      <c r="H1125" s="10" t="s">
        <v>1924</v>
      </c>
      <c r="I1125" s="11" t="s">
        <v>2095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>IF(Z1125 &lt; 1, "", (M1125/2)/TAN(RADIANS(Z1125/2)))</f>
        <v/>
      </c>
      <c r="AE1125" s="6" t="s">
        <v>44</v>
      </c>
      <c r="AF1125" s="6" t="s">
        <v>62</v>
      </c>
      <c r="AI1125" s="6">
        <v>1</v>
      </c>
      <c r="AJ1125" s="6">
        <v>0</v>
      </c>
      <c r="AK1125" s="6">
        <v>0</v>
      </c>
      <c r="AL1125" s="6">
        <v>0</v>
      </c>
      <c r="AM1125" s="6">
        <v>0</v>
      </c>
      <c r="AN1125" s="6">
        <v>0</v>
      </c>
      <c r="AO1125" s="6">
        <v>1</v>
      </c>
      <c r="AQ1125" s="6">
        <v>0</v>
      </c>
      <c r="AR1125" s="6">
        <v>0</v>
      </c>
      <c r="AS1125" s="6">
        <v>0</v>
      </c>
      <c r="AT1125" s="6">
        <v>0</v>
      </c>
      <c r="AU1125" s="6">
        <f>IF(Table3[[#This Row],[ShankDiameter]]&gt;0.5,0,2)</f>
        <v>2</v>
      </c>
      <c r="AV1125" s="6">
        <v>0</v>
      </c>
      <c r="AW1125" s="6">
        <v>0</v>
      </c>
      <c r="AX1125" s="6">
        <v>2</v>
      </c>
      <c r="AY1125" s="6">
        <f>IF(Table3[[#This Row],[ShankDiameter]]=0.225,2,IF(Table3[[#This Row],[ShankDiameter]]=0.25,2,IF(Table3[[#This Row],[ShankDiameter]]=0.2875,2,0)))</f>
        <v>0</v>
      </c>
      <c r="AZ1125" s="6"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f>IF(Table3[[#This Row],[Type]]="EM",IF((Table3[[#This Row],[Diameter]]/2)-Table3[[#This Row],[CornerRadius]]-0.012&gt;0,(Table3[[#This Row],[Diameter]]/2)-Table3[[#This Row],[CornerRadius]]-0.012,0),)</f>
        <v>0</v>
      </c>
      <c r="BK1125" s="6" t="str">
        <f>IF(Table3[[#This Row],[ShoulderLength]]="","",IF(Table3[[#This Row],[ShoulderLength]]&lt;Table3[[#This Row],[LOC]],"FIX",""))</f>
        <v/>
      </c>
    </row>
    <row r="1126" spans="1:63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1924</v>
      </c>
      <c r="D1126" s="6" t="s">
        <v>1924</v>
      </c>
      <c r="E1126" s="6">
        <v>1125</v>
      </c>
      <c r="H1126" s="10" t="s">
        <v>1924</v>
      </c>
      <c r="I1126" s="11" t="s">
        <v>2096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>IF(Z1126 &lt; 1, "", (M1126/2)/TAN(RADIANS(Z1126/2)))</f>
        <v/>
      </c>
      <c r="AE1126" s="6" t="s">
        <v>44</v>
      </c>
      <c r="AF1126" s="6" t="s">
        <v>62</v>
      </c>
      <c r="AI1126" s="6">
        <v>1</v>
      </c>
      <c r="AJ1126" s="6">
        <v>0</v>
      </c>
      <c r="AK1126" s="6">
        <v>0</v>
      </c>
      <c r="AL1126" s="6">
        <v>0</v>
      </c>
      <c r="AM1126" s="6">
        <v>0</v>
      </c>
      <c r="AN1126" s="6">
        <v>0</v>
      </c>
      <c r="AO1126" s="6">
        <v>1</v>
      </c>
      <c r="AQ1126" s="6">
        <v>0</v>
      </c>
      <c r="AR1126" s="6">
        <v>0</v>
      </c>
      <c r="AS1126" s="6">
        <v>0</v>
      </c>
      <c r="AT1126" s="6">
        <v>0</v>
      </c>
      <c r="AU1126" s="6">
        <f>IF(Table3[[#This Row],[ShankDiameter]]&gt;0.5,0,2)</f>
        <v>2</v>
      </c>
      <c r="AV1126" s="6">
        <v>0</v>
      </c>
      <c r="AW1126" s="6">
        <v>0</v>
      </c>
      <c r="AX1126" s="6">
        <v>2</v>
      </c>
      <c r="AY1126" s="6">
        <f>IF(Table3[[#This Row],[ShankDiameter]]=0.225,2,IF(Table3[[#This Row],[ShankDiameter]]=0.25,2,IF(Table3[[#This Row],[ShankDiameter]]=0.2875,2,0)))</f>
        <v>0</v>
      </c>
      <c r="AZ1126" s="6"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f>IF(Table3[[#This Row],[Type]]="EM",IF((Table3[[#This Row],[Diameter]]/2)-Table3[[#This Row],[CornerRadius]]-0.012&gt;0,(Table3[[#This Row],[Diameter]]/2)-Table3[[#This Row],[CornerRadius]]-0.012,0),)</f>
        <v>0</v>
      </c>
      <c r="BK1126" s="6" t="str">
        <f>IF(Table3[[#This Row],[ShoulderLength]]="","",IF(Table3[[#This Row],[ShoulderLength]]&lt;Table3[[#This Row],[LOC]],"FIX",""))</f>
        <v/>
      </c>
    </row>
    <row r="1127" spans="1:63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1924</v>
      </c>
      <c r="D1127" s="6" t="s">
        <v>1924</v>
      </c>
      <c r="E1127" s="6">
        <v>1126</v>
      </c>
      <c r="H1127" s="10" t="s">
        <v>1924</v>
      </c>
      <c r="I1127" s="11" t="s">
        <v>2097</v>
      </c>
      <c r="J1127" s="12" t="s">
        <v>2098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>IF(Z1127 &lt; 1, "", (M1127/2)/TAN(RADIANS(Z1127/2)))</f>
        <v/>
      </c>
      <c r="AE1127" s="6" t="s">
        <v>49</v>
      </c>
      <c r="AF1127" s="6" t="s">
        <v>62</v>
      </c>
      <c r="AI1127" s="6">
        <v>1</v>
      </c>
      <c r="AJ1127" s="6">
        <v>0</v>
      </c>
      <c r="AK1127" s="6">
        <v>0</v>
      </c>
      <c r="AL1127" s="6">
        <v>0</v>
      </c>
      <c r="AM1127" s="6">
        <v>0</v>
      </c>
      <c r="AN1127" s="6">
        <v>0</v>
      </c>
      <c r="AO1127" s="6">
        <v>1</v>
      </c>
      <c r="AQ1127" s="6">
        <v>0</v>
      </c>
      <c r="AR1127" s="6">
        <v>0</v>
      </c>
      <c r="AS1127" s="6">
        <v>0</v>
      </c>
      <c r="AT1127" s="6">
        <v>0</v>
      </c>
      <c r="AU1127" s="6">
        <f>IF(Table3[[#This Row],[ShankDiameter]]&gt;0.5,0,2)</f>
        <v>2</v>
      </c>
      <c r="AV1127" s="6">
        <v>0</v>
      </c>
      <c r="AW1127" s="6">
        <v>0</v>
      </c>
      <c r="AX1127" s="6">
        <v>2</v>
      </c>
      <c r="AY1127" s="6">
        <f>IF(Table3[[#This Row],[ShankDiameter]]=0.225,2,IF(Table3[[#This Row],[ShankDiameter]]=0.25,2,IF(Table3[[#This Row],[ShankDiameter]]=0.2875,2,0)))</f>
        <v>0</v>
      </c>
      <c r="AZ1127" s="6"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f>IF(Table3[[#This Row],[Type]]="EM",IF((Table3[[#This Row],[Diameter]]/2)-Table3[[#This Row],[CornerRadius]]-0.012&gt;0,(Table3[[#This Row],[Diameter]]/2)-Table3[[#This Row],[CornerRadius]]-0.012,0),)</f>
        <v>0</v>
      </c>
      <c r="BK1127" s="6" t="str">
        <f>IF(Table3[[#This Row],[ShoulderLength]]="","",IF(Table3[[#This Row],[ShoulderLength]]&lt;Table3[[#This Row],[LOC]],"FIX",""))</f>
        <v/>
      </c>
    </row>
    <row r="1128" spans="1:63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1924</v>
      </c>
      <c r="D1128" s="6" t="s">
        <v>1924</v>
      </c>
      <c r="E1128" s="6">
        <v>1127</v>
      </c>
      <c r="H1128" s="10" t="s">
        <v>1924</v>
      </c>
      <c r="I1128" s="11" t="s">
        <v>2099</v>
      </c>
      <c r="J1128" s="12" t="s">
        <v>2100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>IF(Z1128 &lt; 1, "", (M1128/2)/TAN(RADIANS(Z1128/2)))</f>
        <v/>
      </c>
      <c r="AE1128" s="6" t="s">
        <v>49</v>
      </c>
      <c r="AF1128" s="6" t="s">
        <v>62</v>
      </c>
      <c r="AI1128" s="6">
        <v>1</v>
      </c>
      <c r="AJ1128" s="6">
        <v>0</v>
      </c>
      <c r="AK1128" s="6">
        <v>0</v>
      </c>
      <c r="AL1128" s="6">
        <v>0</v>
      </c>
      <c r="AM1128" s="6">
        <v>0</v>
      </c>
      <c r="AN1128" s="6">
        <v>0</v>
      </c>
      <c r="AO1128" s="6">
        <v>1</v>
      </c>
      <c r="AQ1128" s="6">
        <v>0</v>
      </c>
      <c r="AR1128" s="6">
        <v>0</v>
      </c>
      <c r="AS1128" s="6">
        <v>0</v>
      </c>
      <c r="AT1128" s="6">
        <v>0</v>
      </c>
      <c r="AU1128" s="6">
        <f>IF(Table3[[#This Row],[ShankDiameter]]&gt;0.5,0,2)</f>
        <v>2</v>
      </c>
      <c r="AV1128" s="6">
        <v>0</v>
      </c>
      <c r="AW1128" s="6">
        <v>0</v>
      </c>
      <c r="AX1128" s="6">
        <v>2</v>
      </c>
      <c r="AY1128" s="6">
        <f>IF(Table3[[#This Row],[ShankDiameter]]=0.225,2,IF(Table3[[#This Row],[ShankDiameter]]=0.25,2,IF(Table3[[#This Row],[ShankDiameter]]=0.2875,2,0)))</f>
        <v>0</v>
      </c>
      <c r="AZ1128" s="6"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f>IF(Table3[[#This Row],[Type]]="EM",IF((Table3[[#This Row],[Diameter]]/2)-Table3[[#This Row],[CornerRadius]]-0.012&gt;0,(Table3[[#This Row],[Diameter]]/2)-Table3[[#This Row],[CornerRadius]]-0.012,0),)</f>
        <v>0</v>
      </c>
      <c r="BK1128" s="6" t="str">
        <f>IF(Table3[[#This Row],[ShoulderLength]]="","",IF(Table3[[#This Row],[ShoulderLength]]&lt;Table3[[#This Row],[LOC]],"FIX",""))</f>
        <v/>
      </c>
    </row>
    <row r="1129" spans="1:63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1924</v>
      </c>
      <c r="D1129" s="6" t="s">
        <v>1924</v>
      </c>
      <c r="E1129" s="6">
        <v>1128</v>
      </c>
      <c r="H1129" s="10" t="s">
        <v>1924</v>
      </c>
      <c r="I1129" s="11" t="s">
        <v>2101</v>
      </c>
      <c r="J1129" s="12" t="s">
        <v>2102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>IF(Z1129 &lt; 1, "", (M1129/2)/TAN(RADIANS(Z1129/2)))</f>
        <v/>
      </c>
      <c r="AE1129" s="6" t="s">
        <v>49</v>
      </c>
      <c r="AF1129" s="6" t="s">
        <v>62</v>
      </c>
      <c r="AG1129" s="6" t="s">
        <v>2103</v>
      </c>
      <c r="AI1129" s="6">
        <v>1</v>
      </c>
      <c r="AJ1129" s="6">
        <v>0</v>
      </c>
      <c r="AK1129" s="6">
        <v>0</v>
      </c>
      <c r="AL1129" s="6">
        <v>0</v>
      </c>
      <c r="AM1129" s="6">
        <v>0</v>
      </c>
      <c r="AN1129" s="6">
        <v>0</v>
      </c>
      <c r="AO1129" s="6">
        <v>1</v>
      </c>
      <c r="AQ1129" s="6">
        <v>0</v>
      </c>
      <c r="AR1129" s="6">
        <v>0</v>
      </c>
      <c r="AS1129" s="6">
        <v>0</v>
      </c>
      <c r="AT1129" s="6">
        <v>0</v>
      </c>
      <c r="AU1129" s="6">
        <f>IF(Table3[[#This Row],[ShankDiameter]]&gt;0.5,0,2)</f>
        <v>2</v>
      </c>
      <c r="AV1129" s="6">
        <v>0</v>
      </c>
      <c r="AW1129" s="6">
        <v>0</v>
      </c>
      <c r="AX1129" s="6">
        <v>2</v>
      </c>
      <c r="AY1129" s="6">
        <f>IF(Table3[[#This Row],[ShankDiameter]]=0.225,2,IF(Table3[[#This Row],[ShankDiameter]]=0.25,2,IF(Table3[[#This Row],[ShankDiameter]]=0.2875,2,0)))</f>
        <v>0</v>
      </c>
      <c r="AZ1129" s="6"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f>IF(Table3[[#This Row],[Type]]="EM",IF((Table3[[#This Row],[Diameter]]/2)-Table3[[#This Row],[CornerRadius]]-0.012&gt;0,(Table3[[#This Row],[Diameter]]/2)-Table3[[#This Row],[CornerRadius]]-0.012,0),)</f>
        <v>0</v>
      </c>
      <c r="BK1129" s="6" t="str">
        <f>IF(Table3[[#This Row],[ShoulderLength]]="","",IF(Table3[[#This Row],[ShoulderLength]]&lt;Table3[[#This Row],[LOC]],"FIX",""))</f>
        <v/>
      </c>
    </row>
    <row r="1130" spans="1:63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1924</v>
      </c>
      <c r="D1130" s="6" t="s">
        <v>1924</v>
      </c>
      <c r="E1130" s="6">
        <v>1129</v>
      </c>
      <c r="H1130" s="10" t="s">
        <v>1924</v>
      </c>
      <c r="I1130" s="11" t="s">
        <v>2104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>IF(Z1130 &lt; 1, "", (M1130/2)/TAN(RADIANS(Z1130/2)))</f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1</v>
      </c>
      <c r="AJ1130" s="6">
        <v>0</v>
      </c>
      <c r="AK1130" s="6">
        <v>0</v>
      </c>
      <c r="AL1130" s="6">
        <v>0</v>
      </c>
      <c r="AM1130" s="6">
        <v>0</v>
      </c>
      <c r="AN1130" s="6">
        <v>0</v>
      </c>
      <c r="AO1130" s="6">
        <v>1</v>
      </c>
      <c r="AQ1130" s="6">
        <v>0</v>
      </c>
      <c r="AR1130" s="6">
        <v>0</v>
      </c>
      <c r="AS1130" s="6">
        <v>0</v>
      </c>
      <c r="AT1130" s="6">
        <v>0</v>
      </c>
      <c r="AU1130" s="6">
        <f>IF(Table3[[#This Row],[ShankDiameter]]&gt;0.5,0,2)</f>
        <v>2</v>
      </c>
      <c r="AV1130" s="6">
        <v>0</v>
      </c>
      <c r="AW1130" s="6">
        <v>0</v>
      </c>
      <c r="AX1130" s="6">
        <v>2</v>
      </c>
      <c r="AY1130" s="6">
        <f>IF(Table3[[#This Row],[ShankDiameter]]=0.225,2,IF(Table3[[#This Row],[ShankDiameter]]=0.25,2,IF(Table3[[#This Row],[ShankDiameter]]=0.2875,2,0)))</f>
        <v>0</v>
      </c>
      <c r="AZ1130" s="6"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f>IF(Table3[[#This Row],[Type]]="EM",IF((Table3[[#This Row],[Diameter]]/2)-Table3[[#This Row],[CornerRadius]]-0.012&gt;0,(Table3[[#This Row],[Diameter]]/2)-Table3[[#This Row],[CornerRadius]]-0.012,0),)</f>
        <v>0</v>
      </c>
      <c r="BK1130" s="6" t="str">
        <f>IF(Table3[[#This Row],[ShoulderLength]]="","",IF(Table3[[#This Row],[ShoulderLength]]&lt;Table3[[#This Row],[LOC]],"FIX",""))</f>
        <v/>
      </c>
    </row>
    <row r="1131" spans="1:63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1924</v>
      </c>
      <c r="D1131" s="6" t="s">
        <v>1924</v>
      </c>
      <c r="E1131" s="6">
        <v>1130</v>
      </c>
      <c r="H1131" s="10" t="s">
        <v>1924</v>
      </c>
      <c r="I1131" s="11" t="s">
        <v>2105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>IF(Z1131 &lt; 1, "", (M1131/2)/TAN(RADIANS(Z1131/2)))</f>
        <v/>
      </c>
      <c r="AE1131" s="6" t="s">
        <v>44</v>
      </c>
      <c r="AF1131" s="6" t="s">
        <v>62</v>
      </c>
      <c r="AI1131" s="6">
        <v>1</v>
      </c>
      <c r="AJ1131" s="6">
        <v>0</v>
      </c>
      <c r="AK1131" s="6">
        <v>0</v>
      </c>
      <c r="AL1131" s="6">
        <v>0</v>
      </c>
      <c r="AM1131" s="6">
        <v>0</v>
      </c>
      <c r="AN1131" s="6">
        <v>0</v>
      </c>
      <c r="AO1131" s="6">
        <v>1</v>
      </c>
      <c r="AQ1131" s="6">
        <v>0</v>
      </c>
      <c r="AR1131" s="6">
        <v>0</v>
      </c>
      <c r="AS1131" s="6">
        <v>0</v>
      </c>
      <c r="AT1131" s="6">
        <v>0</v>
      </c>
      <c r="AU1131" s="6">
        <f>IF(Table3[[#This Row],[ShankDiameter]]&gt;0.5,0,2)</f>
        <v>2</v>
      </c>
      <c r="AV1131" s="6">
        <v>0</v>
      </c>
      <c r="AW1131" s="6">
        <v>0</v>
      </c>
      <c r="AX1131" s="6">
        <v>2</v>
      </c>
      <c r="AY1131" s="6">
        <f>IF(Table3[[#This Row],[ShankDiameter]]=0.225,2,IF(Table3[[#This Row],[ShankDiameter]]=0.25,2,IF(Table3[[#This Row],[ShankDiameter]]=0.2875,2,0)))</f>
        <v>0</v>
      </c>
      <c r="AZ1131" s="6"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f>IF(Table3[[#This Row],[Type]]="EM",IF((Table3[[#This Row],[Diameter]]/2)-Table3[[#This Row],[CornerRadius]]-0.012&gt;0,(Table3[[#This Row],[Diameter]]/2)-Table3[[#This Row],[CornerRadius]]-0.012,0),)</f>
        <v>0</v>
      </c>
      <c r="BK1131" s="6" t="str">
        <f>IF(Table3[[#This Row],[ShoulderLength]]="","",IF(Table3[[#This Row],[ShoulderLength]]&lt;Table3[[#This Row],[LOC]],"FIX",""))</f>
        <v/>
      </c>
    </row>
    <row r="1132" spans="1:63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1924</v>
      </c>
      <c r="D1132" s="6" t="s">
        <v>1924</v>
      </c>
      <c r="E1132" s="6">
        <v>1131</v>
      </c>
      <c r="H1132" s="10" t="s">
        <v>1924</v>
      </c>
      <c r="I1132" s="11" t="s">
        <v>2106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>IF(Z1132 &lt; 1, "", (M1132/2)/TAN(RADIANS(Z1132/2)))</f>
        <v/>
      </c>
      <c r="AE1132" s="6" t="s">
        <v>44</v>
      </c>
      <c r="AF1132" s="6" t="s">
        <v>62</v>
      </c>
      <c r="AI1132" s="6">
        <v>1</v>
      </c>
      <c r="AJ1132" s="6">
        <v>0</v>
      </c>
      <c r="AK1132" s="6">
        <v>0</v>
      </c>
      <c r="AL1132" s="6">
        <v>0</v>
      </c>
      <c r="AM1132" s="6">
        <v>0</v>
      </c>
      <c r="AN1132" s="6">
        <v>0</v>
      </c>
      <c r="AO1132" s="6">
        <v>1</v>
      </c>
      <c r="AQ1132" s="6">
        <v>0</v>
      </c>
      <c r="AR1132" s="6">
        <v>0</v>
      </c>
      <c r="AS1132" s="6">
        <v>0</v>
      </c>
      <c r="AT1132" s="6">
        <v>0</v>
      </c>
      <c r="AU1132" s="6">
        <f>IF(Table3[[#This Row],[ShankDiameter]]&gt;0.5,0,2)</f>
        <v>2</v>
      </c>
      <c r="AV1132" s="6">
        <v>0</v>
      </c>
      <c r="AW1132" s="6">
        <v>0</v>
      </c>
      <c r="AX1132" s="6">
        <v>2</v>
      </c>
      <c r="AY1132" s="6">
        <f>IF(Table3[[#This Row],[ShankDiameter]]=0.225,2,IF(Table3[[#This Row],[ShankDiameter]]=0.25,2,IF(Table3[[#This Row],[ShankDiameter]]=0.2875,2,0)))</f>
        <v>0</v>
      </c>
      <c r="AZ1132" s="6"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f>IF(Table3[[#This Row],[Type]]="EM",IF((Table3[[#This Row],[Diameter]]/2)-Table3[[#This Row],[CornerRadius]]-0.012&gt;0,(Table3[[#This Row],[Diameter]]/2)-Table3[[#This Row],[CornerRadius]]-0.012,0),)</f>
        <v>0</v>
      </c>
      <c r="BK1132" s="6" t="str">
        <f>IF(Table3[[#This Row],[ShoulderLength]]="","",IF(Table3[[#This Row],[ShoulderLength]]&lt;Table3[[#This Row],[LOC]],"FIX",""))</f>
        <v/>
      </c>
    </row>
    <row r="1133" spans="1:63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1924</v>
      </c>
      <c r="D1133" s="6" t="s">
        <v>1924</v>
      </c>
      <c r="E1133" s="6">
        <v>1132</v>
      </c>
      <c r="H1133" s="10" t="s">
        <v>1924</v>
      </c>
      <c r="I1133" s="11" t="s">
        <v>2107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>IF(Z1133 &lt; 1, "", (M1133/2)/TAN(RADIANS(Z1133/2)))</f>
        <v/>
      </c>
      <c r="AE1133" s="6" t="s">
        <v>44</v>
      </c>
      <c r="AF1133" s="6" t="s">
        <v>62</v>
      </c>
      <c r="AI1133" s="6">
        <v>1</v>
      </c>
      <c r="AJ1133" s="6">
        <v>0</v>
      </c>
      <c r="AK1133" s="6">
        <v>0</v>
      </c>
      <c r="AL1133" s="6">
        <v>0</v>
      </c>
      <c r="AM1133" s="6">
        <v>0</v>
      </c>
      <c r="AN1133" s="6">
        <v>0</v>
      </c>
      <c r="AO1133" s="6">
        <v>1</v>
      </c>
      <c r="AQ1133" s="6">
        <v>0</v>
      </c>
      <c r="AR1133" s="6">
        <v>0</v>
      </c>
      <c r="AS1133" s="6">
        <v>0</v>
      </c>
      <c r="AT1133" s="6">
        <v>0</v>
      </c>
      <c r="AU1133" s="6">
        <f>IF(Table3[[#This Row],[ShankDiameter]]&gt;0.5,0,2)</f>
        <v>2</v>
      </c>
      <c r="AV1133" s="6">
        <v>0</v>
      </c>
      <c r="AW1133" s="6">
        <v>0</v>
      </c>
      <c r="AX1133" s="6">
        <v>2</v>
      </c>
      <c r="AY1133" s="6">
        <f>IF(Table3[[#This Row],[ShankDiameter]]=0.225,2,IF(Table3[[#This Row],[ShankDiameter]]=0.25,2,IF(Table3[[#This Row],[ShankDiameter]]=0.2875,2,0)))</f>
        <v>0</v>
      </c>
      <c r="AZ1133" s="6"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f>IF(Table3[[#This Row],[Type]]="EM",IF((Table3[[#This Row],[Diameter]]/2)-Table3[[#This Row],[CornerRadius]]-0.012&gt;0,(Table3[[#This Row],[Diameter]]/2)-Table3[[#This Row],[CornerRadius]]-0.012,0),)</f>
        <v>0</v>
      </c>
      <c r="BK1133" s="6" t="str">
        <f>IF(Table3[[#This Row],[ShoulderLength]]="","",IF(Table3[[#This Row],[ShoulderLength]]&lt;Table3[[#This Row],[LOC]],"FIX",""))</f>
        <v/>
      </c>
    </row>
    <row r="1134" spans="1:63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1924</v>
      </c>
      <c r="D1134" s="6" t="s">
        <v>1924</v>
      </c>
      <c r="E1134" s="6">
        <v>1133</v>
      </c>
      <c r="G1134" s="9" t="s">
        <v>74</v>
      </c>
      <c r="H1134" s="10" t="s">
        <v>1924</v>
      </c>
      <c r="I1134" s="11" t="s">
        <v>2108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>IF(Z1134 &lt; 1, "", (M1134/2)/TAN(RADIANS(Z1134/2)))</f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1</v>
      </c>
      <c r="AJ1134" s="6">
        <v>0</v>
      </c>
      <c r="AK1134" s="6">
        <v>0</v>
      </c>
      <c r="AL1134" s="6">
        <v>0</v>
      </c>
      <c r="AM1134" s="6">
        <v>0</v>
      </c>
      <c r="AN1134" s="6">
        <v>0</v>
      </c>
      <c r="AO1134" s="6">
        <v>1</v>
      </c>
      <c r="AQ1134" s="6">
        <v>0</v>
      </c>
      <c r="AR1134" s="6">
        <v>0</v>
      </c>
      <c r="AS1134" s="6">
        <v>0</v>
      </c>
      <c r="AT1134" s="6">
        <v>0</v>
      </c>
      <c r="AU1134" s="6">
        <f>IF(Table3[[#This Row],[ShankDiameter]]&gt;0.5,0,2)</f>
        <v>2</v>
      </c>
      <c r="AV1134" s="6">
        <v>0</v>
      </c>
      <c r="AW1134" s="6">
        <v>0</v>
      </c>
      <c r="AX1134" s="6">
        <v>2</v>
      </c>
      <c r="AY1134" s="6">
        <f>IF(Table3[[#This Row],[ShankDiameter]]=0.225,2,IF(Table3[[#This Row],[ShankDiameter]]=0.25,2,IF(Table3[[#This Row],[ShankDiameter]]=0.2875,2,0)))</f>
        <v>0</v>
      </c>
      <c r="AZ1134" s="6"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f>IF(Table3[[#This Row],[Type]]="EM",IF((Table3[[#This Row],[Diameter]]/2)-Table3[[#This Row],[CornerRadius]]-0.012&gt;0,(Table3[[#This Row],[Diameter]]/2)-Table3[[#This Row],[CornerRadius]]-0.012,0),)</f>
        <v>0</v>
      </c>
      <c r="BK1134" s="6" t="str">
        <f>IF(Table3[[#This Row],[ShoulderLength]]="","",IF(Table3[[#This Row],[ShoulderLength]]&lt;Table3[[#This Row],[LOC]],"FIX",""))</f>
        <v>FIX</v>
      </c>
    </row>
    <row r="1135" spans="1:63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1924</v>
      </c>
      <c r="D1135" s="6" t="s">
        <v>1924</v>
      </c>
      <c r="E1135" s="6">
        <v>1134</v>
      </c>
      <c r="H1135" s="10" t="s">
        <v>1924</v>
      </c>
      <c r="I1135" s="11" t="s">
        <v>2109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>IF(Z1135 &lt; 1, "", (M1135/2)/TAN(RADIANS(Z1135/2)))</f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1</v>
      </c>
      <c r="AJ1135" s="6">
        <v>0</v>
      </c>
      <c r="AK1135" s="6">
        <v>0</v>
      </c>
      <c r="AL1135" s="6">
        <v>0</v>
      </c>
      <c r="AM1135" s="6">
        <v>1</v>
      </c>
      <c r="AN1135" s="6">
        <v>0</v>
      </c>
      <c r="AO1135" s="6">
        <v>1</v>
      </c>
      <c r="AQ1135" s="6">
        <v>0</v>
      </c>
      <c r="AR1135" s="6">
        <v>0</v>
      </c>
      <c r="AS1135" s="6">
        <v>0</v>
      </c>
      <c r="AT1135" s="6">
        <v>0</v>
      </c>
      <c r="AU1135" s="6">
        <f>IF(Table3[[#This Row],[ShankDiameter]]&gt;0.5,0,2)</f>
        <v>2</v>
      </c>
      <c r="AV1135" s="6">
        <v>0</v>
      </c>
      <c r="AW1135" s="6">
        <v>0</v>
      </c>
      <c r="AX1135" s="6">
        <v>2</v>
      </c>
      <c r="AY1135" s="6">
        <f>IF(Table3[[#This Row],[ShankDiameter]]=0.225,2,IF(Table3[[#This Row],[ShankDiameter]]=0.25,2,IF(Table3[[#This Row],[ShankDiameter]]=0.2875,2,0)))</f>
        <v>0</v>
      </c>
      <c r="AZ1135" s="6"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f>IF(Table3[[#This Row],[Type]]="EM",IF((Table3[[#This Row],[Diameter]]/2)-Table3[[#This Row],[CornerRadius]]-0.012&gt;0,(Table3[[#This Row],[Diameter]]/2)-Table3[[#This Row],[CornerRadius]]-0.012,0),)</f>
        <v>0</v>
      </c>
      <c r="BK1135" s="6" t="str">
        <f>IF(Table3[[#This Row],[ShoulderLength]]="","",IF(Table3[[#This Row],[ShoulderLength]]&lt;Table3[[#This Row],[LOC]],"FIX",""))</f>
        <v/>
      </c>
    </row>
    <row r="1136" spans="1:63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1924</v>
      </c>
      <c r="D1136" s="6" t="s">
        <v>1924</v>
      </c>
      <c r="E1136" s="6">
        <v>1135</v>
      </c>
      <c r="H1136" s="10" t="s">
        <v>1924</v>
      </c>
      <c r="I1136" s="11" t="s">
        <v>2110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>IF(Z1136 &lt; 1, "", (M1136/2)/TAN(RADIANS(Z1136/2)))</f>
        <v/>
      </c>
      <c r="AE1136" s="6" t="s">
        <v>44</v>
      </c>
      <c r="AF1136" s="6" t="s">
        <v>62</v>
      </c>
      <c r="AI1136" s="6">
        <v>1</v>
      </c>
      <c r="AJ1136" s="6">
        <v>0</v>
      </c>
      <c r="AK1136" s="6">
        <v>0</v>
      </c>
      <c r="AL1136" s="6">
        <v>0</v>
      </c>
      <c r="AM1136" s="6">
        <v>0</v>
      </c>
      <c r="AN1136" s="6">
        <v>0</v>
      </c>
      <c r="AO1136" s="6">
        <v>1</v>
      </c>
      <c r="AQ1136" s="6">
        <v>0</v>
      </c>
      <c r="AR1136" s="6">
        <v>0</v>
      </c>
      <c r="AS1136" s="6">
        <v>0</v>
      </c>
      <c r="AT1136" s="6">
        <v>0</v>
      </c>
      <c r="AU1136" s="6">
        <f>IF(Table3[[#This Row],[ShankDiameter]]&gt;0.5,0,2)</f>
        <v>2</v>
      </c>
      <c r="AV1136" s="6">
        <v>0</v>
      </c>
      <c r="AW1136" s="6">
        <v>0</v>
      </c>
      <c r="AX1136" s="6">
        <v>2</v>
      </c>
      <c r="AY1136" s="6">
        <f>IF(Table3[[#This Row],[ShankDiameter]]=0.225,2,IF(Table3[[#This Row],[ShankDiameter]]=0.25,2,IF(Table3[[#This Row],[ShankDiameter]]=0.2875,2,0)))</f>
        <v>0</v>
      </c>
      <c r="AZ1136" s="6"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f>IF(Table3[[#This Row],[Type]]="EM",IF((Table3[[#This Row],[Diameter]]/2)-Table3[[#This Row],[CornerRadius]]-0.012&gt;0,(Table3[[#This Row],[Diameter]]/2)-Table3[[#This Row],[CornerRadius]]-0.012,0),)</f>
        <v>0</v>
      </c>
      <c r="BK1136" s="6" t="str">
        <f>IF(Table3[[#This Row],[ShoulderLength]]="","",IF(Table3[[#This Row],[ShoulderLength]]&lt;Table3[[#This Row],[LOC]],"FIX",""))</f>
        <v/>
      </c>
    </row>
    <row r="1137" spans="1:63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1924</v>
      </c>
      <c r="D1137" s="6" t="s">
        <v>1924</v>
      </c>
      <c r="E1137" s="6">
        <v>1136</v>
      </c>
      <c r="H1137" s="10" t="s">
        <v>1924</v>
      </c>
      <c r="I1137" s="11" t="s">
        <v>2111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>IF(Z1137 &lt; 1, "", (M1137/2)/TAN(RADIANS(Z1137/2)))</f>
        <v/>
      </c>
      <c r="AE1137" s="6" t="s">
        <v>44</v>
      </c>
      <c r="AF1137" s="6" t="s">
        <v>62</v>
      </c>
      <c r="AI1137" s="6">
        <v>1</v>
      </c>
      <c r="AJ1137" s="6">
        <v>0</v>
      </c>
      <c r="AK1137" s="6">
        <v>0</v>
      </c>
      <c r="AL1137" s="6">
        <v>0</v>
      </c>
      <c r="AM1137" s="6">
        <v>0</v>
      </c>
      <c r="AN1137" s="6">
        <v>0</v>
      </c>
      <c r="AO1137" s="6">
        <v>1</v>
      </c>
      <c r="AQ1137" s="6">
        <v>0</v>
      </c>
      <c r="AR1137" s="6">
        <v>0</v>
      </c>
      <c r="AS1137" s="6">
        <v>0</v>
      </c>
      <c r="AT1137" s="6">
        <v>0</v>
      </c>
      <c r="AU1137" s="6">
        <f>IF(Table3[[#This Row],[ShankDiameter]]&gt;0.5,0,2)</f>
        <v>2</v>
      </c>
      <c r="AV1137" s="6">
        <v>0</v>
      </c>
      <c r="AW1137" s="6">
        <v>0</v>
      </c>
      <c r="AX1137" s="6">
        <v>2</v>
      </c>
      <c r="AY1137" s="6">
        <f>IF(Table3[[#This Row],[ShankDiameter]]=0.225,2,IF(Table3[[#This Row],[ShankDiameter]]=0.25,2,IF(Table3[[#This Row],[ShankDiameter]]=0.2875,2,0)))</f>
        <v>0</v>
      </c>
      <c r="AZ1137" s="6"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f>IF(Table3[[#This Row],[Type]]="EM",IF((Table3[[#This Row],[Diameter]]/2)-Table3[[#This Row],[CornerRadius]]-0.012&gt;0,(Table3[[#This Row],[Diameter]]/2)-Table3[[#This Row],[CornerRadius]]-0.012,0),)</f>
        <v>0</v>
      </c>
      <c r="BK1137" s="6" t="str">
        <f>IF(Table3[[#This Row],[ShoulderLength]]="","",IF(Table3[[#This Row],[ShoulderLength]]&lt;Table3[[#This Row],[LOC]],"FIX",""))</f>
        <v/>
      </c>
    </row>
    <row r="1138" spans="1:63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1924</v>
      </c>
      <c r="D1138" s="6" t="s">
        <v>1924</v>
      </c>
      <c r="E1138" s="6">
        <v>1137</v>
      </c>
      <c r="H1138" s="10" t="s">
        <v>1924</v>
      </c>
      <c r="I1138" s="11" t="s">
        <v>2112</v>
      </c>
      <c r="J1138" s="12" t="s">
        <v>2113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>IF(Z1138 &lt; 1, "", (M1138/2)/TAN(RADIANS(Z1138/2)))</f>
        <v/>
      </c>
      <c r="AE1138" s="6" t="s">
        <v>49</v>
      </c>
      <c r="AF1138" s="6" t="s">
        <v>62</v>
      </c>
      <c r="AI1138" s="6">
        <v>1</v>
      </c>
      <c r="AJ1138" s="6">
        <v>0</v>
      </c>
      <c r="AK1138" s="6">
        <v>0</v>
      </c>
      <c r="AL1138" s="6">
        <v>0</v>
      </c>
      <c r="AM1138" s="6">
        <v>0</v>
      </c>
      <c r="AN1138" s="6">
        <v>0</v>
      </c>
      <c r="AO1138" s="6">
        <v>1</v>
      </c>
      <c r="AQ1138" s="6">
        <v>0</v>
      </c>
      <c r="AR1138" s="6">
        <v>0</v>
      </c>
      <c r="AS1138" s="6">
        <v>0</v>
      </c>
      <c r="AT1138" s="6">
        <v>0</v>
      </c>
      <c r="AU1138" s="6">
        <f>IF(Table3[[#This Row],[ShankDiameter]]&gt;0.5,0,2)</f>
        <v>2</v>
      </c>
      <c r="AV1138" s="6">
        <v>0</v>
      </c>
      <c r="AW1138" s="6">
        <v>0</v>
      </c>
      <c r="AX1138" s="6">
        <v>2</v>
      </c>
      <c r="AY1138" s="6">
        <f>IF(Table3[[#This Row],[ShankDiameter]]=0.225,2,IF(Table3[[#This Row],[ShankDiameter]]=0.25,2,IF(Table3[[#This Row],[ShankDiameter]]=0.2875,2,0)))</f>
        <v>0</v>
      </c>
      <c r="AZ1138" s="6"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f>IF(Table3[[#This Row],[Type]]="EM",IF((Table3[[#This Row],[Diameter]]/2)-Table3[[#This Row],[CornerRadius]]-0.012&gt;0,(Table3[[#This Row],[Diameter]]/2)-Table3[[#This Row],[CornerRadius]]-0.012,0),)</f>
        <v>0</v>
      </c>
      <c r="BK1138" s="6" t="str">
        <f>IF(Table3[[#This Row],[ShoulderLength]]="","",IF(Table3[[#This Row],[ShoulderLength]]&lt;Table3[[#This Row],[LOC]],"FIX",""))</f>
        <v/>
      </c>
    </row>
    <row r="1139" spans="1:63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1924</v>
      </c>
      <c r="D1139" s="6" t="s">
        <v>1924</v>
      </c>
      <c r="E1139" s="6">
        <v>1138</v>
      </c>
      <c r="G1139" s="9" t="s">
        <v>74</v>
      </c>
      <c r="H1139" s="10" t="s">
        <v>1924</v>
      </c>
      <c r="I1139" s="11" t="s">
        <v>2114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>IF(Z1139 &lt; 1, "", (M1139/2)/TAN(RADIANS(Z1139/2)))</f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1</v>
      </c>
      <c r="AJ1139" s="6">
        <v>0</v>
      </c>
      <c r="AK1139" s="6">
        <v>0</v>
      </c>
      <c r="AL1139" s="6">
        <v>0</v>
      </c>
      <c r="AM1139" s="6">
        <v>0</v>
      </c>
      <c r="AN1139" s="6">
        <v>0</v>
      </c>
      <c r="AO1139" s="6">
        <v>1</v>
      </c>
      <c r="AQ1139" s="6">
        <v>0</v>
      </c>
      <c r="AR1139" s="6">
        <v>0</v>
      </c>
      <c r="AS1139" s="6">
        <v>0</v>
      </c>
      <c r="AT1139" s="6">
        <v>0</v>
      </c>
      <c r="AU1139" s="6">
        <f>IF(Table3[[#This Row],[ShankDiameter]]&gt;0.5,0,2)</f>
        <v>2</v>
      </c>
      <c r="AV1139" s="6">
        <v>0</v>
      </c>
      <c r="AW1139" s="6">
        <v>0</v>
      </c>
      <c r="AX1139" s="6">
        <v>2</v>
      </c>
      <c r="AY1139" s="6">
        <f>IF(Table3[[#This Row],[ShankDiameter]]=0.225,2,IF(Table3[[#This Row],[ShankDiameter]]=0.25,2,IF(Table3[[#This Row],[ShankDiameter]]=0.2875,2,0)))</f>
        <v>0</v>
      </c>
      <c r="AZ1139" s="6"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f>IF(Table3[[#This Row],[Type]]="EM",IF((Table3[[#This Row],[Diameter]]/2)-Table3[[#This Row],[CornerRadius]]-0.012&gt;0,(Table3[[#This Row],[Diameter]]/2)-Table3[[#This Row],[CornerRadius]]-0.012,0),)</f>
        <v>0</v>
      </c>
      <c r="BK1139" s="6" t="str">
        <f>IF(Table3[[#This Row],[ShoulderLength]]="","",IF(Table3[[#This Row],[ShoulderLength]]&lt;Table3[[#This Row],[LOC]],"FIX",""))</f>
        <v>FIX</v>
      </c>
    </row>
    <row r="1140" spans="1:63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1924</v>
      </c>
      <c r="D1140" s="6" t="s">
        <v>1924</v>
      </c>
      <c r="E1140" s="6">
        <v>1139</v>
      </c>
      <c r="G1140" s="9" t="s">
        <v>74</v>
      </c>
      <c r="H1140" s="10" t="s">
        <v>1924</v>
      </c>
      <c r="I1140" s="11" t="s">
        <v>2115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>IF(Z1140 &lt; 1, "", (M1140/2)/TAN(RADIANS(Z1140/2)))</f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1</v>
      </c>
      <c r="AJ1140" s="6">
        <v>0</v>
      </c>
      <c r="AK1140" s="6">
        <v>0</v>
      </c>
      <c r="AL1140" s="6">
        <v>0</v>
      </c>
      <c r="AM1140" s="6">
        <v>0</v>
      </c>
      <c r="AN1140" s="6">
        <v>0</v>
      </c>
      <c r="AO1140" s="6">
        <v>1</v>
      </c>
      <c r="AQ1140" s="6">
        <v>0</v>
      </c>
      <c r="AR1140" s="6">
        <v>0</v>
      </c>
      <c r="AS1140" s="6">
        <v>0</v>
      </c>
      <c r="AT1140" s="6">
        <v>0</v>
      </c>
      <c r="AU1140" s="6">
        <f>IF(Table3[[#This Row],[ShankDiameter]]&gt;0.5,0,2)</f>
        <v>2</v>
      </c>
      <c r="AV1140" s="6">
        <v>0</v>
      </c>
      <c r="AW1140" s="6">
        <v>0</v>
      </c>
      <c r="AX1140" s="6">
        <v>2</v>
      </c>
      <c r="AY1140" s="6">
        <f>IF(Table3[[#This Row],[ShankDiameter]]=0.225,2,IF(Table3[[#This Row],[ShankDiameter]]=0.25,2,IF(Table3[[#This Row],[ShankDiameter]]=0.2875,2,0)))</f>
        <v>0</v>
      </c>
      <c r="AZ1140" s="6"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f>IF(Table3[[#This Row],[Type]]="EM",IF((Table3[[#This Row],[Diameter]]/2)-Table3[[#This Row],[CornerRadius]]-0.012&gt;0,(Table3[[#This Row],[Diameter]]/2)-Table3[[#This Row],[CornerRadius]]-0.012,0),)</f>
        <v>0</v>
      </c>
      <c r="BK1140" s="6" t="str">
        <f>IF(Table3[[#This Row],[ShoulderLength]]="","",IF(Table3[[#This Row],[ShoulderLength]]&lt;Table3[[#This Row],[LOC]],"FIX",""))</f>
        <v>FIX</v>
      </c>
    </row>
    <row r="1141" spans="1:63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1924</v>
      </c>
      <c r="D1141" s="6" t="s">
        <v>1924</v>
      </c>
      <c r="E1141" s="6">
        <v>1140</v>
      </c>
      <c r="H1141" s="10" t="s">
        <v>1924</v>
      </c>
      <c r="I1141" s="11" t="s">
        <v>2116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>IF(Z1141 &lt; 1, "", (M1141/2)/TAN(RADIANS(Z1141/2)))</f>
        <v/>
      </c>
      <c r="AE1141" s="6" t="s">
        <v>44</v>
      </c>
      <c r="AF1141" s="6" t="s">
        <v>62</v>
      </c>
      <c r="AI1141" s="6">
        <v>1</v>
      </c>
      <c r="AJ1141" s="6">
        <v>0</v>
      </c>
      <c r="AK1141" s="6">
        <v>0</v>
      </c>
      <c r="AL1141" s="6">
        <v>0</v>
      </c>
      <c r="AM1141" s="6">
        <v>0</v>
      </c>
      <c r="AN1141" s="6">
        <v>0</v>
      </c>
      <c r="AO1141" s="6">
        <v>1</v>
      </c>
      <c r="AQ1141" s="6">
        <v>0</v>
      </c>
      <c r="AR1141" s="6">
        <v>0</v>
      </c>
      <c r="AS1141" s="6">
        <v>0</v>
      </c>
      <c r="AT1141" s="6">
        <v>0</v>
      </c>
      <c r="AU1141" s="6">
        <f>IF(Table3[[#This Row],[ShankDiameter]]&gt;0.5,0,2)</f>
        <v>2</v>
      </c>
      <c r="AV1141" s="6">
        <v>0</v>
      </c>
      <c r="AW1141" s="6">
        <v>0</v>
      </c>
      <c r="AX1141" s="6">
        <v>2</v>
      </c>
      <c r="AY1141" s="6">
        <f>IF(Table3[[#This Row],[ShankDiameter]]=0.225,2,IF(Table3[[#This Row],[ShankDiameter]]=0.25,2,IF(Table3[[#This Row],[ShankDiameter]]=0.2875,2,0)))</f>
        <v>0</v>
      </c>
      <c r="AZ1141" s="6"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f>IF(Table3[[#This Row],[Type]]="EM",IF((Table3[[#This Row],[Diameter]]/2)-Table3[[#This Row],[CornerRadius]]-0.012&gt;0,(Table3[[#This Row],[Diameter]]/2)-Table3[[#This Row],[CornerRadius]]-0.012,0),)</f>
        <v>0</v>
      </c>
      <c r="BK1141" s="6" t="str">
        <f>IF(Table3[[#This Row],[ShoulderLength]]="","",IF(Table3[[#This Row],[ShoulderLength]]&lt;Table3[[#This Row],[LOC]],"FIX",""))</f>
        <v/>
      </c>
    </row>
    <row r="1142" spans="1:63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1924</v>
      </c>
      <c r="D1142" s="6" t="s">
        <v>1924</v>
      </c>
      <c r="E1142" s="6">
        <v>1141</v>
      </c>
      <c r="H1142" s="10" t="s">
        <v>1924</v>
      </c>
      <c r="I1142" s="11" t="s">
        <v>2117</v>
      </c>
      <c r="J1142" s="12" t="s">
        <v>2118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>IF(Z1142 &lt; 1, "", (M1142/2)/TAN(RADIANS(Z1142/2)))</f>
        <v/>
      </c>
      <c r="AE1142" s="6" t="s">
        <v>49</v>
      </c>
      <c r="AF1142" s="6" t="s">
        <v>62</v>
      </c>
      <c r="AI1142" s="6">
        <v>1</v>
      </c>
      <c r="AJ1142" s="6">
        <v>0</v>
      </c>
      <c r="AK1142" s="6">
        <v>0</v>
      </c>
      <c r="AL1142" s="6">
        <v>0</v>
      </c>
      <c r="AM1142" s="6">
        <v>0</v>
      </c>
      <c r="AN1142" s="6">
        <v>0</v>
      </c>
      <c r="AO1142" s="6">
        <v>1</v>
      </c>
      <c r="AQ1142" s="6">
        <v>0</v>
      </c>
      <c r="AR1142" s="6">
        <v>0</v>
      </c>
      <c r="AS1142" s="6">
        <v>0</v>
      </c>
      <c r="AT1142" s="6">
        <v>0</v>
      </c>
      <c r="AU1142" s="6">
        <f>IF(Table3[[#This Row],[ShankDiameter]]&gt;0.5,0,2)</f>
        <v>2</v>
      </c>
      <c r="AV1142" s="6">
        <v>0</v>
      </c>
      <c r="AW1142" s="6">
        <v>0</v>
      </c>
      <c r="AX1142" s="6">
        <v>2</v>
      </c>
      <c r="AY1142" s="6">
        <f>IF(Table3[[#This Row],[ShankDiameter]]=0.225,2,IF(Table3[[#This Row],[ShankDiameter]]=0.25,2,IF(Table3[[#This Row],[ShankDiameter]]=0.2875,2,0)))</f>
        <v>0</v>
      </c>
      <c r="AZ1142" s="6"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f>IF(Table3[[#This Row],[Type]]="EM",IF((Table3[[#This Row],[Diameter]]/2)-Table3[[#This Row],[CornerRadius]]-0.012&gt;0,(Table3[[#This Row],[Diameter]]/2)-Table3[[#This Row],[CornerRadius]]-0.012,0),)</f>
        <v>0</v>
      </c>
      <c r="BK1142" s="6" t="str">
        <f>IF(Table3[[#This Row],[ShoulderLength]]="","",IF(Table3[[#This Row],[ShoulderLength]]&lt;Table3[[#This Row],[LOC]],"FIX",""))</f>
        <v/>
      </c>
    </row>
    <row r="1143" spans="1:63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1924</v>
      </c>
      <c r="D1143" s="6" t="s">
        <v>1924</v>
      </c>
      <c r="E1143" s="6">
        <v>1142</v>
      </c>
      <c r="H1143" s="10" t="s">
        <v>1924</v>
      </c>
      <c r="I1143" s="11" t="s">
        <v>2119</v>
      </c>
      <c r="J1143" s="12" t="s">
        <v>1931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>IF(Z1143 &lt; 1, "", (M1143/2)/TAN(RADIANS(Z1143/2)))</f>
        <v/>
      </c>
      <c r="AE1143" s="6" t="s">
        <v>49</v>
      </c>
      <c r="AF1143" s="6" t="s">
        <v>62</v>
      </c>
      <c r="AI1143" s="6">
        <v>1</v>
      </c>
      <c r="AJ1143" s="6">
        <v>0</v>
      </c>
      <c r="AK1143" s="6">
        <v>0</v>
      </c>
      <c r="AL1143" s="6">
        <v>0</v>
      </c>
      <c r="AM1143" s="6">
        <v>0</v>
      </c>
      <c r="AN1143" s="6">
        <v>0</v>
      </c>
      <c r="AO1143" s="6">
        <v>1</v>
      </c>
      <c r="AQ1143" s="6">
        <v>0</v>
      </c>
      <c r="AR1143" s="6">
        <v>0</v>
      </c>
      <c r="AS1143" s="6">
        <v>0</v>
      </c>
      <c r="AT1143" s="6">
        <v>0</v>
      </c>
      <c r="AU1143" s="6">
        <f>IF(Table3[[#This Row],[ShankDiameter]]&gt;0.5,0,2)</f>
        <v>2</v>
      </c>
      <c r="AV1143" s="6">
        <v>0</v>
      </c>
      <c r="AW1143" s="6">
        <v>0</v>
      </c>
      <c r="AX1143" s="6">
        <v>2</v>
      </c>
      <c r="AY1143" s="6">
        <f>IF(Table3[[#This Row],[ShankDiameter]]=0.225,2,IF(Table3[[#This Row],[ShankDiameter]]=0.25,2,IF(Table3[[#This Row],[ShankDiameter]]=0.2875,2,0)))</f>
        <v>0</v>
      </c>
      <c r="AZ1143" s="6"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f>IF(Table3[[#This Row],[Type]]="EM",IF((Table3[[#This Row],[Diameter]]/2)-Table3[[#This Row],[CornerRadius]]-0.012&gt;0,(Table3[[#This Row],[Diameter]]/2)-Table3[[#This Row],[CornerRadius]]-0.012,0),)</f>
        <v>0</v>
      </c>
      <c r="BK1143" s="6" t="str">
        <f>IF(Table3[[#This Row],[ShoulderLength]]="","",IF(Table3[[#This Row],[ShoulderLength]]&lt;Table3[[#This Row],[LOC]],"FIX",""))</f>
        <v/>
      </c>
    </row>
    <row r="1144" spans="1:63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1924</v>
      </c>
      <c r="D1144" s="6" t="s">
        <v>1924</v>
      </c>
      <c r="E1144" s="6">
        <v>1143</v>
      </c>
      <c r="H1144" s="10" t="s">
        <v>1924</v>
      </c>
      <c r="I1144" s="11" t="s">
        <v>2120</v>
      </c>
      <c r="J1144" s="12" t="s">
        <v>2121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>IF(Z1144 &lt; 1, "", (M1144/2)/TAN(RADIANS(Z1144/2)))</f>
        <v/>
      </c>
      <c r="AE1144" s="6" t="s">
        <v>49</v>
      </c>
      <c r="AF1144" s="6" t="s">
        <v>62</v>
      </c>
      <c r="AI1144" s="6">
        <v>1</v>
      </c>
      <c r="AJ1144" s="6">
        <v>0</v>
      </c>
      <c r="AK1144" s="6">
        <v>0</v>
      </c>
      <c r="AL1144" s="6">
        <v>0</v>
      </c>
      <c r="AM1144" s="6">
        <v>0</v>
      </c>
      <c r="AN1144" s="6">
        <v>0</v>
      </c>
      <c r="AO1144" s="6">
        <v>1</v>
      </c>
      <c r="AQ1144" s="6">
        <v>0</v>
      </c>
      <c r="AR1144" s="6">
        <v>0</v>
      </c>
      <c r="AS1144" s="6">
        <v>0</v>
      </c>
      <c r="AT1144" s="6">
        <v>0</v>
      </c>
      <c r="AU1144" s="6">
        <f>IF(Table3[[#This Row],[ShankDiameter]]&gt;0.5,0,2)</f>
        <v>2</v>
      </c>
      <c r="AV1144" s="6">
        <v>0</v>
      </c>
      <c r="AW1144" s="6">
        <v>0</v>
      </c>
      <c r="AX1144" s="6">
        <v>2</v>
      </c>
      <c r="AY1144" s="6">
        <f>IF(Table3[[#This Row],[ShankDiameter]]=0.225,2,IF(Table3[[#This Row],[ShankDiameter]]=0.25,2,IF(Table3[[#This Row],[ShankDiameter]]=0.2875,2,0)))</f>
        <v>0</v>
      </c>
      <c r="AZ1144" s="6"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f>IF(Table3[[#This Row],[Type]]="EM",IF((Table3[[#This Row],[Diameter]]/2)-Table3[[#This Row],[CornerRadius]]-0.012&gt;0,(Table3[[#This Row],[Diameter]]/2)-Table3[[#This Row],[CornerRadius]]-0.012,0),)</f>
        <v>0</v>
      </c>
      <c r="BK1144" s="6" t="str">
        <f>IF(Table3[[#This Row],[ShoulderLength]]="","",IF(Table3[[#This Row],[ShoulderLength]]&lt;Table3[[#This Row],[LOC]],"FIX",""))</f>
        <v/>
      </c>
    </row>
    <row r="1145" spans="1:63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1924</v>
      </c>
      <c r="D1145" s="6" t="s">
        <v>1924</v>
      </c>
      <c r="E1145" s="6">
        <v>1144</v>
      </c>
      <c r="H1145" s="10" t="s">
        <v>1924</v>
      </c>
      <c r="I1145" s="11" t="s">
        <v>2122</v>
      </c>
      <c r="J1145" s="12" t="s">
        <v>1931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>IF(Z1145 &lt; 1, "", (M1145/2)/TAN(RADIANS(Z1145/2)))</f>
        <v/>
      </c>
      <c r="AE1145" s="6" t="s">
        <v>49</v>
      </c>
      <c r="AF1145" s="6" t="s">
        <v>62</v>
      </c>
      <c r="AI1145" s="6">
        <v>1</v>
      </c>
      <c r="AJ1145" s="6">
        <v>0</v>
      </c>
      <c r="AK1145" s="6">
        <v>0</v>
      </c>
      <c r="AL1145" s="6">
        <v>0</v>
      </c>
      <c r="AM1145" s="6">
        <v>0</v>
      </c>
      <c r="AN1145" s="6">
        <v>0</v>
      </c>
      <c r="AO1145" s="6">
        <v>1</v>
      </c>
      <c r="AQ1145" s="6">
        <v>0</v>
      </c>
      <c r="AR1145" s="6">
        <v>0</v>
      </c>
      <c r="AS1145" s="6">
        <v>0</v>
      </c>
      <c r="AT1145" s="6">
        <v>0</v>
      </c>
      <c r="AU1145" s="6">
        <f>IF(Table3[[#This Row],[ShankDiameter]]&gt;0.5,0,2)</f>
        <v>2</v>
      </c>
      <c r="AV1145" s="6">
        <v>0</v>
      </c>
      <c r="AW1145" s="6">
        <v>0</v>
      </c>
      <c r="AX1145" s="6">
        <v>2</v>
      </c>
      <c r="AY1145" s="6">
        <f>IF(Table3[[#This Row],[ShankDiameter]]=0.225,2,IF(Table3[[#This Row],[ShankDiameter]]=0.25,2,IF(Table3[[#This Row],[ShankDiameter]]=0.2875,2,0)))</f>
        <v>0</v>
      </c>
      <c r="AZ1145" s="6"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f>IF(Table3[[#This Row],[Type]]="EM",IF((Table3[[#This Row],[Diameter]]/2)-Table3[[#This Row],[CornerRadius]]-0.012&gt;0,(Table3[[#This Row],[Diameter]]/2)-Table3[[#This Row],[CornerRadius]]-0.012,0),)</f>
        <v>0</v>
      </c>
      <c r="BK1145" s="6" t="str">
        <f>IF(Table3[[#This Row],[ShoulderLength]]="","",IF(Table3[[#This Row],[ShoulderLength]]&lt;Table3[[#This Row],[LOC]],"FIX",""))</f>
        <v/>
      </c>
    </row>
    <row r="1146" spans="1:63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1924</v>
      </c>
      <c r="D1146" s="6" t="s">
        <v>1924</v>
      </c>
      <c r="E1146" s="6">
        <v>1145</v>
      </c>
      <c r="H1146" s="10" t="s">
        <v>1924</v>
      </c>
      <c r="I1146" s="11" t="s">
        <v>2123</v>
      </c>
      <c r="J1146" s="12" t="s">
        <v>1931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>IF(Z1146 &lt; 1, "", (M1146/2)/TAN(RADIANS(Z1146/2)))</f>
        <v/>
      </c>
      <c r="AE1146" s="6" t="s">
        <v>49</v>
      </c>
      <c r="AF1146" s="6" t="s">
        <v>62</v>
      </c>
      <c r="AI1146" s="6">
        <v>1</v>
      </c>
      <c r="AJ1146" s="6">
        <v>0</v>
      </c>
      <c r="AK1146" s="6">
        <v>0</v>
      </c>
      <c r="AL1146" s="6">
        <v>0</v>
      </c>
      <c r="AM1146" s="6">
        <v>0</v>
      </c>
      <c r="AN1146" s="6">
        <v>0</v>
      </c>
      <c r="AO1146" s="6">
        <v>1</v>
      </c>
      <c r="AQ1146" s="6">
        <v>0</v>
      </c>
      <c r="AR1146" s="6">
        <v>0</v>
      </c>
      <c r="AS1146" s="6">
        <v>0</v>
      </c>
      <c r="AT1146" s="6">
        <v>0</v>
      </c>
      <c r="AU1146" s="6">
        <f>IF(Table3[[#This Row],[ShankDiameter]]&gt;0.5,0,2)</f>
        <v>2</v>
      </c>
      <c r="AV1146" s="6">
        <v>0</v>
      </c>
      <c r="AW1146" s="6">
        <v>0</v>
      </c>
      <c r="AX1146" s="6">
        <v>2</v>
      </c>
      <c r="AY1146" s="6">
        <f>IF(Table3[[#This Row],[ShankDiameter]]=0.225,2,IF(Table3[[#This Row],[ShankDiameter]]=0.25,2,IF(Table3[[#This Row],[ShankDiameter]]=0.2875,2,0)))</f>
        <v>0</v>
      </c>
      <c r="AZ1146" s="6"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f>IF(Table3[[#This Row],[Type]]="EM",IF((Table3[[#This Row],[Diameter]]/2)-Table3[[#This Row],[CornerRadius]]-0.012&gt;0,(Table3[[#This Row],[Diameter]]/2)-Table3[[#This Row],[CornerRadius]]-0.012,0),)</f>
        <v>0</v>
      </c>
      <c r="BK1146" s="6" t="str">
        <f>IF(Table3[[#This Row],[ShoulderLength]]="","",IF(Table3[[#This Row],[ShoulderLength]]&lt;Table3[[#This Row],[LOC]],"FIX",""))</f>
        <v/>
      </c>
    </row>
    <row r="1147" spans="1:63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1924</v>
      </c>
      <c r="D1147" s="6" t="s">
        <v>1924</v>
      </c>
      <c r="E1147" s="6">
        <v>1146</v>
      </c>
      <c r="H1147" s="10" t="s">
        <v>1924</v>
      </c>
      <c r="I1147" s="11" t="s">
        <v>2124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>IF(Z1147 &lt; 1, "", (M1147/2)/TAN(RADIANS(Z1147/2)))</f>
        <v/>
      </c>
      <c r="AE1147" s="6" t="s">
        <v>44</v>
      </c>
      <c r="AF1147" s="6" t="s">
        <v>62</v>
      </c>
      <c r="AI1147" s="6">
        <v>1</v>
      </c>
      <c r="AJ1147" s="6">
        <v>0</v>
      </c>
      <c r="AK1147" s="6">
        <v>0</v>
      </c>
      <c r="AL1147" s="6">
        <v>0</v>
      </c>
      <c r="AM1147" s="6">
        <v>0</v>
      </c>
      <c r="AN1147" s="6">
        <v>0</v>
      </c>
      <c r="AO1147" s="6">
        <v>1</v>
      </c>
      <c r="AQ1147" s="6">
        <v>0</v>
      </c>
      <c r="AR1147" s="6">
        <v>0</v>
      </c>
      <c r="AS1147" s="6">
        <v>0</v>
      </c>
      <c r="AT1147" s="6">
        <v>0</v>
      </c>
      <c r="AU1147" s="6">
        <f>IF(Table3[[#This Row],[ShankDiameter]]&gt;0.5,0,2)</f>
        <v>2</v>
      </c>
      <c r="AV1147" s="6">
        <v>0</v>
      </c>
      <c r="AW1147" s="6">
        <v>0</v>
      </c>
      <c r="AX1147" s="6">
        <v>2</v>
      </c>
      <c r="AY1147" s="6">
        <f>IF(Table3[[#This Row],[ShankDiameter]]=0.225,2,IF(Table3[[#This Row],[ShankDiameter]]=0.25,2,IF(Table3[[#This Row],[ShankDiameter]]=0.2875,2,0)))</f>
        <v>0</v>
      </c>
      <c r="AZ1147" s="6"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f>IF(Table3[[#This Row],[Type]]="EM",IF((Table3[[#This Row],[Diameter]]/2)-Table3[[#This Row],[CornerRadius]]-0.012&gt;0,(Table3[[#This Row],[Diameter]]/2)-Table3[[#This Row],[CornerRadius]]-0.012,0),)</f>
        <v>0</v>
      </c>
      <c r="BK1147" s="6" t="str">
        <f>IF(Table3[[#This Row],[ShoulderLength]]="","",IF(Table3[[#This Row],[ShoulderLength]]&lt;Table3[[#This Row],[LOC]],"FIX",""))</f>
        <v/>
      </c>
    </row>
    <row r="1148" spans="1:63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1924</v>
      </c>
      <c r="D1148" s="6" t="s">
        <v>1924</v>
      </c>
      <c r="E1148" s="6">
        <v>1147</v>
      </c>
      <c r="H1148" s="10" t="s">
        <v>1924</v>
      </c>
      <c r="I1148" s="11" t="s">
        <v>2125</v>
      </c>
      <c r="J1148" s="12" t="s">
        <v>2126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>IF(Z1148 &lt; 1, "", (M1148/2)/TAN(RADIANS(Z1148/2)))</f>
        <v/>
      </c>
      <c r="AE1148" s="6" t="s">
        <v>49</v>
      </c>
      <c r="AF1148" s="6" t="s">
        <v>62</v>
      </c>
      <c r="AI1148" s="6">
        <v>1</v>
      </c>
      <c r="AJ1148" s="6">
        <v>0</v>
      </c>
      <c r="AK1148" s="6">
        <v>0</v>
      </c>
      <c r="AL1148" s="6">
        <v>0</v>
      </c>
      <c r="AM1148" s="6">
        <v>0</v>
      </c>
      <c r="AN1148" s="6">
        <v>0</v>
      </c>
      <c r="AO1148" s="6">
        <v>1</v>
      </c>
      <c r="AQ1148" s="6">
        <v>0</v>
      </c>
      <c r="AR1148" s="6">
        <v>0</v>
      </c>
      <c r="AS1148" s="6">
        <v>0</v>
      </c>
      <c r="AT1148" s="6">
        <v>0</v>
      </c>
      <c r="AU1148" s="6">
        <f>IF(Table3[[#This Row],[ShankDiameter]]&gt;0.5,0,2)</f>
        <v>2</v>
      </c>
      <c r="AV1148" s="6">
        <v>0</v>
      </c>
      <c r="AW1148" s="6">
        <v>0</v>
      </c>
      <c r="AX1148" s="6">
        <v>2</v>
      </c>
      <c r="AY1148" s="6">
        <f>IF(Table3[[#This Row],[ShankDiameter]]=0.225,2,IF(Table3[[#This Row],[ShankDiameter]]=0.25,2,IF(Table3[[#This Row],[ShankDiameter]]=0.2875,2,0)))</f>
        <v>0</v>
      </c>
      <c r="AZ1148" s="6"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f>IF(Table3[[#This Row],[Type]]="EM",IF((Table3[[#This Row],[Diameter]]/2)-Table3[[#This Row],[CornerRadius]]-0.012&gt;0,(Table3[[#This Row],[Diameter]]/2)-Table3[[#This Row],[CornerRadius]]-0.012,0),)</f>
        <v>0</v>
      </c>
      <c r="BK1148" s="6" t="str">
        <f>IF(Table3[[#This Row],[ShoulderLength]]="","",IF(Table3[[#This Row],[ShoulderLength]]&lt;Table3[[#This Row],[LOC]],"FIX",""))</f>
        <v/>
      </c>
    </row>
    <row r="1149" spans="1:63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1924</v>
      </c>
      <c r="D1149" s="6" t="s">
        <v>1924</v>
      </c>
      <c r="E1149" s="6">
        <v>1148</v>
      </c>
      <c r="H1149" s="10" t="s">
        <v>1924</v>
      </c>
      <c r="I1149" s="11" t="s">
        <v>2127</v>
      </c>
      <c r="J1149" s="12" t="s">
        <v>2128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>IF(Z1149 &lt; 1, "", (M1149/2)/TAN(RADIANS(Z1149/2)))</f>
        <v/>
      </c>
      <c r="AE1149" s="6" t="s">
        <v>49</v>
      </c>
      <c r="AF1149" s="6" t="s">
        <v>62</v>
      </c>
      <c r="AI1149" s="6">
        <v>1</v>
      </c>
      <c r="AJ1149" s="6">
        <v>0</v>
      </c>
      <c r="AK1149" s="6">
        <v>0</v>
      </c>
      <c r="AL1149" s="6">
        <v>0</v>
      </c>
      <c r="AM1149" s="6">
        <v>0</v>
      </c>
      <c r="AN1149" s="6">
        <v>0</v>
      </c>
      <c r="AO1149" s="6">
        <v>1</v>
      </c>
      <c r="AQ1149" s="6">
        <v>0</v>
      </c>
      <c r="AR1149" s="6">
        <v>0</v>
      </c>
      <c r="AS1149" s="6">
        <v>0</v>
      </c>
      <c r="AT1149" s="6">
        <v>0</v>
      </c>
      <c r="AU1149" s="6">
        <f>IF(Table3[[#This Row],[ShankDiameter]]&gt;0.5,0,2)</f>
        <v>2</v>
      </c>
      <c r="AV1149" s="6">
        <v>0</v>
      </c>
      <c r="AW1149" s="6">
        <v>0</v>
      </c>
      <c r="AX1149" s="6">
        <v>2</v>
      </c>
      <c r="AY1149" s="6">
        <f>IF(Table3[[#This Row],[ShankDiameter]]=0.225,2,IF(Table3[[#This Row],[ShankDiameter]]=0.25,2,IF(Table3[[#This Row],[ShankDiameter]]=0.2875,2,0)))</f>
        <v>0</v>
      </c>
      <c r="AZ1149" s="6"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f>IF(Table3[[#This Row],[Type]]="EM",IF((Table3[[#This Row],[Diameter]]/2)-Table3[[#This Row],[CornerRadius]]-0.012&gt;0,(Table3[[#This Row],[Diameter]]/2)-Table3[[#This Row],[CornerRadius]]-0.012,0),)</f>
        <v>0</v>
      </c>
      <c r="BK1149" s="6" t="str">
        <f>IF(Table3[[#This Row],[ShoulderLength]]="","",IF(Table3[[#This Row],[ShoulderLength]]&lt;Table3[[#This Row],[LOC]],"FIX",""))</f>
        <v/>
      </c>
    </row>
    <row r="1150" spans="1:63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1924</v>
      </c>
      <c r="D1150" s="6" t="s">
        <v>1924</v>
      </c>
      <c r="E1150" s="6">
        <v>1149</v>
      </c>
      <c r="H1150" s="10" t="s">
        <v>1924</v>
      </c>
      <c r="I1150" s="11" t="s">
        <v>2129</v>
      </c>
      <c r="J1150" s="12" t="s">
        <v>2130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>IF(Z1150 &lt; 1, "", (M1150/2)/TAN(RADIANS(Z1150/2)))</f>
        <v/>
      </c>
      <c r="AE1150" s="6" t="s">
        <v>49</v>
      </c>
      <c r="AF1150" s="6" t="s">
        <v>62</v>
      </c>
      <c r="AI1150" s="6">
        <v>1</v>
      </c>
      <c r="AJ1150" s="6">
        <v>0</v>
      </c>
      <c r="AK1150" s="6">
        <v>0</v>
      </c>
      <c r="AL1150" s="6">
        <v>0</v>
      </c>
      <c r="AM1150" s="6">
        <v>0</v>
      </c>
      <c r="AN1150" s="6">
        <v>0</v>
      </c>
      <c r="AO1150" s="6">
        <v>1</v>
      </c>
      <c r="AQ1150" s="6">
        <v>0</v>
      </c>
      <c r="AR1150" s="6">
        <v>0</v>
      </c>
      <c r="AS1150" s="6">
        <v>0</v>
      </c>
      <c r="AT1150" s="6">
        <v>0</v>
      </c>
      <c r="AU1150" s="6">
        <f>IF(Table3[[#This Row],[ShankDiameter]]&gt;0.5,0,2)</f>
        <v>2</v>
      </c>
      <c r="AV1150" s="6">
        <v>0</v>
      </c>
      <c r="AW1150" s="6">
        <v>0</v>
      </c>
      <c r="AX1150" s="6">
        <v>2</v>
      </c>
      <c r="AY1150" s="6">
        <f>IF(Table3[[#This Row],[ShankDiameter]]=0.225,2,IF(Table3[[#This Row],[ShankDiameter]]=0.25,2,IF(Table3[[#This Row],[ShankDiameter]]=0.2875,2,0)))</f>
        <v>0</v>
      </c>
      <c r="AZ1150" s="6"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f>IF(Table3[[#This Row],[Type]]="EM",IF((Table3[[#This Row],[Diameter]]/2)-Table3[[#This Row],[CornerRadius]]-0.012&gt;0,(Table3[[#This Row],[Diameter]]/2)-Table3[[#This Row],[CornerRadius]]-0.012,0),)</f>
        <v>0</v>
      </c>
      <c r="BK1150" s="6" t="str">
        <f>IF(Table3[[#This Row],[ShoulderLength]]="","",IF(Table3[[#This Row],[ShoulderLength]]&lt;Table3[[#This Row],[LOC]],"FIX",""))</f>
        <v/>
      </c>
    </row>
    <row r="1151" spans="1:63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1924</v>
      </c>
      <c r="D1151" s="6" t="s">
        <v>1924</v>
      </c>
      <c r="E1151" s="6">
        <v>1150</v>
      </c>
      <c r="G1151" s="9" t="s">
        <v>74</v>
      </c>
      <c r="H1151" s="10" t="s">
        <v>1924</v>
      </c>
      <c r="I1151" s="11" t="s">
        <v>2131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>IF(Z1151 &lt; 1, "", (M1151/2)/TAN(RADIANS(Z1151/2)))</f>
        <v/>
      </c>
      <c r="AE1151" s="6" t="s">
        <v>49</v>
      </c>
      <c r="AF1151" s="6" t="s">
        <v>62</v>
      </c>
      <c r="AI1151" s="6">
        <v>1</v>
      </c>
      <c r="AJ1151" s="6">
        <v>0</v>
      </c>
      <c r="AK1151" s="6">
        <v>0</v>
      </c>
      <c r="AL1151" s="6">
        <v>0</v>
      </c>
      <c r="AM1151" s="6">
        <v>0</v>
      </c>
      <c r="AN1151" s="6">
        <v>0</v>
      </c>
      <c r="AO1151" s="6">
        <v>1</v>
      </c>
      <c r="AQ1151" s="6">
        <v>0</v>
      </c>
      <c r="AR1151" s="6">
        <v>0</v>
      </c>
      <c r="AS1151" s="6">
        <v>0</v>
      </c>
      <c r="AT1151" s="6">
        <v>0</v>
      </c>
      <c r="AU1151" s="6">
        <f>IF(Table3[[#This Row],[ShankDiameter]]&gt;0.5,0,2)</f>
        <v>2</v>
      </c>
      <c r="AV1151" s="6">
        <v>0</v>
      </c>
      <c r="AW1151" s="6">
        <v>0</v>
      </c>
      <c r="AX1151" s="6">
        <v>2</v>
      </c>
      <c r="AY1151" s="6">
        <f>IF(Table3[[#This Row],[ShankDiameter]]=0.225,2,IF(Table3[[#This Row],[ShankDiameter]]=0.25,2,IF(Table3[[#This Row],[ShankDiameter]]=0.2875,2,0)))</f>
        <v>0</v>
      </c>
      <c r="AZ1151" s="6"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f>IF(Table3[[#This Row],[Type]]="EM",IF((Table3[[#This Row],[Diameter]]/2)-Table3[[#This Row],[CornerRadius]]-0.012&gt;0,(Table3[[#This Row],[Diameter]]/2)-Table3[[#This Row],[CornerRadius]]-0.012,0),)</f>
        <v>0</v>
      </c>
      <c r="BK1151" s="6" t="str">
        <f>IF(Table3[[#This Row],[ShoulderLength]]="","",IF(Table3[[#This Row],[ShoulderLength]]&lt;Table3[[#This Row],[LOC]],"FIX",""))</f>
        <v/>
      </c>
    </row>
    <row r="1152" spans="1:63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1924</v>
      </c>
      <c r="D1152" s="6" t="s">
        <v>1924</v>
      </c>
      <c r="E1152" s="6">
        <v>1151</v>
      </c>
      <c r="H1152" s="10" t="s">
        <v>1924</v>
      </c>
      <c r="I1152" s="11" t="s">
        <v>2132</v>
      </c>
      <c r="J1152" s="12" t="s">
        <v>2133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>IF(Z1152 &lt; 1, "", (M1152/2)/TAN(RADIANS(Z1152/2)))</f>
        <v/>
      </c>
      <c r="AE1152" s="6" t="s">
        <v>44</v>
      </c>
      <c r="AF1152" s="6" t="s">
        <v>62</v>
      </c>
      <c r="AI1152" s="6">
        <v>1</v>
      </c>
      <c r="AJ1152" s="6">
        <v>0</v>
      </c>
      <c r="AK1152" s="6">
        <v>0</v>
      </c>
      <c r="AL1152" s="6">
        <v>0</v>
      </c>
      <c r="AM1152" s="6">
        <v>0</v>
      </c>
      <c r="AN1152" s="6">
        <v>0</v>
      </c>
      <c r="AO1152" s="6">
        <v>1</v>
      </c>
      <c r="AQ1152" s="6">
        <v>0</v>
      </c>
      <c r="AR1152" s="6">
        <v>0</v>
      </c>
      <c r="AS1152" s="6">
        <v>0</v>
      </c>
      <c r="AT1152" s="6">
        <v>0</v>
      </c>
      <c r="AU1152" s="6">
        <f>IF(Table3[[#This Row],[ShankDiameter]]&gt;0.5,0,2)</f>
        <v>2</v>
      </c>
      <c r="AV1152" s="6">
        <v>0</v>
      </c>
      <c r="AW1152" s="6">
        <v>0</v>
      </c>
      <c r="AX1152" s="6">
        <v>2</v>
      </c>
      <c r="AY1152" s="6">
        <f>IF(Table3[[#This Row],[ShankDiameter]]=0.225,2,IF(Table3[[#This Row],[ShankDiameter]]=0.25,2,IF(Table3[[#This Row],[ShankDiameter]]=0.2875,2,0)))</f>
        <v>0</v>
      </c>
      <c r="AZ1152" s="6"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f>IF(Table3[[#This Row],[Type]]="EM",IF((Table3[[#This Row],[Diameter]]/2)-Table3[[#This Row],[CornerRadius]]-0.012&gt;0,(Table3[[#This Row],[Diameter]]/2)-Table3[[#This Row],[CornerRadius]]-0.012,0),)</f>
        <v>0</v>
      </c>
      <c r="BK1152" s="6" t="str">
        <f>IF(Table3[[#This Row],[ShoulderLength]]="","",IF(Table3[[#This Row],[ShoulderLength]]&lt;Table3[[#This Row],[LOC]],"FIX",""))</f>
        <v/>
      </c>
    </row>
    <row r="1153" spans="1:63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1924</v>
      </c>
      <c r="D1153" s="6" t="s">
        <v>1924</v>
      </c>
      <c r="E1153" s="6">
        <v>1152</v>
      </c>
      <c r="H1153" s="10" t="s">
        <v>1924</v>
      </c>
      <c r="I1153" s="11" t="s">
        <v>2134</v>
      </c>
      <c r="J1153" s="12" t="s">
        <v>2135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>IF(Z1153 &lt; 1, "", (M1153/2)/TAN(RADIANS(Z1153/2)))</f>
        <v/>
      </c>
      <c r="AE1153" s="6" t="s">
        <v>49</v>
      </c>
      <c r="AF1153" s="6" t="s">
        <v>62</v>
      </c>
      <c r="AI1153" s="6">
        <v>1</v>
      </c>
      <c r="AJ1153" s="6">
        <v>0</v>
      </c>
      <c r="AK1153" s="6">
        <v>0</v>
      </c>
      <c r="AL1153" s="6">
        <v>0</v>
      </c>
      <c r="AM1153" s="6">
        <v>0</v>
      </c>
      <c r="AN1153" s="6">
        <v>0</v>
      </c>
      <c r="AO1153" s="6">
        <v>1</v>
      </c>
      <c r="AQ1153" s="6">
        <v>0</v>
      </c>
      <c r="AR1153" s="6">
        <v>0</v>
      </c>
      <c r="AS1153" s="6">
        <v>0</v>
      </c>
      <c r="AT1153" s="6">
        <v>0</v>
      </c>
      <c r="AU1153" s="6">
        <f>IF(Table3[[#This Row],[ShankDiameter]]&gt;0.5,0,2)</f>
        <v>2</v>
      </c>
      <c r="AV1153" s="6">
        <v>0</v>
      </c>
      <c r="AW1153" s="6">
        <v>0</v>
      </c>
      <c r="AX1153" s="6">
        <v>2</v>
      </c>
      <c r="AY1153" s="6">
        <f>IF(Table3[[#This Row],[ShankDiameter]]=0.225,2,IF(Table3[[#This Row],[ShankDiameter]]=0.25,2,IF(Table3[[#This Row],[ShankDiameter]]=0.2875,2,0)))</f>
        <v>0</v>
      </c>
      <c r="AZ1153" s="6"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f>IF(Table3[[#This Row],[Type]]="EM",IF((Table3[[#This Row],[Diameter]]/2)-Table3[[#This Row],[CornerRadius]]-0.012&gt;0,(Table3[[#This Row],[Diameter]]/2)-Table3[[#This Row],[CornerRadius]]-0.012,0),)</f>
        <v>0</v>
      </c>
      <c r="BK1153" s="6" t="str">
        <f>IF(Table3[[#This Row],[ShoulderLength]]="","",IF(Table3[[#This Row],[ShoulderLength]]&lt;Table3[[#This Row],[LOC]],"FIX",""))</f>
        <v/>
      </c>
    </row>
    <row r="1154" spans="1:63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1924</v>
      </c>
      <c r="D1154" s="6" t="s">
        <v>1924</v>
      </c>
      <c r="E1154" s="6">
        <v>1153</v>
      </c>
      <c r="H1154" s="10" t="s">
        <v>1924</v>
      </c>
      <c r="I1154" s="11" t="s">
        <v>2136</v>
      </c>
      <c r="J1154" s="12" t="s">
        <v>2137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>IF(Z1154 &lt; 1, "", (M1154/2)/TAN(RADIANS(Z1154/2)))</f>
        <v/>
      </c>
      <c r="AE1154" s="6" t="s">
        <v>49</v>
      </c>
      <c r="AF1154" s="6" t="s">
        <v>62</v>
      </c>
      <c r="AI1154" s="6">
        <v>1</v>
      </c>
      <c r="AJ1154" s="6">
        <v>0</v>
      </c>
      <c r="AK1154" s="6">
        <v>0</v>
      </c>
      <c r="AL1154" s="6">
        <v>0</v>
      </c>
      <c r="AM1154" s="6">
        <v>0</v>
      </c>
      <c r="AN1154" s="6">
        <v>0</v>
      </c>
      <c r="AO1154" s="6">
        <v>1</v>
      </c>
      <c r="AQ1154" s="6">
        <v>0</v>
      </c>
      <c r="AR1154" s="6">
        <v>0</v>
      </c>
      <c r="AS1154" s="6">
        <v>0</v>
      </c>
      <c r="AT1154" s="6">
        <v>0</v>
      </c>
      <c r="AU1154" s="6">
        <f>IF(Table3[[#This Row],[ShankDiameter]]&gt;0.5,0,2)</f>
        <v>2</v>
      </c>
      <c r="AV1154" s="6">
        <v>0</v>
      </c>
      <c r="AW1154" s="6">
        <v>0</v>
      </c>
      <c r="AX1154" s="6">
        <v>2</v>
      </c>
      <c r="AY1154" s="6">
        <f>IF(Table3[[#This Row],[ShankDiameter]]=0.225,2,IF(Table3[[#This Row],[ShankDiameter]]=0.25,2,IF(Table3[[#This Row],[ShankDiameter]]=0.2875,2,0)))</f>
        <v>0</v>
      </c>
      <c r="AZ1154" s="6"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f>IF(Table3[[#This Row],[Type]]="EM",IF((Table3[[#This Row],[Diameter]]/2)-Table3[[#This Row],[CornerRadius]]-0.012&gt;0,(Table3[[#This Row],[Diameter]]/2)-Table3[[#This Row],[CornerRadius]]-0.012,0),)</f>
        <v>0</v>
      </c>
      <c r="BK1154" s="6" t="str">
        <f>IF(Table3[[#This Row],[ShoulderLength]]="","",IF(Table3[[#This Row],[ShoulderLength]]&lt;Table3[[#This Row],[LOC]],"FIX",""))</f>
        <v/>
      </c>
    </row>
    <row r="1155" spans="1:63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1924</v>
      </c>
      <c r="D1155" s="6" t="s">
        <v>1924</v>
      </c>
      <c r="E1155" s="6">
        <v>1154</v>
      </c>
      <c r="F1155" s="22"/>
      <c r="H1155" s="10" t="s">
        <v>1924</v>
      </c>
      <c r="I1155" s="11" t="s">
        <v>2138</v>
      </c>
      <c r="J1155" s="12" t="s">
        <v>2139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>IF(Z1155 &lt; 1, "", (M1155/2)/TAN(RADIANS(Z1155/2)))</f>
        <v/>
      </c>
      <c r="AE1155" s="6" t="s">
        <v>49</v>
      </c>
      <c r="AF1155" s="6" t="s">
        <v>62</v>
      </c>
      <c r="AG1155" s="6" t="s">
        <v>2140</v>
      </c>
      <c r="AI1155" s="6">
        <v>1</v>
      </c>
      <c r="AJ1155" s="6">
        <v>0</v>
      </c>
      <c r="AK1155" s="6">
        <v>0</v>
      </c>
      <c r="AL1155" s="6">
        <v>0</v>
      </c>
      <c r="AM1155" s="6">
        <v>0</v>
      </c>
      <c r="AN1155" s="6">
        <v>0</v>
      </c>
      <c r="AO1155" s="6">
        <v>1</v>
      </c>
      <c r="AQ1155" s="6">
        <v>0</v>
      </c>
      <c r="AR1155" s="6">
        <v>0</v>
      </c>
      <c r="AS1155" s="6">
        <v>0</v>
      </c>
      <c r="AT1155" s="6">
        <v>0</v>
      </c>
      <c r="AU1155" s="6">
        <f>IF(Table3[[#This Row],[ShankDiameter]]&gt;0.5,0,2)</f>
        <v>2</v>
      </c>
      <c r="AV1155" s="6">
        <v>0</v>
      </c>
      <c r="AW1155" s="6">
        <v>0</v>
      </c>
      <c r="AX1155" s="6">
        <v>2</v>
      </c>
      <c r="AY1155" s="6">
        <f>IF(Table3[[#This Row],[ShankDiameter]]=0.225,2,IF(Table3[[#This Row],[ShankDiameter]]=0.25,2,IF(Table3[[#This Row],[ShankDiameter]]=0.2875,2,0)))</f>
        <v>0</v>
      </c>
      <c r="AZ1155" s="6"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f>IF(Table3[[#This Row],[Type]]="EM",IF((Table3[[#This Row],[Diameter]]/2)-Table3[[#This Row],[CornerRadius]]-0.012&gt;0,(Table3[[#This Row],[Diameter]]/2)-Table3[[#This Row],[CornerRadius]]-0.012,0),)</f>
        <v>0</v>
      </c>
      <c r="BK1155" s="6" t="str">
        <f>IF(Table3[[#This Row],[ShoulderLength]]="","",IF(Table3[[#This Row],[ShoulderLength]]&lt;Table3[[#This Row],[LOC]],"FIX",""))</f>
        <v/>
      </c>
    </row>
    <row r="1156" spans="1:63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1924</v>
      </c>
      <c r="D1156" s="6" t="s">
        <v>1924</v>
      </c>
      <c r="E1156" s="6">
        <v>1155</v>
      </c>
      <c r="F1156" s="22"/>
      <c r="G1156" s="23"/>
      <c r="H1156" s="10" t="s">
        <v>1924</v>
      </c>
      <c r="I1156" s="11" t="s">
        <v>2141</v>
      </c>
      <c r="J1156" s="12" t="s">
        <v>2142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>IF(Z1156 &lt; 1, "", (M1156/2)/TAN(RADIANS(Z1156/2)))</f>
        <v/>
      </c>
      <c r="AE1156" s="6" t="s">
        <v>49</v>
      </c>
      <c r="AF1156" s="6" t="s">
        <v>62</v>
      </c>
      <c r="AI1156" s="6">
        <v>1</v>
      </c>
      <c r="AJ1156" s="6">
        <v>0</v>
      </c>
      <c r="AK1156" s="6">
        <v>0</v>
      </c>
      <c r="AL1156" s="6">
        <v>0</v>
      </c>
      <c r="AM1156" s="6">
        <v>0</v>
      </c>
      <c r="AN1156" s="6">
        <v>0</v>
      </c>
      <c r="AO1156" s="6">
        <v>1</v>
      </c>
      <c r="AQ1156" s="6">
        <v>0</v>
      </c>
      <c r="AR1156" s="6">
        <v>0</v>
      </c>
      <c r="AS1156" s="6">
        <v>0</v>
      </c>
      <c r="AT1156" s="6">
        <v>0</v>
      </c>
      <c r="AU1156" s="6">
        <f>IF(Table3[[#This Row],[ShankDiameter]]&gt;0.5,0,2)</f>
        <v>2</v>
      </c>
      <c r="AV1156" s="6">
        <v>0</v>
      </c>
      <c r="AW1156" s="6">
        <v>0</v>
      </c>
      <c r="AX1156" s="6">
        <v>2</v>
      </c>
      <c r="AY1156" s="6">
        <f>IF(Table3[[#This Row],[ShankDiameter]]=0.225,2,IF(Table3[[#This Row],[ShankDiameter]]=0.25,2,IF(Table3[[#This Row],[ShankDiameter]]=0.2875,2,0)))</f>
        <v>0</v>
      </c>
      <c r="AZ1156" s="6"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f>IF(Table3[[#This Row],[Type]]="EM",IF((Table3[[#This Row],[Diameter]]/2)-Table3[[#This Row],[CornerRadius]]-0.012&gt;0,(Table3[[#This Row],[Diameter]]/2)-Table3[[#This Row],[CornerRadius]]-0.012,0),)</f>
        <v>0</v>
      </c>
      <c r="BK1156" s="6" t="str">
        <f>IF(Table3[[#This Row],[ShoulderLength]]="","",IF(Table3[[#This Row],[ShoulderLength]]&lt;Table3[[#This Row],[LOC]],"FIX",""))</f>
        <v/>
      </c>
    </row>
    <row r="1157" spans="1:63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1924</v>
      </c>
      <c r="D1157" s="6" t="s">
        <v>1924</v>
      </c>
      <c r="E1157" s="6">
        <v>1156</v>
      </c>
      <c r="F1157" s="22"/>
      <c r="H1157" s="10" t="s">
        <v>1924</v>
      </c>
      <c r="I1157" s="11" t="s">
        <v>2143</v>
      </c>
      <c r="J1157" s="12" t="s">
        <v>2144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>IF(Z1157 &lt; 1, "", (M1157/2)/TAN(RADIANS(Z1157/2)))</f>
        <v/>
      </c>
      <c r="AE1157" s="6" t="s">
        <v>44</v>
      </c>
      <c r="AF1157" s="6" t="s">
        <v>62</v>
      </c>
      <c r="AG1157" s="6" t="s">
        <v>1838</v>
      </c>
      <c r="AI1157" s="6">
        <v>1</v>
      </c>
      <c r="AJ1157" s="6">
        <v>0</v>
      </c>
      <c r="AK1157" s="6">
        <v>0</v>
      </c>
      <c r="AL1157" s="6">
        <v>0</v>
      </c>
      <c r="AM1157" s="6">
        <v>0</v>
      </c>
      <c r="AN1157" s="6">
        <v>0</v>
      </c>
      <c r="AO1157" s="6">
        <v>1</v>
      </c>
      <c r="AQ1157" s="6">
        <v>0</v>
      </c>
      <c r="AR1157" s="6">
        <v>0</v>
      </c>
      <c r="AS1157" s="6">
        <v>0</v>
      </c>
      <c r="AT1157" s="6">
        <v>0</v>
      </c>
      <c r="AU1157" s="6">
        <f>IF(Table3[[#This Row],[ShankDiameter]]&gt;0.5,0,2)</f>
        <v>2</v>
      </c>
      <c r="AV1157" s="6">
        <v>0</v>
      </c>
      <c r="AW1157" s="6">
        <v>0</v>
      </c>
      <c r="AX1157" s="6">
        <v>2</v>
      </c>
      <c r="AY1157" s="6">
        <f>IF(Table3[[#This Row],[ShankDiameter]]=0.225,2,IF(Table3[[#This Row],[ShankDiameter]]=0.25,2,IF(Table3[[#This Row],[ShankDiameter]]=0.2875,2,0)))</f>
        <v>0</v>
      </c>
      <c r="AZ1157" s="6"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f>IF(Table3[[#This Row],[Type]]="EM",IF((Table3[[#This Row],[Diameter]]/2)-Table3[[#This Row],[CornerRadius]]-0.012&gt;0,(Table3[[#This Row],[Diameter]]/2)-Table3[[#This Row],[CornerRadius]]-0.012,0),)</f>
        <v>0</v>
      </c>
      <c r="BK1157" s="6" t="str">
        <f>IF(Table3[[#This Row],[ShoulderLength]]="","",IF(Table3[[#This Row],[ShoulderLength]]&lt;Table3[[#This Row],[LOC]],"FIX",""))</f>
        <v/>
      </c>
    </row>
    <row r="1158" spans="1:63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2145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2146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581</v>
      </c>
      <c r="AA1158" s="13" t="str">
        <f>IF(Z1158 &lt; 1, "", (M1158/2)/TAN(RADIANS(Z1158/2)))</f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1</v>
      </c>
      <c r="AJ1158" s="6">
        <v>1</v>
      </c>
      <c r="AK1158" s="6">
        <v>1</v>
      </c>
      <c r="AL1158" s="6">
        <v>0</v>
      </c>
      <c r="AM1158" s="6">
        <v>0</v>
      </c>
      <c r="AN1158" s="6">
        <v>0</v>
      </c>
      <c r="AO1158" s="6">
        <v>1</v>
      </c>
      <c r="AQ1158" s="6">
        <v>0</v>
      </c>
      <c r="AR1158" s="6">
        <v>0</v>
      </c>
      <c r="AS1158" s="6">
        <v>0</v>
      </c>
      <c r="AT1158" s="6">
        <v>0</v>
      </c>
      <c r="AU1158" s="6">
        <f>IF(Table3[[#This Row],[ShankDiameter]]&gt;0.5,0,2)</f>
        <v>2</v>
      </c>
      <c r="AV1158" s="6">
        <v>0</v>
      </c>
      <c r="AW1158" s="6">
        <v>0</v>
      </c>
      <c r="AX1158" s="6">
        <v>2</v>
      </c>
      <c r="AY1158" s="6">
        <f>IF(Table3[[#This Row],[ShankDiameter]]=0.225,2,IF(Table3[[#This Row],[ShankDiameter]]=0.25,2,IF(Table3[[#This Row],[ShankDiameter]]=0.2875,2,0)))</f>
        <v>0</v>
      </c>
      <c r="AZ1158" s="6"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f>IF(Table3[[#This Row],[Type]]="EM",IF((Table3[[#This Row],[Diameter]]/2)-Table3[[#This Row],[CornerRadius]]-0.012&gt;0,(Table3[[#This Row],[Diameter]]/2)-Table3[[#This Row],[CornerRadius]]-0.012,0),)</f>
        <v>0</v>
      </c>
      <c r="BK1158" s="6" t="str">
        <f>IF(Table3[[#This Row],[ShoulderLength]]="","",IF(Table3[[#This Row],[ShoulderLength]]&lt;Table3[[#This Row],[LOC]],"FIX",""))</f>
        <v/>
      </c>
    </row>
    <row r="1159" spans="1:63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2147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2148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597</v>
      </c>
      <c r="AA1159" s="13" t="str">
        <f>IF(Z1159 &lt; 1, "", (M1159/2)/TAN(RADIANS(Z1159/2)))</f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1</v>
      </c>
      <c r="AJ1159" s="6">
        <v>1</v>
      </c>
      <c r="AK1159" s="6">
        <v>1</v>
      </c>
      <c r="AL1159" s="6">
        <v>0</v>
      </c>
      <c r="AM1159" s="6">
        <v>0</v>
      </c>
      <c r="AN1159" s="6">
        <v>0</v>
      </c>
      <c r="AO1159" s="6">
        <v>1</v>
      </c>
      <c r="AQ1159" s="6">
        <v>0</v>
      </c>
      <c r="AR1159" s="6">
        <v>0</v>
      </c>
      <c r="AS1159" s="6">
        <v>0</v>
      </c>
      <c r="AT1159" s="6">
        <v>0</v>
      </c>
      <c r="AU1159" s="6">
        <f>IF(Table3[[#This Row],[ShankDiameter]]&gt;0.5,0,2)</f>
        <v>2</v>
      </c>
      <c r="AV1159" s="6">
        <v>0</v>
      </c>
      <c r="AW1159" s="6">
        <v>0</v>
      </c>
      <c r="AX1159" s="6">
        <v>2</v>
      </c>
      <c r="AY1159" s="6">
        <f>IF(Table3[[#This Row],[ShankDiameter]]=0.225,2,IF(Table3[[#This Row],[ShankDiameter]]=0.25,2,IF(Table3[[#This Row],[ShankDiameter]]=0.2875,2,0)))</f>
        <v>0</v>
      </c>
      <c r="AZ1159" s="6"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f>IF(Table3[[#This Row],[Type]]="EM",IF((Table3[[#This Row],[Diameter]]/2)-Table3[[#This Row],[CornerRadius]]-0.012&gt;0,(Table3[[#This Row],[Diameter]]/2)-Table3[[#This Row],[CornerRadius]]-0.012,0),)</f>
        <v>0</v>
      </c>
      <c r="BK1159" s="6" t="str">
        <f>IF(Table3[[#This Row],[ShoulderLength]]="","",IF(Table3[[#This Row],[ShoulderLength]]&lt;Table3[[#This Row],[LOC]],"FIX",""))</f>
        <v/>
      </c>
    </row>
    <row r="1160" spans="1:63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2149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2150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597</v>
      </c>
      <c r="AA1160" s="13" t="str">
        <f>IF(Z1160 &lt; 1, "", (M1160/2)/TAN(RADIANS(Z1160/2)))</f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1</v>
      </c>
      <c r="AJ1160" s="6">
        <v>1</v>
      </c>
      <c r="AK1160" s="6">
        <v>1</v>
      </c>
      <c r="AL1160" s="6">
        <v>0</v>
      </c>
      <c r="AM1160" s="6">
        <v>0</v>
      </c>
      <c r="AN1160" s="6">
        <v>0</v>
      </c>
      <c r="AO1160" s="6">
        <v>1</v>
      </c>
      <c r="AQ1160" s="6">
        <v>0</v>
      </c>
      <c r="AR1160" s="6">
        <v>0</v>
      </c>
      <c r="AS1160" s="6">
        <v>0</v>
      </c>
      <c r="AT1160" s="6">
        <v>0</v>
      </c>
      <c r="AU1160" s="6">
        <f>IF(Table3[[#This Row],[ShankDiameter]]&gt;0.5,0,2)</f>
        <v>2</v>
      </c>
      <c r="AV1160" s="6">
        <v>0</v>
      </c>
      <c r="AW1160" s="6">
        <v>0</v>
      </c>
      <c r="AX1160" s="6">
        <v>2</v>
      </c>
      <c r="AY1160" s="6">
        <f>IF(Table3[[#This Row],[ShankDiameter]]=0.225,2,IF(Table3[[#This Row],[ShankDiameter]]=0.25,2,IF(Table3[[#This Row],[ShankDiameter]]=0.2875,2,0)))</f>
        <v>0</v>
      </c>
      <c r="AZ1160" s="6"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f>IF(Table3[[#This Row],[Type]]="EM",IF((Table3[[#This Row],[Diameter]]/2)-Table3[[#This Row],[CornerRadius]]-0.012&gt;0,(Table3[[#This Row],[Diameter]]/2)-Table3[[#This Row],[CornerRadius]]-0.012,0),)</f>
        <v>0</v>
      </c>
      <c r="BK1160" s="6" t="str">
        <f>IF(Table3[[#This Row],[ShoulderLength]]="","",IF(Table3[[#This Row],[ShoulderLength]]&lt;Table3[[#This Row],[LOC]],"FIX",""))</f>
        <v/>
      </c>
    </row>
    <row r="1161" spans="1:63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2151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2152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571</v>
      </c>
      <c r="AA1161" s="13" t="str">
        <f>IF(Z1161 &lt; 1, "", (M1161/2)/TAN(RADIANS(Z1161/2)))</f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1</v>
      </c>
      <c r="AJ1161" s="6">
        <v>1</v>
      </c>
      <c r="AK1161" s="6">
        <v>1</v>
      </c>
      <c r="AL1161" s="6">
        <v>0</v>
      </c>
      <c r="AM1161" s="6">
        <v>0</v>
      </c>
      <c r="AN1161" s="6">
        <v>1</v>
      </c>
      <c r="AO1161" s="6">
        <v>1</v>
      </c>
      <c r="AQ1161" s="6">
        <v>0</v>
      </c>
      <c r="AR1161" s="6">
        <v>0</v>
      </c>
      <c r="AS1161" s="6">
        <v>0</v>
      </c>
      <c r="AT1161" s="6">
        <v>0</v>
      </c>
      <c r="AU1161" s="6">
        <f>IF(Table3[[#This Row],[ShankDiameter]]&gt;0.5,0,2)</f>
        <v>2</v>
      </c>
      <c r="AV1161" s="6">
        <v>0</v>
      </c>
      <c r="AW1161" s="6">
        <v>0</v>
      </c>
      <c r="AX1161" s="6">
        <v>2</v>
      </c>
      <c r="AY1161" s="6">
        <f>IF(Table3[[#This Row],[ShankDiameter]]=0.225,2,IF(Table3[[#This Row],[ShankDiameter]]=0.25,2,IF(Table3[[#This Row],[ShankDiameter]]=0.2875,2,0)))</f>
        <v>0</v>
      </c>
      <c r="AZ1161" s="6"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f>IF(Table3[[#This Row],[Type]]="EM",IF((Table3[[#This Row],[Diameter]]/2)-Table3[[#This Row],[CornerRadius]]-0.012&gt;0,(Table3[[#This Row],[Diameter]]/2)-Table3[[#This Row],[CornerRadius]]-0.012,0),)</f>
        <v>0</v>
      </c>
      <c r="BK1161" s="6" t="str">
        <f>IF(Table3[[#This Row],[ShoulderLength]]="","",IF(Table3[[#This Row],[ShoulderLength]]&lt;Table3[[#This Row],[LOC]],"FIX",""))</f>
        <v/>
      </c>
    </row>
    <row r="1162" spans="1:63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2153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>IF(Z1162 &lt; 1, "", (M1162/2)/TAN(RADIANS(Z1162/2)))</f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1</v>
      </c>
      <c r="AJ1162" s="6">
        <v>1</v>
      </c>
      <c r="AK1162" s="6">
        <v>1</v>
      </c>
      <c r="AL1162" s="6">
        <v>0</v>
      </c>
      <c r="AM1162" s="6">
        <v>0</v>
      </c>
      <c r="AN1162" s="6">
        <v>0</v>
      </c>
      <c r="AO1162" s="6">
        <v>1</v>
      </c>
      <c r="AQ1162" s="6">
        <v>0</v>
      </c>
      <c r="AR1162" s="6">
        <v>0</v>
      </c>
      <c r="AS1162" s="6">
        <v>0</v>
      </c>
      <c r="AT1162" s="6">
        <v>0</v>
      </c>
      <c r="AU1162" s="6">
        <f>IF(Table3[[#This Row],[ShankDiameter]]&gt;0.5,0,2)</f>
        <v>2</v>
      </c>
      <c r="AV1162" s="6">
        <v>0</v>
      </c>
      <c r="AW1162" s="6">
        <v>0</v>
      </c>
      <c r="AX1162" s="6">
        <v>2</v>
      </c>
      <c r="AY1162" s="6">
        <f>IF(Table3[[#This Row],[ShankDiameter]]=0.225,2,IF(Table3[[#This Row],[ShankDiameter]]=0.25,2,IF(Table3[[#This Row],[ShankDiameter]]=0.2875,2,0)))</f>
        <v>0</v>
      </c>
      <c r="AZ1162" s="6"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f>IF(Table3[[#This Row],[Type]]="EM",IF((Table3[[#This Row],[Diameter]]/2)-Table3[[#This Row],[CornerRadius]]-0.012&gt;0,(Table3[[#This Row],[Diameter]]/2)-Table3[[#This Row],[CornerRadius]]-0.012,0),)</f>
        <v>0</v>
      </c>
      <c r="BK1162" s="6" t="str">
        <f>IF(Table3[[#This Row],[ShoulderLength]]="","",IF(Table3[[#This Row],[ShoulderLength]]&lt;Table3[[#This Row],[LOC]],"FIX",""))</f>
        <v/>
      </c>
    </row>
    <row r="1163" spans="1:63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2154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2155</v>
      </c>
      <c r="AA1163" s="13" t="str">
        <f>IF(Z1163 &lt; 1, "", (M1163/2)/TAN(RADIANS(Z1163/2)))</f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2156</v>
      </c>
      <c r="AI1163" s="6">
        <v>1</v>
      </c>
      <c r="AJ1163" s="6">
        <v>1</v>
      </c>
      <c r="AK1163" s="6">
        <v>1</v>
      </c>
      <c r="AL1163" s="6">
        <v>0</v>
      </c>
      <c r="AM1163" s="6">
        <v>0</v>
      </c>
      <c r="AN1163" s="6">
        <v>0</v>
      </c>
      <c r="AO1163" s="6">
        <v>1</v>
      </c>
      <c r="AQ1163" s="6">
        <v>0</v>
      </c>
      <c r="AR1163" s="6">
        <v>0</v>
      </c>
      <c r="AS1163" s="6">
        <v>0</v>
      </c>
      <c r="AT1163" s="6">
        <v>0</v>
      </c>
      <c r="AU1163" s="6">
        <f>IF(Table3[[#This Row],[ShankDiameter]]&gt;0.5,0,2)</f>
        <v>2</v>
      </c>
      <c r="AV1163" s="6">
        <v>0</v>
      </c>
      <c r="AW1163" s="6">
        <v>0</v>
      </c>
      <c r="AX1163" s="6">
        <v>2</v>
      </c>
      <c r="AY1163" s="6">
        <f>IF(Table3[[#This Row],[ShankDiameter]]=0.225,2,IF(Table3[[#This Row],[ShankDiameter]]=0.25,2,IF(Table3[[#This Row],[ShankDiameter]]=0.2875,2,0)))</f>
        <v>0</v>
      </c>
      <c r="AZ1163" s="6"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f>IF(Table3[[#This Row],[Type]]="EM",IF((Table3[[#This Row],[Diameter]]/2)-Table3[[#This Row],[CornerRadius]]-0.012&gt;0,(Table3[[#This Row],[Diameter]]/2)-Table3[[#This Row],[CornerRadius]]-0.012,0),)</f>
        <v>0</v>
      </c>
      <c r="BK1163" s="6" t="str">
        <f>IF(Table3[[#This Row],[ShoulderLength]]="","",IF(Table3[[#This Row],[ShoulderLength]]&lt;Table3[[#This Row],[LOC]],"FIX",""))</f>
        <v/>
      </c>
    </row>
    <row r="1164" spans="1:63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2157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2158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2159</v>
      </c>
      <c r="AA1164" s="13" t="str">
        <f>IF(Z1164 &lt; 1, "", (M1164/2)/TAN(RADIANS(Z1164/2)))</f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1</v>
      </c>
      <c r="AJ1164" s="6">
        <v>1</v>
      </c>
      <c r="AK1164" s="6">
        <v>1</v>
      </c>
      <c r="AL1164" s="6">
        <v>0</v>
      </c>
      <c r="AM1164" s="6">
        <v>0</v>
      </c>
      <c r="AN1164" s="6">
        <v>0</v>
      </c>
      <c r="AO1164" s="6">
        <v>1</v>
      </c>
      <c r="AQ1164" s="6">
        <v>0</v>
      </c>
      <c r="AR1164" s="6">
        <v>0</v>
      </c>
      <c r="AS1164" s="6">
        <v>0</v>
      </c>
      <c r="AT1164" s="6">
        <v>0</v>
      </c>
      <c r="AU1164" s="6">
        <f>IF(Table3[[#This Row],[ShankDiameter]]&gt;0.5,0,2)</f>
        <v>2</v>
      </c>
      <c r="AV1164" s="6">
        <v>0</v>
      </c>
      <c r="AW1164" s="6">
        <v>0</v>
      </c>
      <c r="AX1164" s="6">
        <v>2</v>
      </c>
      <c r="AY1164" s="6">
        <f>IF(Table3[[#This Row],[ShankDiameter]]=0.225,2,IF(Table3[[#This Row],[ShankDiameter]]=0.25,2,IF(Table3[[#This Row],[ShankDiameter]]=0.2875,2,0)))</f>
        <v>0</v>
      </c>
      <c r="AZ1164" s="6"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f>IF(Table3[[#This Row],[Type]]="EM",IF((Table3[[#This Row],[Diameter]]/2)-Table3[[#This Row],[CornerRadius]]-0.012&gt;0,(Table3[[#This Row],[Diameter]]/2)-Table3[[#This Row],[CornerRadius]]-0.012,0),)</f>
        <v>0</v>
      </c>
      <c r="BK1164" s="6" t="str">
        <f>IF(Table3[[#This Row],[ShoulderLength]]="","",IF(Table3[[#This Row],[ShoulderLength]]&lt;Table3[[#This Row],[LOC]],"FIX",""))</f>
        <v/>
      </c>
    </row>
    <row r="1165" spans="1:63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2160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>IF(Z1165 &lt; 1, "", (M1165/2)/TAN(RADIANS(Z1165/2)))</f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1</v>
      </c>
      <c r="AJ1165" s="6">
        <v>1</v>
      </c>
      <c r="AK1165" s="6">
        <v>1</v>
      </c>
      <c r="AL1165" s="6">
        <v>0</v>
      </c>
      <c r="AM1165" s="6">
        <v>0</v>
      </c>
      <c r="AN1165" s="6">
        <v>0</v>
      </c>
      <c r="AO1165" s="6">
        <v>1</v>
      </c>
      <c r="AQ1165" s="6">
        <v>0</v>
      </c>
      <c r="AR1165" s="6">
        <v>0</v>
      </c>
      <c r="AS1165" s="6">
        <v>0</v>
      </c>
      <c r="AT1165" s="6">
        <v>0</v>
      </c>
      <c r="AU1165" s="6">
        <f>IF(Table3[[#This Row],[ShankDiameter]]&gt;0.5,0,2)</f>
        <v>2</v>
      </c>
      <c r="AV1165" s="6">
        <v>0</v>
      </c>
      <c r="AW1165" s="6">
        <v>0</v>
      </c>
      <c r="AX1165" s="6">
        <v>2</v>
      </c>
      <c r="AY1165" s="6">
        <f>IF(Table3[[#This Row],[ShankDiameter]]=0.225,2,IF(Table3[[#This Row],[ShankDiameter]]=0.25,2,IF(Table3[[#This Row],[ShankDiameter]]=0.2875,2,0)))</f>
        <v>0</v>
      </c>
      <c r="AZ1165" s="6"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f>IF(Table3[[#This Row],[Type]]="EM",IF((Table3[[#This Row],[Diameter]]/2)-Table3[[#This Row],[CornerRadius]]-0.012&gt;0,(Table3[[#This Row],[Diameter]]/2)-Table3[[#This Row],[CornerRadius]]-0.012,0),)</f>
        <v>0</v>
      </c>
      <c r="BK1165" s="6" t="str">
        <f>IF(Table3[[#This Row],[ShoulderLength]]="","",IF(Table3[[#This Row],[ShoulderLength]]&lt;Table3[[#This Row],[LOC]],"FIX",""))</f>
        <v/>
      </c>
    </row>
    <row r="1166" spans="1:63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2161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>IF(Z1166 &lt; 1, "", (M1166/2)/TAN(RADIANS(Z1166/2)))</f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1</v>
      </c>
      <c r="AJ1166" s="6">
        <v>1</v>
      </c>
      <c r="AK1166" s="6">
        <v>1</v>
      </c>
      <c r="AL1166" s="6">
        <v>0</v>
      </c>
      <c r="AM1166" s="6">
        <v>0</v>
      </c>
      <c r="AN1166" s="6">
        <v>0</v>
      </c>
      <c r="AO1166" s="6">
        <v>1</v>
      </c>
      <c r="AQ1166" s="6">
        <v>0</v>
      </c>
      <c r="AR1166" s="6">
        <v>0</v>
      </c>
      <c r="AS1166" s="6">
        <v>0</v>
      </c>
      <c r="AT1166" s="6">
        <v>0</v>
      </c>
      <c r="AU1166" s="6">
        <f>IF(Table3[[#This Row],[ShankDiameter]]&gt;0.5,0,2)</f>
        <v>2</v>
      </c>
      <c r="AV1166" s="6">
        <v>0</v>
      </c>
      <c r="AW1166" s="6">
        <v>0</v>
      </c>
      <c r="AX1166" s="6">
        <v>2</v>
      </c>
      <c r="AY1166" s="6">
        <f>IF(Table3[[#This Row],[ShankDiameter]]=0.225,2,IF(Table3[[#This Row],[ShankDiameter]]=0.25,2,IF(Table3[[#This Row],[ShankDiameter]]=0.2875,2,0)))</f>
        <v>0</v>
      </c>
      <c r="AZ1166" s="6"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f>IF(Table3[[#This Row],[Type]]="EM",IF((Table3[[#This Row],[Diameter]]/2)-Table3[[#This Row],[CornerRadius]]-0.012&gt;0,(Table3[[#This Row],[Diameter]]/2)-Table3[[#This Row],[CornerRadius]]-0.012,0),)</f>
        <v>0</v>
      </c>
      <c r="BK1166" s="6" t="str">
        <f>IF(Table3[[#This Row],[ShoulderLength]]="","",IF(Table3[[#This Row],[ShoulderLength]]&lt;Table3[[#This Row],[LOC]],"FIX",""))</f>
        <v/>
      </c>
    </row>
    <row r="1167" spans="1:63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2162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>IF(Z1167 &lt; 1, "", (M1167/2)/TAN(RADIANS(Z1167/2)))</f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1</v>
      </c>
      <c r="AJ1167" s="6">
        <v>1</v>
      </c>
      <c r="AK1167" s="6">
        <v>1</v>
      </c>
      <c r="AL1167" s="6">
        <v>0</v>
      </c>
      <c r="AM1167" s="6">
        <v>0</v>
      </c>
      <c r="AN1167" s="6">
        <v>0</v>
      </c>
      <c r="AO1167" s="6">
        <v>1</v>
      </c>
      <c r="AQ1167" s="6">
        <v>0</v>
      </c>
      <c r="AR1167" s="6">
        <v>0</v>
      </c>
      <c r="AS1167" s="6">
        <v>0</v>
      </c>
      <c r="AT1167" s="6">
        <v>0</v>
      </c>
      <c r="AU1167" s="6">
        <f>IF(Table3[[#This Row],[ShankDiameter]]&gt;0.5,0,2)</f>
        <v>2</v>
      </c>
      <c r="AV1167" s="6">
        <v>0</v>
      </c>
      <c r="AW1167" s="6">
        <v>0</v>
      </c>
      <c r="AX1167" s="6">
        <v>2</v>
      </c>
      <c r="AY1167" s="6">
        <f>IF(Table3[[#This Row],[ShankDiameter]]=0.225,2,IF(Table3[[#This Row],[ShankDiameter]]=0.25,2,IF(Table3[[#This Row],[ShankDiameter]]=0.2875,2,0)))</f>
        <v>0</v>
      </c>
      <c r="AZ1167" s="6"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f>IF(Table3[[#This Row],[Type]]="EM",IF((Table3[[#This Row],[Diameter]]/2)-Table3[[#This Row],[CornerRadius]]-0.012&gt;0,(Table3[[#This Row],[Diameter]]/2)-Table3[[#This Row],[CornerRadius]]-0.012,0),)</f>
        <v>0</v>
      </c>
      <c r="BK1167" s="6" t="str">
        <f>IF(Table3[[#This Row],[ShoulderLength]]="","",IF(Table3[[#This Row],[ShoulderLength]]&lt;Table3[[#This Row],[LOC]],"FIX",""))</f>
        <v/>
      </c>
    </row>
    <row r="1168" spans="1:63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2163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>IF(Z1168 &lt; 1, "", (M1168/2)/TAN(RADIANS(Z1168/2)))</f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1</v>
      </c>
      <c r="AJ1168" s="6">
        <v>1</v>
      </c>
      <c r="AK1168" s="6">
        <v>1</v>
      </c>
      <c r="AL1168" s="6">
        <v>0</v>
      </c>
      <c r="AM1168" s="6">
        <v>0</v>
      </c>
      <c r="AN1168" s="6">
        <v>0</v>
      </c>
      <c r="AO1168" s="6">
        <v>1</v>
      </c>
      <c r="AQ1168" s="6">
        <v>0</v>
      </c>
      <c r="AR1168" s="6">
        <v>0</v>
      </c>
      <c r="AS1168" s="6">
        <v>0</v>
      </c>
      <c r="AT1168" s="6">
        <v>0</v>
      </c>
      <c r="AU1168" s="6">
        <f>IF(Table3[[#This Row],[ShankDiameter]]&gt;0.5,0,2)</f>
        <v>2</v>
      </c>
      <c r="AV1168" s="6">
        <v>0</v>
      </c>
      <c r="AW1168" s="6">
        <v>0</v>
      </c>
      <c r="AX1168" s="6">
        <v>2</v>
      </c>
      <c r="AY1168" s="6">
        <f>IF(Table3[[#This Row],[ShankDiameter]]=0.225,2,IF(Table3[[#This Row],[ShankDiameter]]=0.25,2,IF(Table3[[#This Row],[ShankDiameter]]=0.2875,2,0)))</f>
        <v>0</v>
      </c>
      <c r="AZ1168" s="6"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f>IF(Table3[[#This Row],[Type]]="EM",IF((Table3[[#This Row],[Diameter]]/2)-Table3[[#This Row],[CornerRadius]]-0.012&gt;0,(Table3[[#This Row],[Diameter]]/2)-Table3[[#This Row],[CornerRadius]]-0.012,0),)</f>
        <v>0</v>
      </c>
      <c r="BK1168" s="6" t="str">
        <f>IF(Table3[[#This Row],[ShoulderLength]]="","",IF(Table3[[#This Row],[ShoulderLength]]&lt;Table3[[#This Row],[LOC]],"FIX",""))</f>
        <v/>
      </c>
    </row>
    <row r="1169" spans="1:63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2164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1</v>
      </c>
      <c r="AJ1169" s="6">
        <v>1</v>
      </c>
      <c r="AK1169" s="6">
        <v>1</v>
      </c>
      <c r="AL1169" s="6">
        <v>0</v>
      </c>
      <c r="AM1169" s="6">
        <v>0</v>
      </c>
      <c r="AN1169" s="6">
        <v>0</v>
      </c>
      <c r="AO1169" s="6">
        <v>1</v>
      </c>
      <c r="AQ1169" s="6">
        <v>0</v>
      </c>
      <c r="AR1169" s="6">
        <v>0</v>
      </c>
      <c r="AS1169" s="6">
        <v>0</v>
      </c>
      <c r="AT1169" s="6">
        <v>0</v>
      </c>
      <c r="AU1169" s="6">
        <f>IF(Table3[[#This Row],[ShankDiameter]]&gt;0.5,0,2)</f>
        <v>2</v>
      </c>
      <c r="AV1169" s="6">
        <v>0</v>
      </c>
      <c r="AW1169" s="6">
        <v>0</v>
      </c>
      <c r="AX1169" s="6">
        <v>2</v>
      </c>
      <c r="AY1169" s="6">
        <f>IF(Table3[[#This Row],[ShankDiameter]]=0.225,2,IF(Table3[[#This Row],[ShankDiameter]]=0.25,2,IF(Table3[[#This Row],[ShankDiameter]]=0.2875,2,0)))</f>
        <v>0</v>
      </c>
      <c r="AZ1169" s="6"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f>IF(Table3[[#This Row],[Type]]="EM",IF((Table3[[#This Row],[Diameter]]/2)-Table3[[#This Row],[CornerRadius]]-0.012&gt;0,(Table3[[#This Row],[Diameter]]/2)-Table3[[#This Row],[CornerRadius]]-0.012,0),)</f>
        <v>0</v>
      </c>
      <c r="BK1169" s="6" t="str">
        <f>IF(Table3[[#This Row],[ShoulderLength]]="","",IF(Table3[[#This Row],[ShoulderLength]]&lt;Table3[[#This Row],[LOC]],"FIX",""))</f>
        <v/>
      </c>
    </row>
    <row r="1170" spans="1:63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2165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2166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>IF(Z1170 &lt; 1, "", (M1170/2)/TAN(RADIANS(Z1170/2)))</f>
        <v/>
      </c>
      <c r="AB1170" s="6">
        <v>0.05</v>
      </c>
      <c r="AC1170" s="6">
        <v>6.5000000000000002E-2</v>
      </c>
      <c r="AE1170" s="6" t="s">
        <v>118</v>
      </c>
      <c r="AF1170" s="6" t="s">
        <v>1271</v>
      </c>
      <c r="AG1170" s="6" t="s">
        <v>90</v>
      </c>
      <c r="AI1170" s="6">
        <v>1</v>
      </c>
      <c r="AJ1170" s="6">
        <v>1</v>
      </c>
      <c r="AK1170" s="6">
        <v>1</v>
      </c>
      <c r="AL1170" s="6">
        <v>0</v>
      </c>
      <c r="AM1170" s="6">
        <v>0</v>
      </c>
      <c r="AN1170" s="6">
        <v>0</v>
      </c>
      <c r="AO1170" s="6">
        <v>1</v>
      </c>
      <c r="AQ1170" s="6">
        <v>0</v>
      </c>
      <c r="AR1170" s="6">
        <v>0</v>
      </c>
      <c r="AS1170" s="6">
        <v>0</v>
      </c>
      <c r="AT1170" s="6">
        <v>0</v>
      </c>
      <c r="AU1170" s="6">
        <f>IF(Table3[[#This Row],[ShankDiameter]]&gt;0.5,0,2)</f>
        <v>2</v>
      </c>
      <c r="AV1170" s="6">
        <v>0</v>
      </c>
      <c r="AW1170" s="6">
        <v>0</v>
      </c>
      <c r="AX1170" s="6">
        <v>2</v>
      </c>
      <c r="AY1170" s="6">
        <f>IF(Table3[[#This Row],[ShankDiameter]]=0.225,2,IF(Table3[[#This Row],[ShankDiameter]]=0.25,2,IF(Table3[[#This Row],[ShankDiameter]]=0.2875,2,0)))</f>
        <v>0</v>
      </c>
      <c r="AZ1170" s="6"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f>IF(Table3[[#This Row],[Type]]="EM",IF((Table3[[#This Row],[Diameter]]/2)-Table3[[#This Row],[CornerRadius]]-0.012&gt;0,(Table3[[#This Row],[Diameter]]/2)-Table3[[#This Row],[CornerRadius]]-0.012,0),)</f>
        <v>0</v>
      </c>
      <c r="BK1170" s="6" t="str">
        <f>IF(Table3[[#This Row],[ShoulderLength]]="","",IF(Table3[[#This Row],[ShoulderLength]]&lt;Table3[[#This Row],[LOC]],"FIX",""))</f>
        <v/>
      </c>
    </row>
    <row r="1171" spans="1:63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2167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2166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2168</v>
      </c>
      <c r="AA1171" s="13" t="str">
        <f>IF(Z1171 &lt; 1, "", (M1171/2)/TAN(RADIANS(Z1171/2)))</f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1</v>
      </c>
      <c r="AJ1171" s="6">
        <v>1</v>
      </c>
      <c r="AK1171" s="6">
        <v>1</v>
      </c>
      <c r="AL1171" s="6">
        <v>0</v>
      </c>
      <c r="AM1171" s="6">
        <v>0</v>
      </c>
      <c r="AN1171" s="6">
        <v>0</v>
      </c>
      <c r="AO1171" s="6">
        <v>1</v>
      </c>
      <c r="AQ1171" s="6">
        <v>0</v>
      </c>
      <c r="AR1171" s="6">
        <v>0</v>
      </c>
      <c r="AS1171" s="6">
        <v>0</v>
      </c>
      <c r="AT1171" s="6">
        <v>0</v>
      </c>
      <c r="AU1171" s="6">
        <f>IF(Table3[[#This Row],[ShankDiameter]]&gt;0.5,0,2)</f>
        <v>2</v>
      </c>
      <c r="AV1171" s="6">
        <v>0</v>
      </c>
      <c r="AW1171" s="6">
        <v>0</v>
      </c>
      <c r="AX1171" s="6">
        <v>2</v>
      </c>
      <c r="AY1171" s="6">
        <f>IF(Table3[[#This Row],[ShankDiameter]]=0.225,2,IF(Table3[[#This Row],[ShankDiameter]]=0.25,2,IF(Table3[[#This Row],[ShankDiameter]]=0.2875,2,0)))</f>
        <v>0</v>
      </c>
      <c r="AZ1171" s="6"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f>IF(Table3[[#This Row],[Type]]="EM",IF((Table3[[#This Row],[Diameter]]/2)-Table3[[#This Row],[CornerRadius]]-0.012&gt;0,(Table3[[#This Row],[Diameter]]/2)-Table3[[#This Row],[CornerRadius]]-0.012,0),)</f>
        <v>0</v>
      </c>
      <c r="BK1171" s="6" t="str">
        <f>IF(Table3[[#This Row],[ShoulderLength]]="","",IF(Table3[[#This Row],[ShoulderLength]]&lt;Table3[[#This Row],[LOC]],"FIX",""))</f>
        <v/>
      </c>
    </row>
    <row r="1172" spans="1:63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2169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571</v>
      </c>
      <c r="AA1172" s="13" t="str">
        <f>IF(Z1172 &lt; 1, "", (M1172/2)/TAN(RADIANS(Z1172/2)))</f>
        <v/>
      </c>
      <c r="AB1172" s="6">
        <v>0.04</v>
      </c>
      <c r="AC1172" s="6">
        <v>0.04</v>
      </c>
      <c r="AE1172" s="6" t="s">
        <v>118</v>
      </c>
      <c r="AF1172" s="6" t="s">
        <v>1271</v>
      </c>
      <c r="AG1172" s="6" t="s">
        <v>90</v>
      </c>
      <c r="AI1172" s="6">
        <v>1</v>
      </c>
      <c r="AJ1172" s="6">
        <v>1</v>
      </c>
      <c r="AK1172" s="6">
        <v>1</v>
      </c>
      <c r="AL1172" s="6">
        <v>0</v>
      </c>
      <c r="AM1172" s="6">
        <v>0</v>
      </c>
      <c r="AN1172" s="6">
        <v>0</v>
      </c>
      <c r="AO1172" s="6">
        <v>1</v>
      </c>
      <c r="AQ1172" s="6">
        <v>0</v>
      </c>
      <c r="AR1172" s="6">
        <v>0</v>
      </c>
      <c r="AS1172" s="6">
        <v>0</v>
      </c>
      <c r="AT1172" s="6">
        <v>0</v>
      </c>
      <c r="AU1172" s="6">
        <f>IF(Table3[[#This Row],[ShankDiameter]]&gt;0.5,0,2)</f>
        <v>2</v>
      </c>
      <c r="AV1172" s="6">
        <v>0</v>
      </c>
      <c r="AW1172" s="6">
        <v>0</v>
      </c>
      <c r="AX1172" s="6">
        <v>2</v>
      </c>
      <c r="AY1172" s="6">
        <f>IF(Table3[[#This Row],[ShankDiameter]]=0.225,2,IF(Table3[[#This Row],[ShankDiameter]]=0.25,2,IF(Table3[[#This Row],[ShankDiameter]]=0.2875,2,0)))</f>
        <v>0</v>
      </c>
      <c r="AZ1172" s="6"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f>IF(Table3[[#This Row],[Type]]="EM",IF((Table3[[#This Row],[Diameter]]/2)-Table3[[#This Row],[CornerRadius]]-0.012&gt;0,(Table3[[#This Row],[Diameter]]/2)-Table3[[#This Row],[CornerRadius]]-0.012,0),)</f>
        <v>0</v>
      </c>
      <c r="BK1172" s="6" t="str">
        <f>IF(Table3[[#This Row],[ShoulderLength]]="","",IF(Table3[[#This Row],[ShoulderLength]]&lt;Table3[[#This Row],[LOC]],"FIX",""))</f>
        <v/>
      </c>
    </row>
    <row r="1173" spans="1:63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2170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2168</v>
      </c>
      <c r="AA1173" s="13" t="str">
        <f>IF(Z1173 &lt; 1, "", (M1173/2)/TAN(RADIANS(Z1173/2)))</f>
        <v/>
      </c>
      <c r="AE1173" s="6" t="s">
        <v>471</v>
      </c>
      <c r="AF1173" s="6" t="s">
        <v>432</v>
      </c>
      <c r="AG1173" s="6" t="s">
        <v>90</v>
      </c>
      <c r="AI1173" s="6">
        <v>1</v>
      </c>
      <c r="AJ1173" s="6">
        <v>1</v>
      </c>
      <c r="AK1173" s="6">
        <v>1</v>
      </c>
      <c r="AL1173" s="6">
        <v>0</v>
      </c>
      <c r="AM1173" s="6">
        <v>0</v>
      </c>
      <c r="AN1173" s="6">
        <v>0</v>
      </c>
      <c r="AO1173" s="6">
        <v>1</v>
      </c>
      <c r="AQ1173" s="6">
        <v>0</v>
      </c>
      <c r="AR1173" s="6">
        <v>0</v>
      </c>
      <c r="AS1173" s="6">
        <v>0</v>
      </c>
      <c r="AT1173" s="6">
        <v>0</v>
      </c>
      <c r="AU1173" s="6">
        <f>IF(Table3[[#This Row],[ShankDiameter]]&gt;0.5,0,2)</f>
        <v>2</v>
      </c>
      <c r="AV1173" s="6">
        <v>0</v>
      </c>
      <c r="AW1173" s="6">
        <v>0</v>
      </c>
      <c r="AX1173" s="6">
        <v>2</v>
      </c>
      <c r="AY1173" s="6">
        <f>IF(Table3[[#This Row],[ShankDiameter]]=0.225,2,IF(Table3[[#This Row],[ShankDiameter]]=0.25,2,IF(Table3[[#This Row],[ShankDiameter]]=0.2875,2,0)))</f>
        <v>0</v>
      </c>
      <c r="AZ1173" s="6"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f>IF(Table3[[#This Row],[Type]]="EM",IF((Table3[[#This Row],[Diameter]]/2)-Table3[[#This Row],[CornerRadius]]-0.012&gt;0,(Table3[[#This Row],[Diameter]]/2)-Table3[[#This Row],[CornerRadius]]-0.012,0),)</f>
        <v>0</v>
      </c>
      <c r="BK1173" s="6" t="str">
        <f>IF(Table3[[#This Row],[ShoulderLength]]="","",IF(Table3[[#This Row],[ShoulderLength]]&lt;Table3[[#This Row],[LOC]],"FIX",""))</f>
        <v/>
      </c>
    </row>
    <row r="1174" spans="1:63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2171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>IF(Z1174 &lt; 1, "", (M1174/2)/TAN(RADIANS(Z1174/2)))</f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1</v>
      </c>
      <c r="AJ1174" s="6">
        <v>1</v>
      </c>
      <c r="AK1174" s="6">
        <v>1</v>
      </c>
      <c r="AL1174" s="6">
        <v>0</v>
      </c>
      <c r="AM1174" s="6">
        <v>0</v>
      </c>
      <c r="AN1174" s="6">
        <v>0</v>
      </c>
      <c r="AO1174" s="6">
        <v>1</v>
      </c>
      <c r="AQ1174" s="6">
        <v>0</v>
      </c>
      <c r="AR1174" s="6">
        <v>0</v>
      </c>
      <c r="AS1174" s="6">
        <v>0</v>
      </c>
      <c r="AT1174" s="6">
        <v>0</v>
      </c>
      <c r="AU1174" s="6">
        <f>IF(Table3[[#This Row],[ShankDiameter]]&gt;0.5,0,2)</f>
        <v>2</v>
      </c>
      <c r="AV1174" s="6">
        <v>0</v>
      </c>
      <c r="AW1174" s="6">
        <v>0</v>
      </c>
      <c r="AX1174" s="6">
        <v>2</v>
      </c>
      <c r="AY1174" s="6">
        <f>IF(Table3[[#This Row],[ShankDiameter]]=0.225,2,IF(Table3[[#This Row],[ShankDiameter]]=0.25,2,IF(Table3[[#This Row],[ShankDiameter]]=0.2875,2,0)))</f>
        <v>0</v>
      </c>
      <c r="AZ1174" s="6"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f>IF(Table3[[#This Row],[Type]]="EM",IF((Table3[[#This Row],[Diameter]]/2)-Table3[[#This Row],[CornerRadius]]-0.012&gt;0,(Table3[[#This Row],[Diameter]]/2)-Table3[[#This Row],[CornerRadius]]-0.012,0),)</f>
        <v>0</v>
      </c>
      <c r="BK1174" s="6" t="str">
        <f>IF(Table3[[#This Row],[ShoulderLength]]="","",IF(Table3[[#This Row],[ShoulderLength]]&lt;Table3[[#This Row],[LOC]],"FIX",""))</f>
        <v/>
      </c>
    </row>
    <row r="1175" spans="1:63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2172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2173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>IF(Z1175 &lt; 1, "", (M1175/2)/TAN(RADIANS(Z1175/2)))</f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1</v>
      </c>
      <c r="AJ1175" s="6">
        <v>1</v>
      </c>
      <c r="AK1175" s="6">
        <v>1</v>
      </c>
      <c r="AL1175" s="6">
        <v>0</v>
      </c>
      <c r="AM1175" s="6">
        <v>0</v>
      </c>
      <c r="AN1175" s="6">
        <v>0</v>
      </c>
      <c r="AO1175" s="6">
        <v>1</v>
      </c>
      <c r="AQ1175" s="6">
        <v>0</v>
      </c>
      <c r="AR1175" s="6">
        <v>0</v>
      </c>
      <c r="AS1175" s="6">
        <v>0</v>
      </c>
      <c r="AT1175" s="6">
        <v>0</v>
      </c>
      <c r="AU1175" s="6">
        <f>IF(Table3[[#This Row],[ShankDiameter]]&gt;0.5,0,2)</f>
        <v>2</v>
      </c>
      <c r="AV1175" s="6">
        <v>0</v>
      </c>
      <c r="AW1175" s="6">
        <v>0</v>
      </c>
      <c r="AX1175" s="6">
        <v>2</v>
      </c>
      <c r="AY1175" s="6">
        <f>IF(Table3[[#This Row],[ShankDiameter]]=0.225,2,IF(Table3[[#This Row],[ShankDiameter]]=0.25,2,IF(Table3[[#This Row],[ShankDiameter]]=0.2875,2,0)))</f>
        <v>0</v>
      </c>
      <c r="AZ1175" s="6"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f>IF(Table3[[#This Row],[Type]]="EM",IF((Table3[[#This Row],[Diameter]]/2)-Table3[[#This Row],[CornerRadius]]-0.012&gt;0,(Table3[[#This Row],[Diameter]]/2)-Table3[[#This Row],[CornerRadius]]-0.012,0),)</f>
        <v>0</v>
      </c>
      <c r="BK1175" s="6" t="str">
        <f>IF(Table3[[#This Row],[ShoulderLength]]="","",IF(Table3[[#This Row],[ShoulderLength]]&lt;Table3[[#This Row],[LOC]],"FIX",""))</f>
        <v/>
      </c>
    </row>
    <row r="1176" spans="1:63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2174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>IF(Z1176 &lt; 1, "", (M1176/2)/TAN(RADIANS(Z1176/2)))</f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575</v>
      </c>
      <c r="AI1176" s="6">
        <v>1</v>
      </c>
      <c r="AJ1176" s="6">
        <v>1</v>
      </c>
      <c r="AK1176" s="6">
        <v>1</v>
      </c>
      <c r="AL1176" s="6">
        <v>0</v>
      </c>
      <c r="AM1176" s="6">
        <v>0</v>
      </c>
      <c r="AN1176" s="6">
        <v>0</v>
      </c>
      <c r="AO1176" s="6">
        <v>1</v>
      </c>
      <c r="AQ1176" s="6">
        <v>0</v>
      </c>
      <c r="AR1176" s="6">
        <v>0</v>
      </c>
      <c r="AS1176" s="6">
        <v>0</v>
      </c>
      <c r="AT1176" s="6">
        <v>0</v>
      </c>
      <c r="AU1176" s="6">
        <f>IF(Table3[[#This Row],[ShankDiameter]]&gt;0.5,0,2)</f>
        <v>2</v>
      </c>
      <c r="AV1176" s="6">
        <v>0</v>
      </c>
      <c r="AW1176" s="6">
        <v>0</v>
      </c>
      <c r="AX1176" s="6">
        <v>2</v>
      </c>
      <c r="AY1176" s="6">
        <f>IF(Table3[[#This Row],[ShankDiameter]]=0.225,2,IF(Table3[[#This Row],[ShankDiameter]]=0.25,2,IF(Table3[[#This Row],[ShankDiameter]]=0.2875,2,0)))</f>
        <v>0</v>
      </c>
      <c r="AZ1176" s="6"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f>IF(Table3[[#This Row],[Type]]="EM",IF((Table3[[#This Row],[Diameter]]/2)-Table3[[#This Row],[CornerRadius]]-0.012&gt;0,(Table3[[#This Row],[Diameter]]/2)-Table3[[#This Row],[CornerRadius]]-0.012,0),)</f>
        <v>0</v>
      </c>
      <c r="BK1176" s="6" t="str">
        <f>IF(Table3[[#This Row],[ShoulderLength]]="","",IF(Table3[[#This Row],[ShoulderLength]]&lt;Table3[[#This Row],[LOC]],"FIX",""))</f>
        <v/>
      </c>
    </row>
    <row r="1177" spans="1:63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2175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2166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>IF(Z1177 &lt; 1, "", (M1177/2)/TAN(RADIANS(Z1177/2)))</f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1</v>
      </c>
      <c r="AJ1177" s="6">
        <v>1</v>
      </c>
      <c r="AK1177" s="6">
        <v>1</v>
      </c>
      <c r="AL1177" s="6">
        <v>0</v>
      </c>
      <c r="AM1177" s="6">
        <v>0</v>
      </c>
      <c r="AN1177" s="6">
        <v>0</v>
      </c>
      <c r="AO1177" s="6">
        <v>1</v>
      </c>
      <c r="AQ1177" s="6">
        <v>0</v>
      </c>
      <c r="AR1177" s="6">
        <v>0</v>
      </c>
      <c r="AS1177" s="6">
        <v>0</v>
      </c>
      <c r="AT1177" s="6">
        <v>0</v>
      </c>
      <c r="AU1177" s="6">
        <f>IF(Table3[[#This Row],[ShankDiameter]]&gt;0.5,0,2)</f>
        <v>2</v>
      </c>
      <c r="AV1177" s="6">
        <v>0</v>
      </c>
      <c r="AW1177" s="6">
        <v>0</v>
      </c>
      <c r="AX1177" s="6">
        <v>2</v>
      </c>
      <c r="AY1177" s="6">
        <f>IF(Table3[[#This Row],[ShankDiameter]]=0.225,2,IF(Table3[[#This Row],[ShankDiameter]]=0.25,2,IF(Table3[[#This Row],[ShankDiameter]]=0.2875,2,0)))</f>
        <v>0</v>
      </c>
      <c r="AZ1177" s="6"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f>IF(Table3[[#This Row],[Type]]="EM",IF((Table3[[#This Row],[Diameter]]/2)-Table3[[#This Row],[CornerRadius]]-0.012&gt;0,(Table3[[#This Row],[Diameter]]/2)-Table3[[#This Row],[CornerRadius]]-0.012,0),)</f>
        <v>0</v>
      </c>
      <c r="BK1177" s="6" t="str">
        <f>IF(Table3[[#This Row],[ShoulderLength]]="","",IF(Table3[[#This Row],[ShoulderLength]]&lt;Table3[[#This Row],[LOC]],"FIX",""))</f>
        <v/>
      </c>
    </row>
    <row r="1178" spans="1:63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2176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2177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2159</v>
      </c>
      <c r="AA1178" s="13" t="str">
        <f>IF(Z1178 &lt; 1, "", (M1178/2)/TAN(RADIANS(Z1178/2)))</f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1</v>
      </c>
      <c r="AJ1178" s="6">
        <v>1</v>
      </c>
      <c r="AK1178" s="6">
        <v>1</v>
      </c>
      <c r="AL1178" s="6">
        <v>0</v>
      </c>
      <c r="AM1178" s="6">
        <v>0</v>
      </c>
      <c r="AN1178" s="6">
        <v>0</v>
      </c>
      <c r="AO1178" s="6">
        <v>1</v>
      </c>
      <c r="AQ1178" s="6">
        <v>0</v>
      </c>
      <c r="AR1178" s="6">
        <v>0</v>
      </c>
      <c r="AS1178" s="6">
        <v>0</v>
      </c>
      <c r="AT1178" s="6">
        <v>0</v>
      </c>
      <c r="AU1178" s="6">
        <f>IF(Table3[[#This Row],[ShankDiameter]]&gt;0.5,0,2)</f>
        <v>2</v>
      </c>
      <c r="AV1178" s="6">
        <v>0</v>
      </c>
      <c r="AW1178" s="6">
        <v>0</v>
      </c>
      <c r="AX1178" s="6">
        <v>2</v>
      </c>
      <c r="AY1178" s="6">
        <f>IF(Table3[[#This Row],[ShankDiameter]]=0.225,2,IF(Table3[[#This Row],[ShankDiameter]]=0.25,2,IF(Table3[[#This Row],[ShankDiameter]]=0.2875,2,0)))</f>
        <v>0</v>
      </c>
      <c r="AZ1178" s="6"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f>IF(Table3[[#This Row],[Type]]="EM",IF((Table3[[#This Row],[Diameter]]/2)-Table3[[#This Row],[CornerRadius]]-0.012&gt;0,(Table3[[#This Row],[Diameter]]/2)-Table3[[#This Row],[CornerRadius]]-0.012,0),)</f>
        <v>0</v>
      </c>
      <c r="BK1178" s="6" t="str">
        <f>IF(Table3[[#This Row],[ShoulderLength]]="","",IF(Table3[[#This Row],[ShoulderLength]]&lt;Table3[[#This Row],[LOC]],"FIX",""))</f>
        <v/>
      </c>
    </row>
    <row r="1179" spans="1:63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2178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2179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581</v>
      </c>
      <c r="AA1179" s="13" t="str">
        <f>IF(Z1179 &lt; 1, "", (M1179/2)/TAN(RADIANS(Z1179/2)))</f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1</v>
      </c>
      <c r="AJ1179" s="6">
        <v>1</v>
      </c>
      <c r="AK1179" s="6">
        <v>1</v>
      </c>
      <c r="AL1179" s="6">
        <v>0</v>
      </c>
      <c r="AM1179" s="6">
        <v>0</v>
      </c>
      <c r="AN1179" s="6">
        <v>0</v>
      </c>
      <c r="AO1179" s="6">
        <v>1</v>
      </c>
      <c r="AQ1179" s="6">
        <v>0</v>
      </c>
      <c r="AR1179" s="6">
        <v>0</v>
      </c>
      <c r="AS1179" s="6">
        <v>0</v>
      </c>
      <c r="AT1179" s="6">
        <v>0</v>
      </c>
      <c r="AU1179" s="6">
        <f>IF(Table3[[#This Row],[ShankDiameter]]&gt;0.5,0,2)</f>
        <v>2</v>
      </c>
      <c r="AV1179" s="6">
        <v>0</v>
      </c>
      <c r="AW1179" s="6">
        <v>0</v>
      </c>
      <c r="AX1179" s="6">
        <v>2</v>
      </c>
      <c r="AY1179" s="6">
        <f>IF(Table3[[#This Row],[ShankDiameter]]=0.225,2,IF(Table3[[#This Row],[ShankDiameter]]=0.25,2,IF(Table3[[#This Row],[ShankDiameter]]=0.2875,2,0)))</f>
        <v>0</v>
      </c>
      <c r="AZ1179" s="6"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f>IF(Table3[[#This Row],[Type]]="EM",IF((Table3[[#This Row],[Diameter]]/2)-Table3[[#This Row],[CornerRadius]]-0.012&gt;0,(Table3[[#This Row],[Diameter]]/2)-Table3[[#This Row],[CornerRadius]]-0.012,0),)</f>
        <v>0</v>
      </c>
      <c r="BK1179" s="6" t="str">
        <f>IF(Table3[[#This Row],[ShoulderLength]]="","",IF(Table3[[#This Row],[ShoulderLength]]&lt;Table3[[#This Row],[LOC]],"FIX",""))</f>
        <v/>
      </c>
    </row>
    <row r="1180" spans="1:63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2180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.3150 1FL</v>
      </c>
      <c r="L1180" s="17" t="s">
        <v>2181</v>
      </c>
      <c r="M1180" s="13">
        <v>0.315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>IF(Z1180 &lt; 1, "", (M1180/2)/TAN(RADIANS(Z1180/2)))</f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1</v>
      </c>
      <c r="AJ1180" s="6">
        <v>1</v>
      </c>
      <c r="AK1180" s="6">
        <v>1</v>
      </c>
      <c r="AL1180" s="6">
        <v>0</v>
      </c>
      <c r="AM1180" s="6">
        <v>0</v>
      </c>
      <c r="AN1180" s="6">
        <v>0</v>
      </c>
      <c r="AO1180" s="6">
        <v>1</v>
      </c>
      <c r="AQ1180" s="6">
        <v>0</v>
      </c>
      <c r="AR1180" s="6">
        <v>0</v>
      </c>
      <c r="AS1180" s="6">
        <v>0</v>
      </c>
      <c r="AT1180" s="6">
        <v>0</v>
      </c>
      <c r="AU1180" s="6">
        <f>IF(Table3[[#This Row],[ShankDiameter]]&gt;0.5,0,2)</f>
        <v>2</v>
      </c>
      <c r="AV1180" s="6">
        <v>0</v>
      </c>
      <c r="AW1180" s="6">
        <v>0</v>
      </c>
      <c r="AX1180" s="6">
        <v>2</v>
      </c>
      <c r="AY1180" s="6">
        <f>IF(Table3[[#This Row],[ShankDiameter]]=0.225,2,IF(Table3[[#This Row],[ShankDiameter]]=0.25,2,IF(Table3[[#This Row],[ShankDiameter]]=0.2875,2,0)))</f>
        <v>0</v>
      </c>
      <c r="AZ1180" s="6"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f>IF(Table3[[#This Row],[Type]]="EM",IF((Table3[[#This Row],[Diameter]]/2)-Table3[[#This Row],[CornerRadius]]-0.012&gt;0,(Table3[[#This Row],[Diameter]]/2)-Table3[[#This Row],[CornerRadius]]-0.012,0),)</f>
        <v>0</v>
      </c>
      <c r="BK1180" s="6" t="str">
        <f>IF(Table3[[#This Row],[ShoulderLength]]="","",IF(Table3[[#This Row],[ShoulderLength]]&lt;Table3[[#This Row],[LOC]],"FIX",""))</f>
        <v/>
      </c>
    </row>
    <row r="1181" spans="1:63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2182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.3150 1FL</v>
      </c>
      <c r="L1181" s="17" t="s">
        <v>2181</v>
      </c>
      <c r="M1181" s="13">
        <v>0.315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2168</v>
      </c>
      <c r="AA1181" s="13" t="str">
        <f>IF(Z1181 &lt; 1, "", (M1181/2)/TAN(RADIANS(Z1181/2)))</f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1</v>
      </c>
      <c r="AJ1181" s="6">
        <v>1</v>
      </c>
      <c r="AK1181" s="6">
        <v>1</v>
      </c>
      <c r="AL1181" s="6">
        <v>0</v>
      </c>
      <c r="AM1181" s="6">
        <v>0</v>
      </c>
      <c r="AN1181" s="6">
        <v>0</v>
      </c>
      <c r="AO1181" s="6">
        <v>1</v>
      </c>
      <c r="AQ1181" s="6">
        <v>0</v>
      </c>
      <c r="AR1181" s="6">
        <v>0</v>
      </c>
      <c r="AS1181" s="6">
        <v>0</v>
      </c>
      <c r="AT1181" s="6">
        <v>0</v>
      </c>
      <c r="AU1181" s="6">
        <f>IF(Table3[[#This Row],[ShankDiameter]]&gt;0.5,0,2)</f>
        <v>2</v>
      </c>
      <c r="AV1181" s="6">
        <v>0</v>
      </c>
      <c r="AW1181" s="6">
        <v>0</v>
      </c>
      <c r="AX1181" s="6">
        <v>2</v>
      </c>
      <c r="AY1181" s="6">
        <f>IF(Table3[[#This Row],[ShankDiameter]]=0.225,2,IF(Table3[[#This Row],[ShankDiameter]]=0.25,2,IF(Table3[[#This Row],[ShankDiameter]]=0.2875,2,0)))</f>
        <v>0</v>
      </c>
      <c r="AZ1181" s="6"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f>IF(Table3[[#This Row],[Type]]="EM",IF((Table3[[#This Row],[Diameter]]/2)-Table3[[#This Row],[CornerRadius]]-0.012&gt;0,(Table3[[#This Row],[Diameter]]/2)-Table3[[#This Row],[CornerRadius]]-0.012,0),)</f>
        <v>0</v>
      </c>
      <c r="BK1181" s="6" t="str">
        <f>IF(Table3[[#This Row],[ShoulderLength]]="","",IF(Table3[[#This Row],[ShoulderLength]]&lt;Table3[[#This Row],[LOC]],"FIX",""))</f>
        <v/>
      </c>
    </row>
    <row r="1182" spans="1:63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2183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2181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>IF(Z1182 &lt; 1, "", (M1182/2)/TAN(RADIANS(Z1182/2)))</f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1</v>
      </c>
      <c r="AJ1182" s="6">
        <v>1</v>
      </c>
      <c r="AK1182" s="6">
        <v>1</v>
      </c>
      <c r="AL1182" s="6">
        <v>0</v>
      </c>
      <c r="AM1182" s="6">
        <v>0</v>
      </c>
      <c r="AN1182" s="6">
        <v>0</v>
      </c>
      <c r="AO1182" s="6">
        <v>1</v>
      </c>
      <c r="AQ1182" s="6">
        <v>0</v>
      </c>
      <c r="AR1182" s="6">
        <v>0</v>
      </c>
      <c r="AS1182" s="6">
        <v>0</v>
      </c>
      <c r="AT1182" s="6">
        <v>0</v>
      </c>
      <c r="AU1182" s="6">
        <f>IF(Table3[[#This Row],[ShankDiameter]]&gt;0.5,0,2)</f>
        <v>2</v>
      </c>
      <c r="AV1182" s="6">
        <v>0</v>
      </c>
      <c r="AW1182" s="6">
        <v>0</v>
      </c>
      <c r="AX1182" s="6">
        <v>2</v>
      </c>
      <c r="AY1182" s="6">
        <f>IF(Table3[[#This Row],[ShankDiameter]]=0.225,2,IF(Table3[[#This Row],[ShankDiameter]]=0.25,2,IF(Table3[[#This Row],[ShankDiameter]]=0.2875,2,0)))</f>
        <v>0</v>
      </c>
      <c r="AZ1182" s="6"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f>IF(Table3[[#This Row],[Type]]="EM",IF((Table3[[#This Row],[Diameter]]/2)-Table3[[#This Row],[CornerRadius]]-0.012&gt;0,(Table3[[#This Row],[Diameter]]/2)-Table3[[#This Row],[CornerRadius]]-0.012,0),)</f>
        <v>0</v>
      </c>
      <c r="BK1182" s="6" t="str">
        <f>IF(Table3[[#This Row],[ShoulderLength]]="","",IF(Table3[[#This Row],[ShoulderLength]]&lt;Table3[[#This Row],[LOC]],"FIX",""))</f>
        <v/>
      </c>
    </row>
    <row r="1183" spans="1:63" x14ac:dyDescent="0.25">
      <c r="A1183" s="7">
        <f>IF(Table3[[#This Row],[SoflexRule]]="",1,IF(Table3[[#This Row],[MinOHL]]="",1,IF(Table3[[#This Row],[Type]]="CT",1,IF(Table3[[#This Row],[I]]=1,0,1))))</f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2184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.1764 1FL</v>
      </c>
      <c r="L1183" s="17" t="s">
        <v>2185</v>
      </c>
      <c r="M1183" s="13">
        <v>0.1764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2186</v>
      </c>
      <c r="AA1183" s="13" t="str">
        <f>IF(Z1183 &lt; 1, "", (M1183/2)/TAN(RADIANS(Z1183/2)))</f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1</v>
      </c>
      <c r="AJ1183" s="6">
        <v>1</v>
      </c>
      <c r="AK1183" s="6">
        <v>1</v>
      </c>
      <c r="AL1183" s="6">
        <v>0</v>
      </c>
      <c r="AM1183" s="6">
        <v>0</v>
      </c>
      <c r="AN1183" s="6">
        <v>0</v>
      </c>
      <c r="AO1183" s="6">
        <v>1</v>
      </c>
      <c r="AQ1183" s="6">
        <v>0</v>
      </c>
      <c r="AR1183" s="6">
        <v>0</v>
      </c>
      <c r="AS1183" s="6">
        <v>0</v>
      </c>
      <c r="AT1183" s="6">
        <v>0</v>
      </c>
      <c r="AU1183" s="6">
        <f>IF(Table3[[#This Row],[ShankDiameter]]&gt;0.5,0,2)</f>
        <v>2</v>
      </c>
      <c r="AV1183" s="6">
        <v>0</v>
      </c>
      <c r="AW1183" s="6">
        <v>0</v>
      </c>
      <c r="AX1183" s="6">
        <v>2</v>
      </c>
      <c r="AY1183" s="6">
        <f>IF(Table3[[#This Row],[ShankDiameter]]=0.225,2,IF(Table3[[#This Row],[ShankDiameter]]=0.25,2,IF(Table3[[#This Row],[ShankDiameter]]=0.2875,2,0)))</f>
        <v>0</v>
      </c>
      <c r="AZ1183" s="6"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f>IF(Table3[[#This Row],[Type]]="EM",IF((Table3[[#This Row],[Diameter]]/2)-Table3[[#This Row],[CornerRadius]]-0.012&gt;0,(Table3[[#This Row],[Diameter]]/2)-Table3[[#This Row],[CornerRadius]]-0.012,0),)</f>
        <v>0</v>
      </c>
      <c r="BK1183" s="6" t="str">
        <f>IF(Table3[[#This Row],[ShoulderLength]]="","",IF(Table3[[#This Row],[ShoulderLength]]&lt;Table3[[#This Row],[LOC]],"FIX",""))</f>
        <v/>
      </c>
    </row>
    <row r="1184" spans="1:63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2187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2188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>IF(Z1184 &lt; 1, "", (M1184/2)/TAN(RADIANS(Z1184/2)))</f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1</v>
      </c>
      <c r="AJ1184" s="6">
        <v>1</v>
      </c>
      <c r="AK1184" s="6">
        <v>1</v>
      </c>
      <c r="AL1184" s="6">
        <v>0</v>
      </c>
      <c r="AM1184" s="6">
        <v>0</v>
      </c>
      <c r="AN1184" s="6">
        <v>0</v>
      </c>
      <c r="AO1184" s="6">
        <v>1</v>
      </c>
      <c r="AQ1184" s="6">
        <v>0</v>
      </c>
      <c r="AR1184" s="6">
        <v>0</v>
      </c>
      <c r="AS1184" s="6">
        <v>0</v>
      </c>
      <c r="AT1184" s="6">
        <v>0</v>
      </c>
      <c r="AU1184" s="6">
        <f>IF(Table3[[#This Row],[ShankDiameter]]&gt;0.5,0,2)</f>
        <v>2</v>
      </c>
      <c r="AV1184" s="6">
        <v>0</v>
      </c>
      <c r="AW1184" s="6">
        <v>0</v>
      </c>
      <c r="AX1184" s="6">
        <v>2</v>
      </c>
      <c r="AY1184" s="6">
        <f>IF(Table3[[#This Row],[ShankDiameter]]=0.225,2,IF(Table3[[#This Row],[ShankDiameter]]=0.25,2,IF(Table3[[#This Row],[ShankDiameter]]=0.2875,2,0)))</f>
        <v>0</v>
      </c>
      <c r="AZ1184" s="6"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f>IF(Table3[[#This Row],[Type]]="EM",IF((Table3[[#This Row],[Diameter]]/2)-Table3[[#This Row],[CornerRadius]]-0.012&gt;0,(Table3[[#This Row],[Diameter]]/2)-Table3[[#This Row],[CornerRadius]]-0.012,0),)</f>
        <v>0</v>
      </c>
      <c r="BK1184" s="6" t="str">
        <f>IF(Table3[[#This Row],[ShoulderLength]]="","",IF(Table3[[#This Row],[ShoulderLength]]&lt;Table3[[#This Row],[LOC]],"FIX",""))</f>
        <v/>
      </c>
    </row>
    <row r="1185" spans="1:63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2189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2188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2155</v>
      </c>
      <c r="AA1185" s="13" t="str">
        <f>IF(Z1185 &lt; 1, "", (M1185/2)/TAN(RADIANS(Z1185/2)))</f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1</v>
      </c>
      <c r="AJ1185" s="6">
        <v>1</v>
      </c>
      <c r="AK1185" s="6">
        <v>1</v>
      </c>
      <c r="AL1185" s="6">
        <v>0</v>
      </c>
      <c r="AM1185" s="6">
        <v>0</v>
      </c>
      <c r="AN1185" s="6">
        <v>0</v>
      </c>
      <c r="AO1185" s="6">
        <v>1</v>
      </c>
      <c r="AQ1185" s="6">
        <v>0</v>
      </c>
      <c r="AR1185" s="6">
        <v>0</v>
      </c>
      <c r="AS1185" s="6">
        <v>0</v>
      </c>
      <c r="AT1185" s="6">
        <v>0</v>
      </c>
      <c r="AU1185" s="6">
        <f>IF(Table3[[#This Row],[ShankDiameter]]&gt;0.5,0,2)</f>
        <v>2</v>
      </c>
      <c r="AV1185" s="6">
        <v>0</v>
      </c>
      <c r="AW1185" s="6">
        <v>0</v>
      </c>
      <c r="AX1185" s="6">
        <v>2</v>
      </c>
      <c r="AY1185" s="6">
        <f>IF(Table3[[#This Row],[ShankDiameter]]=0.225,2,IF(Table3[[#This Row],[ShankDiameter]]=0.25,2,IF(Table3[[#This Row],[ShankDiameter]]=0.2875,2,0)))</f>
        <v>0</v>
      </c>
      <c r="AZ1185" s="6"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f>IF(Table3[[#This Row],[Type]]="EM",IF((Table3[[#This Row],[Diameter]]/2)-Table3[[#This Row],[CornerRadius]]-0.012&gt;0,(Table3[[#This Row],[Diameter]]/2)-Table3[[#This Row],[CornerRadius]]-0.012,0),)</f>
        <v>0</v>
      </c>
      <c r="BK1185" s="6" t="str">
        <f>IF(Table3[[#This Row],[ShoulderLength]]="","",IF(Table3[[#This Row],[ShoulderLength]]&lt;Table3[[#This Row],[LOC]],"FIX",""))</f>
        <v/>
      </c>
    </row>
    <row r="1186" spans="1:63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2190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2188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2168</v>
      </c>
      <c r="AA1186" s="13" t="str">
        <f>IF(Z1186 &lt; 1, "", (M1186/2)/TAN(RADIANS(Z1186/2)))</f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1</v>
      </c>
      <c r="AJ1186" s="6">
        <v>1</v>
      </c>
      <c r="AK1186" s="6">
        <v>1</v>
      </c>
      <c r="AL1186" s="6">
        <v>0</v>
      </c>
      <c r="AM1186" s="6">
        <v>0</v>
      </c>
      <c r="AN1186" s="6">
        <v>0</v>
      </c>
      <c r="AO1186" s="6">
        <v>1</v>
      </c>
      <c r="AQ1186" s="6">
        <v>0</v>
      </c>
      <c r="AR1186" s="6">
        <v>0</v>
      </c>
      <c r="AS1186" s="6">
        <v>0</v>
      </c>
      <c r="AT1186" s="6">
        <v>0</v>
      </c>
      <c r="AU1186" s="6">
        <f>IF(Table3[[#This Row],[ShankDiameter]]&gt;0.5,0,2)</f>
        <v>2</v>
      </c>
      <c r="AV1186" s="6">
        <v>0</v>
      </c>
      <c r="AW1186" s="6">
        <v>0</v>
      </c>
      <c r="AX1186" s="6">
        <v>2</v>
      </c>
      <c r="AY1186" s="6">
        <f>IF(Table3[[#This Row],[ShankDiameter]]=0.225,2,IF(Table3[[#This Row],[ShankDiameter]]=0.25,2,IF(Table3[[#This Row],[ShankDiameter]]=0.2875,2,0)))</f>
        <v>0</v>
      </c>
      <c r="AZ1186" s="6"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f>IF(Table3[[#This Row],[Type]]="EM",IF((Table3[[#This Row],[Diameter]]/2)-Table3[[#This Row],[CornerRadius]]-0.012&gt;0,(Table3[[#This Row],[Diameter]]/2)-Table3[[#This Row],[CornerRadius]]-0.012,0),)</f>
        <v>0</v>
      </c>
      <c r="BK1186" s="6" t="str">
        <f>IF(Table3[[#This Row],[ShoulderLength]]="","",IF(Table3[[#This Row],[ShoulderLength]]&lt;Table3[[#This Row],[LOC]],"FIX",""))</f>
        <v/>
      </c>
    </row>
    <row r="1187" spans="1:63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2191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2409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2168</v>
      </c>
      <c r="AA1187" s="13" t="str">
        <f>IF(Z1187 &lt; 1, "", (M1187/2)/TAN(RADIANS(Z1187/2)))</f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1</v>
      </c>
      <c r="AJ1187" s="6">
        <v>1</v>
      </c>
      <c r="AK1187" s="6">
        <v>1</v>
      </c>
      <c r="AL1187" s="6">
        <v>0</v>
      </c>
      <c r="AM1187" s="6">
        <v>0</v>
      </c>
      <c r="AN1187" s="6">
        <v>0</v>
      </c>
      <c r="AO1187" s="6">
        <v>1</v>
      </c>
      <c r="AQ1187" s="6">
        <v>0</v>
      </c>
      <c r="AR1187" s="6">
        <v>0</v>
      </c>
      <c r="AS1187" s="6">
        <v>0</v>
      </c>
      <c r="AT1187" s="6">
        <v>0</v>
      </c>
      <c r="AU1187" s="6">
        <f>IF(Table3[[#This Row],[ShankDiameter]]&gt;0.5,0,2)</f>
        <v>2</v>
      </c>
      <c r="AV1187" s="6">
        <v>0</v>
      </c>
      <c r="AW1187" s="6">
        <v>0</v>
      </c>
      <c r="AX1187" s="6">
        <v>2</v>
      </c>
      <c r="AY1187" s="6">
        <f>IF(Table3[[#This Row],[ShankDiameter]]=0.225,2,IF(Table3[[#This Row],[ShankDiameter]]=0.25,2,IF(Table3[[#This Row],[ShankDiameter]]=0.2875,2,0)))</f>
        <v>0</v>
      </c>
      <c r="AZ1187" s="6"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f>IF(Table3[[#This Row],[Type]]="EM",IF((Table3[[#This Row],[Diameter]]/2)-Table3[[#This Row],[CornerRadius]]-0.012&gt;0,(Table3[[#This Row],[Diameter]]/2)-Table3[[#This Row],[CornerRadius]]-0.012,0),)</f>
        <v>0</v>
      </c>
      <c r="BK1187" s="6" t="str">
        <f>IF(Table3[[#This Row],[ShoulderLength]]="","",IF(Table3[[#This Row],[ShoulderLength]]&lt;Table3[[#This Row],[LOC]],"FIX",""))</f>
        <v/>
      </c>
    </row>
    <row r="1188" spans="1:63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2192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2408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>IF(Z1188 &lt; 1, "", (M1188/2)/TAN(RADIANS(Z1188/2)))</f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1</v>
      </c>
      <c r="AJ1188" s="6">
        <v>0</v>
      </c>
      <c r="AK1188" s="6">
        <v>1</v>
      </c>
      <c r="AL1188" s="6">
        <v>1</v>
      </c>
      <c r="AM1188" s="6">
        <v>0</v>
      </c>
      <c r="AN1188" s="6">
        <v>0</v>
      </c>
      <c r="AO1188" s="6">
        <v>1</v>
      </c>
      <c r="AQ1188" s="6">
        <v>0</v>
      </c>
      <c r="AR1188" s="6">
        <v>0</v>
      </c>
      <c r="AS1188" s="6">
        <v>0</v>
      </c>
      <c r="AT1188" s="6">
        <v>0</v>
      </c>
      <c r="AU1188" s="6">
        <f>IF(Table3[[#This Row],[ShankDiameter]]&gt;0.5,0,2)</f>
        <v>2</v>
      </c>
      <c r="AV1188" s="6">
        <v>0</v>
      </c>
      <c r="AW1188" s="6">
        <v>0</v>
      </c>
      <c r="AX1188" s="6">
        <v>2</v>
      </c>
      <c r="AY1188" s="6">
        <f>IF(Table3[[#This Row],[ShankDiameter]]=0.225,2,IF(Table3[[#This Row],[ShankDiameter]]=0.25,2,IF(Table3[[#This Row],[ShankDiameter]]=0.2875,2,0)))</f>
        <v>0</v>
      </c>
      <c r="AZ1188" s="6"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f>IF(Table3[[#This Row],[Type]]="EM",IF((Table3[[#This Row],[Diameter]]/2)-Table3[[#This Row],[CornerRadius]]-0.012&gt;0,(Table3[[#This Row],[Diameter]]/2)-Table3[[#This Row],[CornerRadius]]-0.012,0),)</f>
        <v>0</v>
      </c>
      <c r="BK1188" s="6" t="str">
        <f>IF(Table3[[#This Row],[ShoulderLength]]="","",IF(Table3[[#This Row],[ShoulderLength]]&lt;Table3[[#This Row],[LOC]],"FIX",""))</f>
        <v/>
      </c>
    </row>
    <row r="1189" spans="1:63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2193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2194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597</v>
      </c>
      <c r="AA1189" s="13" t="str">
        <f>IF(Z1189 &lt; 1, "", (M1189/2)/TAN(RADIANS(Z1189/2)))</f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1</v>
      </c>
      <c r="AJ1189" s="6">
        <v>1</v>
      </c>
      <c r="AK1189" s="6">
        <v>1</v>
      </c>
      <c r="AL1189" s="6">
        <v>0</v>
      </c>
      <c r="AM1189" s="6">
        <v>0</v>
      </c>
      <c r="AN1189" s="6">
        <v>0</v>
      </c>
      <c r="AO1189" s="6">
        <v>1</v>
      </c>
      <c r="AQ1189" s="6">
        <v>0</v>
      </c>
      <c r="AR1189" s="6">
        <v>0</v>
      </c>
      <c r="AS1189" s="6">
        <v>0</v>
      </c>
      <c r="AT1189" s="6">
        <v>0</v>
      </c>
      <c r="AU1189" s="6">
        <f>IF(Table3[[#This Row],[ShankDiameter]]&gt;0.5,0,2)</f>
        <v>2</v>
      </c>
      <c r="AV1189" s="6">
        <v>0</v>
      </c>
      <c r="AW1189" s="6">
        <v>0</v>
      </c>
      <c r="AX1189" s="6">
        <v>2</v>
      </c>
      <c r="AY1189" s="6">
        <f>IF(Table3[[#This Row],[ShankDiameter]]=0.225,2,IF(Table3[[#This Row],[ShankDiameter]]=0.25,2,IF(Table3[[#This Row],[ShankDiameter]]=0.2875,2,0)))</f>
        <v>0</v>
      </c>
      <c r="AZ1189" s="6"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f>IF(Table3[[#This Row],[Type]]="EM",IF((Table3[[#This Row],[Diameter]]/2)-Table3[[#This Row],[CornerRadius]]-0.012&gt;0,(Table3[[#This Row],[Diameter]]/2)-Table3[[#This Row],[CornerRadius]]-0.012,0),)</f>
        <v>0</v>
      </c>
      <c r="BK1189" s="6" t="str">
        <f>IF(Table3[[#This Row],[ShoulderLength]]="","",IF(Table3[[#This Row],[ShoulderLength]]&lt;Table3[[#This Row],[LOC]],"FIX",""))</f>
        <v/>
      </c>
    </row>
    <row r="1190" spans="1:63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2195</v>
      </c>
      <c r="D1190" s="6" t="s">
        <v>2195</v>
      </c>
      <c r="E1190" s="6">
        <v>1189</v>
      </c>
      <c r="H1190" s="10" t="s">
        <v>2195</v>
      </c>
      <c r="I1190" s="11" t="s">
        <v>2196</v>
      </c>
      <c r="J1190" s="12" t="s">
        <v>2197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>IF(Z1190 &lt; 1, "", (M1190/2)/TAN(RADIANS(Z1190/2)))</f>
        <v/>
      </c>
      <c r="AE1190" s="6" t="s">
        <v>44</v>
      </c>
      <c r="AF1190" s="6" t="s">
        <v>73</v>
      </c>
      <c r="AG1190" s="18" t="s">
        <v>2289</v>
      </c>
      <c r="AI1190" s="6">
        <v>1</v>
      </c>
      <c r="AJ1190" s="6">
        <v>0</v>
      </c>
      <c r="AK1190" s="6">
        <v>1</v>
      </c>
      <c r="AL1190" s="6">
        <v>1</v>
      </c>
      <c r="AM1190" s="6">
        <v>0</v>
      </c>
      <c r="AN1190" s="6">
        <v>0</v>
      </c>
      <c r="AO1190" s="6">
        <v>1</v>
      </c>
      <c r="AQ1190" s="6">
        <v>0</v>
      </c>
      <c r="AR1190" s="6">
        <v>0</v>
      </c>
      <c r="AS1190" s="6">
        <v>0</v>
      </c>
      <c r="AT1190" s="6">
        <v>0</v>
      </c>
      <c r="AU1190" s="6">
        <f>IF(Table3[[#This Row],[ShankDiameter]]&gt;0.5,0,2)</f>
        <v>2</v>
      </c>
      <c r="AV1190" s="6">
        <v>0</v>
      </c>
      <c r="AW1190" s="6">
        <v>0</v>
      </c>
      <c r="AX1190" s="6">
        <v>2</v>
      </c>
      <c r="AY1190" s="6">
        <f>IF(Table3[[#This Row],[ShankDiameter]]=0.225,2,IF(Table3[[#This Row],[ShankDiameter]]=0.25,2,IF(Table3[[#This Row],[ShankDiameter]]=0.2875,2,0)))</f>
        <v>0</v>
      </c>
      <c r="AZ1190" s="6"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f>IF(Table3[[#This Row],[Type]]="EM",IF((Table3[[#This Row],[Diameter]]/2)-Table3[[#This Row],[CornerRadius]]-0.012&gt;0,(Table3[[#This Row],[Diameter]]/2)-Table3[[#This Row],[CornerRadius]]-0.012,0),)</f>
        <v>0</v>
      </c>
      <c r="BK1190" s="6" t="str">
        <f>IF(Table3[[#This Row],[ShoulderLength]]="","",IF(Table3[[#This Row],[ShoulderLength]]&lt;Table3[[#This Row],[LOC]],"FIX",""))</f>
        <v/>
      </c>
    </row>
    <row r="1191" spans="1:63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2195</v>
      </c>
      <c r="D1191" s="6" t="s">
        <v>2195</v>
      </c>
      <c r="E1191" s="6">
        <v>1190</v>
      </c>
      <c r="G1191" s="9" t="s">
        <v>74</v>
      </c>
      <c r="H1191" s="10" t="s">
        <v>2195</v>
      </c>
      <c r="I1191" s="11" t="s">
        <v>2198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>IF(Z1191 &lt; 1, "", (M1191/2)/TAN(RADIANS(Z1191/2)))</f>
        <v>5.000000000000001E-3</v>
      </c>
      <c r="AE1191" s="6" t="s">
        <v>44</v>
      </c>
      <c r="AF1191" s="6" t="s">
        <v>62</v>
      </c>
      <c r="AG1191" s="6" t="s">
        <v>66</v>
      </c>
      <c r="AI1191" s="6">
        <v>1</v>
      </c>
      <c r="AJ1191" s="6">
        <v>1</v>
      </c>
      <c r="AK1191" s="6">
        <v>0</v>
      </c>
      <c r="AL1191" s="6">
        <v>0</v>
      </c>
      <c r="AM1191" s="6">
        <v>1</v>
      </c>
      <c r="AN1191" s="6">
        <v>0</v>
      </c>
      <c r="AO1191" s="6">
        <v>1</v>
      </c>
      <c r="AQ1191" s="6">
        <v>0</v>
      </c>
      <c r="AR1191" s="6">
        <v>0</v>
      </c>
      <c r="AS1191" s="6">
        <v>0</v>
      </c>
      <c r="AT1191" s="6">
        <v>0</v>
      </c>
      <c r="AU1191" s="6">
        <f>IF(Table3[[#This Row],[ShankDiameter]]&gt;0.5,0,2)</f>
        <v>2</v>
      </c>
      <c r="AV1191" s="6">
        <v>0</v>
      </c>
      <c r="AW1191" s="6">
        <v>0</v>
      </c>
      <c r="AX1191" s="6">
        <v>2</v>
      </c>
      <c r="AY1191" s="6">
        <f>IF(Table3[[#This Row],[ShankDiameter]]=0.225,2,IF(Table3[[#This Row],[ShankDiameter]]=0.25,2,IF(Table3[[#This Row],[ShankDiameter]]=0.2875,2,0)))</f>
        <v>0</v>
      </c>
      <c r="AZ1191" s="6"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f>IF(Table3[[#This Row],[Type]]="EM",IF((Table3[[#This Row],[Diameter]]/2)-Table3[[#This Row],[CornerRadius]]-0.012&gt;0,(Table3[[#This Row],[Diameter]]/2)-Table3[[#This Row],[CornerRadius]]-0.012,0),)</f>
        <v>0</v>
      </c>
      <c r="BK1191" s="6" t="str">
        <f>IF(Table3[[#This Row],[ShoulderLength]]="","",IF(Table3[[#This Row],[ShoulderLength]]&lt;Table3[[#This Row],[LOC]],"FIX",""))</f>
        <v/>
      </c>
    </row>
    <row r="1192" spans="1:63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2195</v>
      </c>
      <c r="D1192" s="6" t="s">
        <v>2195</v>
      </c>
      <c r="E1192" s="6">
        <v>1191</v>
      </c>
      <c r="G1192" s="9" t="s">
        <v>74</v>
      </c>
      <c r="H1192" s="10" t="s">
        <v>2195</v>
      </c>
      <c r="I1192" s="11" t="s">
        <v>2199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>IF(Z1192 &lt; 1, "", (M1192/2)/TAN(RADIANS(Z1192/2)))</f>
        <v>1.0000000000000002E-2</v>
      </c>
      <c r="AE1192" s="6" t="s">
        <v>44</v>
      </c>
      <c r="AF1192" s="6" t="s">
        <v>62</v>
      </c>
      <c r="AG1192" s="6" t="s">
        <v>66</v>
      </c>
      <c r="AI1192" s="6">
        <v>1</v>
      </c>
      <c r="AJ1192" s="6">
        <v>1</v>
      </c>
      <c r="AK1192" s="6">
        <v>0</v>
      </c>
      <c r="AL1192" s="6">
        <v>0</v>
      </c>
      <c r="AM1192" s="6">
        <v>1</v>
      </c>
      <c r="AN1192" s="6">
        <v>0</v>
      </c>
      <c r="AO1192" s="6">
        <v>1</v>
      </c>
      <c r="AQ1192" s="6">
        <v>0</v>
      </c>
      <c r="AR1192" s="6">
        <v>0</v>
      </c>
      <c r="AS1192" s="6">
        <v>0</v>
      </c>
      <c r="AT1192" s="6">
        <v>0</v>
      </c>
      <c r="AU1192" s="6">
        <f>IF(Table3[[#This Row],[ShankDiameter]]&gt;0.5,0,2)</f>
        <v>2</v>
      </c>
      <c r="AV1192" s="6">
        <v>0</v>
      </c>
      <c r="AW1192" s="6">
        <v>0</v>
      </c>
      <c r="AX1192" s="6">
        <v>2</v>
      </c>
      <c r="AY1192" s="6">
        <f>IF(Table3[[#This Row],[ShankDiameter]]=0.225,2,IF(Table3[[#This Row],[ShankDiameter]]=0.25,2,IF(Table3[[#This Row],[ShankDiameter]]=0.2875,2,0)))</f>
        <v>0</v>
      </c>
      <c r="AZ1192" s="6"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f>IF(Table3[[#This Row],[Type]]="EM",IF((Table3[[#This Row],[Diameter]]/2)-Table3[[#This Row],[CornerRadius]]-0.012&gt;0,(Table3[[#This Row],[Diameter]]/2)-Table3[[#This Row],[CornerRadius]]-0.012,0),)</f>
        <v>0</v>
      </c>
      <c r="BK1192" s="6" t="str">
        <f>IF(Table3[[#This Row],[ShoulderLength]]="","",IF(Table3[[#This Row],[ShoulderLength]]&lt;Table3[[#This Row],[LOC]],"FIX",""))</f>
        <v/>
      </c>
    </row>
    <row r="1193" spans="1:63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2195</v>
      </c>
      <c r="D1193" s="6" t="s">
        <v>2195</v>
      </c>
      <c r="E1193" s="6">
        <v>1192</v>
      </c>
      <c r="G1193" s="9" t="s">
        <v>74</v>
      </c>
      <c r="H1193" s="10" t="s">
        <v>2195</v>
      </c>
      <c r="I1193" s="11" t="s">
        <v>2200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>IF(Z1193 &lt; 1, "", (M1193/2)/TAN(RADIANS(Z1193/2)))</f>
        <v>1.5000000000000001E-2</v>
      </c>
      <c r="AE1193" s="6" t="s">
        <v>44</v>
      </c>
      <c r="AF1193" s="6" t="s">
        <v>62</v>
      </c>
      <c r="AG1193" s="6" t="s">
        <v>66</v>
      </c>
      <c r="AI1193" s="6">
        <v>1</v>
      </c>
      <c r="AJ1193" s="6">
        <v>1</v>
      </c>
      <c r="AK1193" s="6">
        <v>0</v>
      </c>
      <c r="AL1193" s="6">
        <v>0</v>
      </c>
      <c r="AM1193" s="6">
        <v>1</v>
      </c>
      <c r="AN1193" s="6">
        <v>0</v>
      </c>
      <c r="AO1193" s="6">
        <v>1</v>
      </c>
      <c r="AQ1193" s="6">
        <v>0</v>
      </c>
      <c r="AR1193" s="6">
        <v>0</v>
      </c>
      <c r="AS1193" s="6">
        <v>0</v>
      </c>
      <c r="AT1193" s="6">
        <v>0</v>
      </c>
      <c r="AU1193" s="6">
        <f>IF(Table3[[#This Row],[ShankDiameter]]&gt;0.5,0,2)</f>
        <v>2</v>
      </c>
      <c r="AV1193" s="6">
        <v>0</v>
      </c>
      <c r="AW1193" s="6">
        <v>0</v>
      </c>
      <c r="AX1193" s="6">
        <v>2</v>
      </c>
      <c r="AY1193" s="6">
        <f>IF(Table3[[#This Row],[ShankDiameter]]=0.225,2,IF(Table3[[#This Row],[ShankDiameter]]=0.25,2,IF(Table3[[#This Row],[ShankDiameter]]=0.2875,2,0)))</f>
        <v>0</v>
      </c>
      <c r="AZ1193" s="6"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f>IF(Table3[[#This Row],[Type]]="EM",IF((Table3[[#This Row],[Diameter]]/2)-Table3[[#This Row],[CornerRadius]]-0.012&gt;0,(Table3[[#This Row],[Diameter]]/2)-Table3[[#This Row],[CornerRadius]]-0.012,0),)</f>
        <v>0</v>
      </c>
      <c r="BK1193" s="6" t="str">
        <f>IF(Table3[[#This Row],[ShoulderLength]]="","",IF(Table3[[#This Row],[ShoulderLength]]&lt;Table3[[#This Row],[LOC]],"FIX",""))</f>
        <v/>
      </c>
    </row>
    <row r="1194" spans="1:63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2195</v>
      </c>
      <c r="D1194" s="6" t="s">
        <v>2195</v>
      </c>
      <c r="E1194" s="6">
        <v>1193</v>
      </c>
      <c r="G1194" s="9" t="s">
        <v>74</v>
      </c>
      <c r="H1194" s="10" t="s">
        <v>2195</v>
      </c>
      <c r="I1194" s="11" t="s">
        <v>2201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>IF(Z1194 &lt; 1, "", (M1194/2)/TAN(RADIANS(Z1194/2)))</f>
        <v>2.2500000000000003E-2</v>
      </c>
      <c r="AE1194" s="6" t="s">
        <v>44</v>
      </c>
      <c r="AF1194" s="6" t="s">
        <v>62</v>
      </c>
      <c r="AG1194" s="6" t="s">
        <v>66</v>
      </c>
      <c r="AI1194" s="6">
        <v>1</v>
      </c>
      <c r="AJ1194" s="6">
        <v>1</v>
      </c>
      <c r="AK1194" s="6">
        <v>0</v>
      </c>
      <c r="AL1194" s="6">
        <v>0</v>
      </c>
      <c r="AM1194" s="6">
        <v>1</v>
      </c>
      <c r="AN1194" s="6">
        <v>0</v>
      </c>
      <c r="AO1194" s="6">
        <v>1</v>
      </c>
      <c r="AQ1194" s="6">
        <v>0</v>
      </c>
      <c r="AR1194" s="6">
        <v>0</v>
      </c>
      <c r="AS1194" s="6">
        <v>0</v>
      </c>
      <c r="AT1194" s="6">
        <v>0</v>
      </c>
      <c r="AU1194" s="6">
        <f>IF(Table3[[#This Row],[ShankDiameter]]&gt;0.5,0,2)</f>
        <v>2</v>
      </c>
      <c r="AV1194" s="6">
        <v>0</v>
      </c>
      <c r="AW1194" s="6">
        <v>0</v>
      </c>
      <c r="AX1194" s="6">
        <v>2</v>
      </c>
      <c r="AY1194" s="6">
        <f>IF(Table3[[#This Row],[ShankDiameter]]=0.225,2,IF(Table3[[#This Row],[ShankDiameter]]=0.25,2,IF(Table3[[#This Row],[ShankDiameter]]=0.2875,2,0)))</f>
        <v>0</v>
      </c>
      <c r="AZ1194" s="6"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f>IF(Table3[[#This Row],[Type]]="EM",IF((Table3[[#This Row],[Diameter]]/2)-Table3[[#This Row],[CornerRadius]]-0.012&gt;0,(Table3[[#This Row],[Diameter]]/2)-Table3[[#This Row],[CornerRadius]]-0.012,0),)</f>
        <v>0</v>
      </c>
      <c r="BK1194" s="6" t="str">
        <f>IF(Table3[[#This Row],[ShoulderLength]]="","",IF(Table3[[#This Row],[ShoulderLength]]&lt;Table3[[#This Row],[LOC]],"FIX",""))</f>
        <v/>
      </c>
    </row>
    <row r="1195" spans="1:63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2195</v>
      </c>
      <c r="D1195" s="6" t="s">
        <v>2195</v>
      </c>
      <c r="E1195" s="6">
        <v>1194</v>
      </c>
      <c r="G1195" s="9" t="s">
        <v>74</v>
      </c>
      <c r="H1195" s="10" t="s">
        <v>2195</v>
      </c>
      <c r="I1195" s="11" t="s">
        <v>2202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>IF(Z1195 &lt; 1, "", (M1195/2)/TAN(RADIANS(Z1195/2)))</f>
        <v>3.0000000000000002E-2</v>
      </c>
      <c r="AE1195" s="6" t="s">
        <v>44</v>
      </c>
      <c r="AF1195" s="6" t="s">
        <v>62</v>
      </c>
      <c r="AG1195" s="6" t="s">
        <v>66</v>
      </c>
      <c r="AI1195" s="6">
        <v>1</v>
      </c>
      <c r="AJ1195" s="6">
        <v>1</v>
      </c>
      <c r="AK1195" s="6">
        <v>0</v>
      </c>
      <c r="AL1195" s="6">
        <v>0</v>
      </c>
      <c r="AM1195" s="6">
        <v>1</v>
      </c>
      <c r="AN1195" s="6">
        <v>0</v>
      </c>
      <c r="AO1195" s="6">
        <v>1</v>
      </c>
      <c r="AQ1195" s="6">
        <v>0</v>
      </c>
      <c r="AR1195" s="6">
        <v>0</v>
      </c>
      <c r="AS1195" s="6">
        <v>0</v>
      </c>
      <c r="AT1195" s="6">
        <v>0</v>
      </c>
      <c r="AU1195" s="6">
        <f>IF(Table3[[#This Row],[ShankDiameter]]&gt;0.5,0,2)</f>
        <v>2</v>
      </c>
      <c r="AV1195" s="6">
        <v>0</v>
      </c>
      <c r="AW1195" s="6">
        <v>0</v>
      </c>
      <c r="AX1195" s="6">
        <v>2</v>
      </c>
      <c r="AY1195" s="6">
        <f>IF(Table3[[#This Row],[ShankDiameter]]=0.225,2,IF(Table3[[#This Row],[ShankDiameter]]=0.25,2,IF(Table3[[#This Row],[ShankDiameter]]=0.2875,2,0)))</f>
        <v>0</v>
      </c>
      <c r="AZ1195" s="6"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f>IF(Table3[[#This Row],[Type]]="EM",IF((Table3[[#This Row],[Diameter]]/2)-Table3[[#This Row],[CornerRadius]]-0.012&gt;0,(Table3[[#This Row],[Diameter]]/2)-Table3[[#This Row],[CornerRadius]]-0.012,0),)</f>
        <v>0</v>
      </c>
      <c r="BK1195" s="6" t="str">
        <f>IF(Table3[[#This Row],[ShoulderLength]]="","",IF(Table3[[#This Row],[ShoulderLength]]&lt;Table3[[#This Row],[LOC]],"FIX",""))</f>
        <v/>
      </c>
    </row>
    <row r="1196" spans="1:63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2195</v>
      </c>
      <c r="D1196" s="6" t="s">
        <v>2195</v>
      </c>
      <c r="E1196" s="6">
        <v>1195</v>
      </c>
      <c r="G1196" s="9" t="s">
        <v>74</v>
      </c>
      <c r="H1196" s="10" t="s">
        <v>2195</v>
      </c>
      <c r="I1196" s="11" t="s">
        <v>2203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>IF(Z1196 &lt; 1, "", (M1196/2)/TAN(RADIANS(Z1196/2)))</f>
        <v>4.5000000000000005E-2</v>
      </c>
      <c r="AE1196" s="6" t="s">
        <v>44</v>
      </c>
      <c r="AF1196" s="6" t="s">
        <v>62</v>
      </c>
      <c r="AG1196" s="6" t="s">
        <v>66</v>
      </c>
      <c r="AI1196" s="6">
        <v>1</v>
      </c>
      <c r="AJ1196" s="6">
        <v>1</v>
      </c>
      <c r="AK1196" s="6">
        <v>0</v>
      </c>
      <c r="AL1196" s="6">
        <v>0</v>
      </c>
      <c r="AM1196" s="6">
        <v>1</v>
      </c>
      <c r="AN1196" s="6">
        <v>0</v>
      </c>
      <c r="AO1196" s="6">
        <v>1</v>
      </c>
      <c r="AQ1196" s="6">
        <v>0</v>
      </c>
      <c r="AR1196" s="6">
        <v>0</v>
      </c>
      <c r="AS1196" s="6">
        <v>0</v>
      </c>
      <c r="AT1196" s="6">
        <v>0</v>
      </c>
      <c r="AU1196" s="6">
        <f>IF(Table3[[#This Row],[ShankDiameter]]&gt;0.5,0,2)</f>
        <v>2</v>
      </c>
      <c r="AV1196" s="6">
        <v>0</v>
      </c>
      <c r="AW1196" s="6">
        <v>0</v>
      </c>
      <c r="AX1196" s="6">
        <v>2</v>
      </c>
      <c r="AY1196" s="6">
        <f>IF(Table3[[#This Row],[ShankDiameter]]=0.225,2,IF(Table3[[#This Row],[ShankDiameter]]=0.25,2,IF(Table3[[#This Row],[ShankDiameter]]=0.2875,2,0)))</f>
        <v>0</v>
      </c>
      <c r="AZ1196" s="6"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f>IF(Table3[[#This Row],[Type]]="EM",IF((Table3[[#This Row],[Diameter]]/2)-Table3[[#This Row],[CornerRadius]]-0.012&gt;0,(Table3[[#This Row],[Diameter]]/2)-Table3[[#This Row],[CornerRadius]]-0.012,0),)</f>
        <v>0</v>
      </c>
      <c r="BK1196" s="6" t="str">
        <f>IF(Table3[[#This Row],[ShoulderLength]]="","",IF(Table3[[#This Row],[ShoulderLength]]&lt;Table3[[#This Row],[LOC]],"FIX",""))</f>
        <v/>
      </c>
    </row>
    <row r="1197" spans="1:63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2205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>IF(Z1197 &lt; 1, "", (M1197/2)/TAN(RADIANS(Z1197/2)))</f>
        <v>6.25E-2</v>
      </c>
      <c r="AE1197" s="6" t="s">
        <v>44</v>
      </c>
      <c r="AF1197" s="6" t="s">
        <v>62</v>
      </c>
      <c r="AG1197" s="6" t="s">
        <v>66</v>
      </c>
      <c r="AI1197" s="6">
        <v>1</v>
      </c>
      <c r="AJ1197" s="6">
        <v>1</v>
      </c>
      <c r="AK1197" s="6">
        <v>0</v>
      </c>
      <c r="AL1197" s="6">
        <v>0</v>
      </c>
      <c r="AM1197" s="6">
        <v>1</v>
      </c>
      <c r="AN1197" s="6">
        <v>0</v>
      </c>
      <c r="AO1197" s="6">
        <v>1</v>
      </c>
      <c r="AQ1197" s="6">
        <v>0</v>
      </c>
      <c r="AR1197" s="6">
        <v>0</v>
      </c>
      <c r="AS1197" s="6">
        <v>0</v>
      </c>
      <c r="AT1197" s="6">
        <v>0</v>
      </c>
      <c r="AU1197" s="6">
        <f>IF(Table3[[#This Row],[ShankDiameter]]&gt;0.5,0,IF(Table3[[#This Row],[Type]]="CD",0,1))</f>
        <v>1</v>
      </c>
      <c r="AV1197" s="6">
        <v>0</v>
      </c>
      <c r="AW1197" s="6">
        <v>0</v>
      </c>
      <c r="AX1197" s="6">
        <v>0</v>
      </c>
      <c r="AY1197" s="6">
        <v>2</v>
      </c>
      <c r="AZ1197" s="6"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f>IF(Table3[[#This Row],[Type]]="EM",IF((Table3[[#This Row],[Diameter]]/2)-Table3[[#This Row],[CornerRadius]]-0.012&gt;0,(Table3[[#This Row],[Diameter]]/2)-Table3[[#This Row],[CornerRadius]]-0.012,0),)</f>
        <v>0</v>
      </c>
      <c r="BK1197" s="6" t="str">
        <f>IF(Table3[[#This Row],[ShoulderLength]]="","",IF(Table3[[#This Row],[ShoulderLength]]&lt;Table3[[#This Row],[LOC]],"FIX",""))</f>
        <v/>
      </c>
    </row>
    <row r="1198" spans="1:63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2195</v>
      </c>
      <c r="D1198" s="6" t="s">
        <v>2195</v>
      </c>
      <c r="E1198" s="6">
        <v>1197</v>
      </c>
      <c r="G1198" s="9" t="s">
        <v>74</v>
      </c>
      <c r="H1198" s="10" t="s">
        <v>2195</v>
      </c>
      <c r="I1198" s="11" t="s">
        <v>2206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>IF(Z1198 &lt; 1, "", (M1198/2)/TAN(RADIANS(Z1198/2)))</f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1</v>
      </c>
      <c r="AK1198" s="6">
        <v>1</v>
      </c>
      <c r="AL1198" s="6">
        <v>0</v>
      </c>
      <c r="AM1198" s="6">
        <v>1</v>
      </c>
      <c r="AN1198" s="6">
        <v>0</v>
      </c>
      <c r="AO1198" s="6">
        <v>1</v>
      </c>
      <c r="AQ1198" s="6">
        <v>0</v>
      </c>
      <c r="AR1198" s="6">
        <v>0</v>
      </c>
      <c r="AS1198" s="6">
        <v>0</v>
      </c>
      <c r="AT1198" s="6">
        <v>0</v>
      </c>
      <c r="AU1198" s="6">
        <f>IF(Table3[[#This Row],[ShankDiameter]]&gt;0.5,0,2)</f>
        <v>2</v>
      </c>
      <c r="AV1198" s="6">
        <v>0</v>
      </c>
      <c r="AW1198" s="6">
        <v>0</v>
      </c>
      <c r="AX1198" s="6">
        <v>2</v>
      </c>
      <c r="AY1198" s="6">
        <f>IF(Table3[[#This Row],[ShankDiameter]]=0.225,2,IF(Table3[[#This Row],[ShankDiameter]]=0.25,2,IF(Table3[[#This Row],[ShankDiameter]]=0.2875,2,0)))</f>
        <v>2</v>
      </c>
      <c r="AZ1198" s="6"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f>IF(Table3[[#This Row],[Type]]="EM",IF((Table3[[#This Row],[Diameter]]/2)-Table3[[#This Row],[CornerRadius]]-0.012&gt;0,(Table3[[#This Row],[Diameter]]/2)-Table3[[#This Row],[CornerRadius]]-0.012,0),)</f>
        <v>0</v>
      </c>
      <c r="BK1198" s="6" t="str">
        <f>IF(Table3[[#This Row],[ShoulderLength]]="","",IF(Table3[[#This Row],[ShoulderLength]]&lt;Table3[[#This Row],[LOC]],"FIX",""))</f>
        <v/>
      </c>
    </row>
    <row r="1199" spans="1:63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2195</v>
      </c>
      <c r="D1199" s="6" t="s">
        <v>2195</v>
      </c>
      <c r="E1199" s="6">
        <v>1198</v>
      </c>
      <c r="G1199" s="9" t="s">
        <v>74</v>
      </c>
      <c r="H1199" s="10" t="s">
        <v>2195</v>
      </c>
      <c r="I1199" s="11" t="s">
        <v>2207</v>
      </c>
      <c r="J1199" s="12" t="s">
        <v>2208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>IF(Z1199 &lt; 1, "", (M1199/2)/TAN(RADIANS(Z1199/2)))</f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1</v>
      </c>
      <c r="AN1199" s="6">
        <v>0</v>
      </c>
      <c r="AO1199" s="6">
        <v>1</v>
      </c>
      <c r="AQ1199" s="6">
        <v>0</v>
      </c>
      <c r="AR1199" s="6">
        <v>0</v>
      </c>
      <c r="AS1199" s="6">
        <v>0</v>
      </c>
      <c r="AT1199" s="6">
        <v>0</v>
      </c>
      <c r="AU1199" s="6">
        <f>IF(Table3[[#This Row],[ShankDiameter]]&gt;0.5,0,2)</f>
        <v>2</v>
      </c>
      <c r="AV1199" s="6">
        <v>0</v>
      </c>
      <c r="AW1199" s="6">
        <v>0</v>
      </c>
      <c r="AX1199" s="6">
        <v>2</v>
      </c>
      <c r="AY1199" s="6">
        <v>2</v>
      </c>
      <c r="AZ1199" s="6">
        <v>0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f>IF(Table3[[#This Row],[Type]]="EM",IF((Table3[[#This Row],[Diameter]]/2)-Table3[[#This Row],[CornerRadius]]-0.012&gt;0,(Table3[[#This Row],[Diameter]]/2)-Table3[[#This Row],[CornerRadius]]-0.012,0),)</f>
        <v>0</v>
      </c>
      <c r="BK1199" s="6" t="str">
        <f>IF(Table3[[#This Row],[ShoulderLength]]="","",IF(Table3[[#This Row],[ShoulderLength]]&lt;Table3[[#This Row],[LOC]],"FIX",""))</f>
        <v/>
      </c>
    </row>
    <row r="1200" spans="1:63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2195</v>
      </c>
      <c r="D1200" s="6" t="s">
        <v>2195</v>
      </c>
      <c r="E1200" s="6">
        <v>1199</v>
      </c>
      <c r="H1200" s="10" t="s">
        <v>2195</v>
      </c>
      <c r="I1200" s="11" t="s">
        <v>2209</v>
      </c>
      <c r="J1200" s="12" t="s">
        <v>2210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>IF(Z1200 &lt; 1, "", (M1200/2)/TAN(RADIANS(Z1200/2)))</f>
        <v/>
      </c>
      <c r="AE1200" s="6" t="s">
        <v>44</v>
      </c>
      <c r="AF1200" s="6" t="s">
        <v>62</v>
      </c>
      <c r="AG1200" s="6" t="s">
        <v>2211</v>
      </c>
      <c r="AI1200" s="6">
        <v>1</v>
      </c>
      <c r="AJ1200" s="6">
        <v>1</v>
      </c>
      <c r="AK1200" s="6">
        <v>0</v>
      </c>
      <c r="AL1200" s="6">
        <v>0</v>
      </c>
      <c r="AM1200" s="6">
        <v>1</v>
      </c>
      <c r="AN1200" s="6">
        <v>0</v>
      </c>
      <c r="AO1200" s="6">
        <v>1</v>
      </c>
      <c r="AQ1200" s="6">
        <v>0</v>
      </c>
      <c r="AR1200" s="6">
        <v>0</v>
      </c>
      <c r="AS1200" s="6">
        <v>0</v>
      </c>
      <c r="AT1200" s="6">
        <v>0</v>
      </c>
      <c r="AU1200" s="6">
        <f>IF(Table3[[#This Row],[ShankDiameter]]&gt;0.5,0,2)</f>
        <v>2</v>
      </c>
      <c r="AV1200" s="6">
        <v>0</v>
      </c>
      <c r="AW1200" s="6">
        <v>0</v>
      </c>
      <c r="AX1200" s="6">
        <v>2</v>
      </c>
      <c r="AY1200" s="6">
        <f>IF(Table3[[#This Row],[ShankDiameter]]=0.225,2,IF(Table3[[#This Row],[ShankDiameter]]=0.25,2,IF(Table3[[#This Row],[ShankDiameter]]=0.2875,2,0)))</f>
        <v>2</v>
      </c>
      <c r="AZ1200" s="6">
        <v>0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f>IF(Table3[[#This Row],[Type]]="EM",IF((Table3[[#This Row],[Diameter]]/2)-Table3[[#This Row],[CornerRadius]]-0.012&gt;0,(Table3[[#This Row],[Diameter]]/2)-Table3[[#This Row],[CornerRadius]]-0.012,0),)</f>
        <v>0</v>
      </c>
      <c r="BK1200" s="6" t="str">
        <f>IF(Table3[[#This Row],[ShoulderLength]]="","",IF(Table3[[#This Row],[ShoulderLength]]&lt;Table3[[#This Row],[LOC]],"FIX",""))</f>
        <v/>
      </c>
    </row>
    <row r="1201" spans="1:63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2195</v>
      </c>
      <c r="D1201" s="6" t="s">
        <v>2195</v>
      </c>
      <c r="E1201" s="6">
        <v>1200</v>
      </c>
      <c r="G1201" s="9" t="s">
        <v>74</v>
      </c>
      <c r="H1201" s="10" t="s">
        <v>2195</v>
      </c>
      <c r="I1201" s="11" t="s">
        <v>2212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>IF(Z1201 &lt; 1, "", (M1201/2)/TAN(RADIANS(Z1201/2)))</f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1</v>
      </c>
      <c r="AK1201" s="6">
        <v>1</v>
      </c>
      <c r="AL1201" s="6">
        <v>0</v>
      </c>
      <c r="AM1201" s="6">
        <v>1</v>
      </c>
      <c r="AN1201" s="6">
        <v>0</v>
      </c>
      <c r="AO1201" s="6">
        <v>1</v>
      </c>
      <c r="AQ1201" s="6">
        <v>0</v>
      </c>
      <c r="AR1201" s="6">
        <v>0</v>
      </c>
      <c r="AS1201" s="6">
        <v>0</v>
      </c>
      <c r="AT1201" s="6">
        <v>0</v>
      </c>
      <c r="AU1201" s="6">
        <f>IF(Table3[[#This Row],[ShankDiameter]]&gt;0.5,0,2)</f>
        <v>2</v>
      </c>
      <c r="AV1201" s="6">
        <v>0</v>
      </c>
      <c r="AW1201" s="6">
        <v>0</v>
      </c>
      <c r="AX1201" s="6">
        <v>2</v>
      </c>
      <c r="AY1201" s="6">
        <f>IF(Table3[[#This Row],[ShankDiameter]]=0.225,2,IF(Table3[[#This Row],[ShankDiameter]]=0.25,2,IF(Table3[[#This Row],[ShankDiameter]]=0.2875,2,0)))</f>
        <v>0</v>
      </c>
      <c r="AZ1201" s="6"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f>IF(Table3[[#This Row],[Type]]="EM",IF((Table3[[#This Row],[Diameter]]/2)-Table3[[#This Row],[CornerRadius]]-0.012&gt;0,(Table3[[#This Row],[Diameter]]/2)-Table3[[#This Row],[CornerRadius]]-0.012,0),)</f>
        <v>0</v>
      </c>
      <c r="BK1201" s="6" t="str">
        <f>IF(Table3[[#This Row],[ShoulderLength]]="","",IF(Table3[[#This Row],[ShoulderLength]]&lt;Table3[[#This Row],[LOC]],"FIX",""))</f>
        <v/>
      </c>
    </row>
    <row r="1202" spans="1:63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2213</v>
      </c>
      <c r="I1202" s="11" t="s">
        <v>2214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>IF(Z1202 &lt; 1, "", (M1202/2)/TAN(RADIANS(Z1202/2)))</f>
        <v/>
      </c>
      <c r="AE1202" s="6" t="s">
        <v>44</v>
      </c>
      <c r="AF1202" s="6" t="s">
        <v>62</v>
      </c>
      <c r="AG1202" s="6" t="s">
        <v>2215</v>
      </c>
      <c r="AI1202" s="6">
        <v>1</v>
      </c>
      <c r="AJ1202" s="6">
        <v>0</v>
      </c>
      <c r="AK1202" s="6">
        <v>1</v>
      </c>
      <c r="AL1202" s="6">
        <v>1</v>
      </c>
      <c r="AM1202" s="6">
        <v>0</v>
      </c>
      <c r="AN1202" s="6">
        <v>0</v>
      </c>
      <c r="AO1202" s="6">
        <v>1</v>
      </c>
      <c r="AQ1202" s="6">
        <v>0</v>
      </c>
      <c r="AR1202" s="6">
        <v>0</v>
      </c>
      <c r="AS1202" s="6">
        <v>0</v>
      </c>
      <c r="AT1202" s="6">
        <v>0</v>
      </c>
      <c r="AU1202" s="6">
        <f>IF(Table3[[#This Row],[ShankDiameter]]&gt;0.5,0,2)</f>
        <v>2</v>
      </c>
      <c r="AV1202" s="6">
        <v>0</v>
      </c>
      <c r="AW1202" s="6">
        <v>0</v>
      </c>
      <c r="AX1202" s="6">
        <v>2</v>
      </c>
      <c r="AY1202" s="6">
        <f>IF(Table3[[#This Row],[ShankDiameter]]=0.225,2,IF(Table3[[#This Row],[ShankDiameter]]=0.25,2,IF(Table3[[#This Row],[ShankDiameter]]=0.2875,2,0)))</f>
        <v>0</v>
      </c>
      <c r="AZ1202" s="6"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f>IF(Table3[[#This Row],[Type]]="EM",IF((Table3[[#This Row],[Diameter]]/2)-Table3[[#This Row],[CornerRadius]]-0.012&gt;0,(Table3[[#This Row],[Diameter]]/2)-Table3[[#This Row],[CornerRadius]]-0.012,0),)</f>
        <v>0</v>
      </c>
      <c r="BK1202" s="6" t="str">
        <f>IF(Table3[[#This Row],[ShoulderLength]]="","",IF(Table3[[#This Row],[ShoulderLength]]&lt;Table3[[#This Row],[LOC]],"FIX",""))</f>
        <v/>
      </c>
    </row>
    <row r="1203" spans="1:63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2213</v>
      </c>
      <c r="I1203" s="11" t="s">
        <v>2216</v>
      </c>
      <c r="J1203" s="12" t="s">
        <v>2217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>IF(Z1203 &lt; 1, "", (M1203/2)/TAN(RADIANS(Z1203/2)))</f>
        <v/>
      </c>
      <c r="AE1203" s="6" t="s">
        <v>44</v>
      </c>
      <c r="AF1203" s="6" t="s">
        <v>62</v>
      </c>
      <c r="AG1203" s="6" t="s">
        <v>2215</v>
      </c>
      <c r="AI1203" s="6">
        <v>1</v>
      </c>
      <c r="AJ1203" s="6">
        <v>0</v>
      </c>
      <c r="AK1203" s="6">
        <v>1</v>
      </c>
      <c r="AL1203" s="6">
        <v>1</v>
      </c>
      <c r="AM1203" s="6">
        <v>0</v>
      </c>
      <c r="AN1203" s="6">
        <v>0</v>
      </c>
      <c r="AO1203" s="6">
        <v>1</v>
      </c>
      <c r="AQ1203" s="6">
        <v>0</v>
      </c>
      <c r="AR1203" s="6">
        <v>0</v>
      </c>
      <c r="AS1203" s="6">
        <v>0</v>
      </c>
      <c r="AT1203" s="6">
        <v>0</v>
      </c>
      <c r="AU1203" s="6">
        <f>IF(Table3[[#This Row],[ShankDiameter]]&gt;0.5,0,2)</f>
        <v>2</v>
      </c>
      <c r="AV1203" s="6">
        <v>0</v>
      </c>
      <c r="AW1203" s="6">
        <v>0</v>
      </c>
      <c r="AX1203" s="6">
        <v>2</v>
      </c>
      <c r="AY1203" s="6">
        <f>IF(Table3[[#This Row],[ShankDiameter]]=0.225,2,IF(Table3[[#This Row],[ShankDiameter]]=0.25,2,IF(Table3[[#This Row],[ShankDiameter]]=0.2875,2,0)))</f>
        <v>0</v>
      </c>
      <c r="AZ1203" s="6"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f>IF(Table3[[#This Row],[Type]]="EM",IF((Table3[[#This Row],[Diameter]]/2)-Table3[[#This Row],[CornerRadius]]-0.012&gt;0,(Table3[[#This Row],[Diameter]]/2)-Table3[[#This Row],[CornerRadius]]-0.012,0),)</f>
        <v>0</v>
      </c>
      <c r="BK1203" s="6" t="str">
        <f>IF(Table3[[#This Row],[ShoulderLength]]="","",IF(Table3[[#This Row],[ShoulderLength]]&lt;Table3[[#This Row],[LOC]],"FIX",""))</f>
        <v/>
      </c>
    </row>
    <row r="1204" spans="1:63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2218</v>
      </c>
      <c r="I1204" s="11" t="s">
        <v>2219</v>
      </c>
      <c r="J1204" s="12" t="s">
        <v>2220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>IF(Z1204 &lt; 1, "", (M1204/2)/TAN(RADIANS(Z1204/2)))</f>
        <v/>
      </c>
      <c r="AE1204" s="6" t="s">
        <v>44</v>
      </c>
      <c r="AF1204" s="6" t="s">
        <v>62</v>
      </c>
      <c r="AG1204" s="6" t="s">
        <v>2221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Q1204" s="6">
        <v>0</v>
      </c>
      <c r="AR1204" s="6">
        <v>0</v>
      </c>
      <c r="AS1204" s="6">
        <v>0</v>
      </c>
      <c r="AT1204" s="6">
        <v>0</v>
      </c>
      <c r="AU1204" s="6">
        <f>IF(Table3[[#This Row],[ShankDiameter]]&gt;0.5,0,2)</f>
        <v>2</v>
      </c>
      <c r="AV1204" s="6">
        <v>0</v>
      </c>
      <c r="AW1204" s="6">
        <v>0</v>
      </c>
      <c r="AX1204" s="6">
        <v>2</v>
      </c>
      <c r="AY1204" s="6">
        <f>IF(Table3[[#This Row],[ShankDiameter]]=0.225,2,IF(Table3[[#This Row],[ShankDiameter]]=0.25,2,IF(Table3[[#This Row],[ShankDiameter]]=0.2875,2,0)))</f>
        <v>0</v>
      </c>
      <c r="AZ1204" s="6"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f>IF(Table3[[#This Row],[Type]]="EM",IF((Table3[[#This Row],[Diameter]]/2)-Table3[[#This Row],[CornerRadius]]-0.012&gt;0,(Table3[[#This Row],[Diameter]]/2)-Table3[[#This Row],[CornerRadius]]-0.012,0),)</f>
        <v>0</v>
      </c>
      <c r="BK1204" s="6" t="str">
        <f>IF(Table3[[#This Row],[ShoulderLength]]="","",IF(Table3[[#This Row],[ShoulderLength]]&lt;Table3[[#This Row],[LOC]],"FIX",""))</f>
        <v/>
      </c>
    </row>
    <row r="1205" spans="1:63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2218</v>
      </c>
      <c r="I1205" s="11" t="s">
        <v>2222</v>
      </c>
      <c r="J1205" s="12" t="s">
        <v>2223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>IF(Z1205 &lt; 1, "", (M1205/2)/TAN(RADIANS(Z1205/2)))</f>
        <v/>
      </c>
      <c r="AE1205" s="6" t="s">
        <v>44</v>
      </c>
      <c r="AF1205" s="6" t="s">
        <v>62</v>
      </c>
      <c r="AG1205" s="6" t="s">
        <v>109</v>
      </c>
      <c r="AI1205" s="6">
        <v>1</v>
      </c>
      <c r="AJ1205" s="6">
        <v>0</v>
      </c>
      <c r="AK1205" s="6">
        <v>1</v>
      </c>
      <c r="AL1205" s="6">
        <v>1</v>
      </c>
      <c r="AM1205" s="6">
        <v>0</v>
      </c>
      <c r="AN1205" s="6">
        <v>0</v>
      </c>
      <c r="AO1205" s="6">
        <v>1</v>
      </c>
      <c r="AQ1205" s="6">
        <v>0</v>
      </c>
      <c r="AR1205" s="6">
        <v>0</v>
      </c>
      <c r="AS1205" s="6">
        <v>0</v>
      </c>
      <c r="AT1205" s="6">
        <v>0</v>
      </c>
      <c r="AU1205" s="6">
        <f>IF(Table3[[#This Row],[ShankDiameter]]&gt;0.5,0,2)</f>
        <v>2</v>
      </c>
      <c r="AV1205" s="6">
        <v>0</v>
      </c>
      <c r="AW1205" s="6">
        <v>0</v>
      </c>
      <c r="AX1205" s="6">
        <v>2</v>
      </c>
      <c r="AY1205" s="6">
        <f>IF(Table3[[#This Row],[ShankDiameter]]=0.225,2,IF(Table3[[#This Row],[ShankDiameter]]=0.25,2,IF(Table3[[#This Row],[ShankDiameter]]=0.2875,2,0)))</f>
        <v>0</v>
      </c>
      <c r="AZ1205" s="6"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f>IF(Table3[[#This Row],[Type]]="EM",IF((Table3[[#This Row],[Diameter]]/2)-Table3[[#This Row],[CornerRadius]]-0.012&gt;0,(Table3[[#This Row],[Diameter]]/2)-Table3[[#This Row],[CornerRadius]]-0.012,0),)</f>
        <v>0</v>
      </c>
      <c r="BK1205" s="6" t="str">
        <f>IF(Table3[[#This Row],[ShoulderLength]]="","",IF(Table3[[#This Row],[ShoulderLength]]&lt;Table3[[#This Row],[LOC]],"FIX",""))</f>
        <v/>
      </c>
    </row>
    <row r="1206" spans="1:63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2218</v>
      </c>
      <c r="I1206" s="11" t="s">
        <v>2224</v>
      </c>
      <c r="J1206" s="12" t="s">
        <v>2225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>IF(Z1206 &lt; 1, "", (M1206/2)/TAN(RADIANS(Z1206/2)))</f>
        <v/>
      </c>
      <c r="AE1206" s="6" t="s">
        <v>44</v>
      </c>
      <c r="AF1206" s="6" t="s">
        <v>62</v>
      </c>
      <c r="AG1206" s="6" t="s">
        <v>2221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Q1206" s="6">
        <v>0</v>
      </c>
      <c r="AR1206" s="6">
        <v>0</v>
      </c>
      <c r="AS1206" s="6">
        <v>0</v>
      </c>
      <c r="AT1206" s="6">
        <v>0</v>
      </c>
      <c r="AU1206" s="6">
        <f>IF(Table3[[#This Row],[ShankDiameter]]&gt;0.5,0,2)</f>
        <v>2</v>
      </c>
      <c r="AV1206" s="6">
        <v>0</v>
      </c>
      <c r="AW1206" s="6">
        <v>0</v>
      </c>
      <c r="AX1206" s="6">
        <v>2</v>
      </c>
      <c r="AY1206" s="6">
        <f>IF(Table3[[#This Row],[ShankDiameter]]=0.225,2,IF(Table3[[#This Row],[ShankDiameter]]=0.25,2,IF(Table3[[#This Row],[ShankDiameter]]=0.2875,2,0)))</f>
        <v>2</v>
      </c>
      <c r="AZ1206" s="6"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f>IF(Table3[[#This Row],[Type]]="EM",IF((Table3[[#This Row],[Diameter]]/2)-Table3[[#This Row],[CornerRadius]]-0.012&gt;0,(Table3[[#This Row],[Diameter]]/2)-Table3[[#This Row],[CornerRadius]]-0.012,0),)</f>
        <v>0</v>
      </c>
      <c r="BK1206" s="6" t="str">
        <f>IF(Table3[[#This Row],[ShoulderLength]]="","",IF(Table3[[#This Row],[ShoulderLength]]&lt;Table3[[#This Row],[LOC]],"FIX",""))</f>
        <v/>
      </c>
    </row>
    <row r="1207" spans="1:63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2218</v>
      </c>
      <c r="C1207" s="6" t="s">
        <v>2218</v>
      </c>
      <c r="E1207" s="6">
        <v>1206</v>
      </c>
      <c r="H1207" s="10" t="s">
        <v>2218</v>
      </c>
      <c r="I1207" s="11" t="s">
        <v>2226</v>
      </c>
      <c r="J1207" s="12" t="s">
        <v>2227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>IF(Z1207 &lt; 1, "", (M1207/2)/TAN(RADIANS(Z1207/2)))</f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2221</v>
      </c>
      <c r="AI1207" s="6">
        <v>0</v>
      </c>
      <c r="AJ1207" s="6">
        <v>1</v>
      </c>
      <c r="AK1207" s="6">
        <v>0</v>
      </c>
      <c r="AL1207" s="6">
        <v>0</v>
      </c>
      <c r="AM1207" s="6">
        <v>0</v>
      </c>
      <c r="AN1207" s="6">
        <v>1</v>
      </c>
      <c r="AO1207" s="6">
        <v>1</v>
      </c>
      <c r="AQ1207" s="6">
        <v>0</v>
      </c>
      <c r="AR1207" s="6">
        <v>0</v>
      </c>
      <c r="AS1207" s="6">
        <v>0</v>
      </c>
      <c r="AT1207" s="6">
        <v>0</v>
      </c>
      <c r="AU1207" s="6">
        <f>IF(Table3[[#This Row],[ShankDiameter]]&gt;0.5,0,2)</f>
        <v>2</v>
      </c>
      <c r="AV1207" s="6">
        <v>0</v>
      </c>
      <c r="AW1207" s="6">
        <v>0</v>
      </c>
      <c r="AX1207" s="6">
        <v>2</v>
      </c>
      <c r="AY1207" s="6">
        <f>IF(Table3[[#This Row],[ShankDiameter]]=0.225,2,IF(Table3[[#This Row],[ShankDiameter]]=0.25,2,IF(Table3[[#This Row],[ShankDiameter]]=0.2875,2,0)))</f>
        <v>0</v>
      </c>
      <c r="AZ1207" s="6"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f>IF(Table3[[#This Row],[Type]]="EM",IF((Table3[[#This Row],[Diameter]]/2)-Table3[[#This Row],[CornerRadius]]-0.012&gt;0,(Table3[[#This Row],[Diameter]]/2)-Table3[[#This Row],[CornerRadius]]-0.012,0),)</f>
        <v>0</v>
      </c>
      <c r="BK1207" s="6" t="str">
        <f>IF(Table3[[#This Row],[ShoulderLength]]="","",IF(Table3[[#This Row],[ShoulderLength]]&lt;Table3[[#This Row],[LOC]],"FIX",""))</f>
        <v/>
      </c>
    </row>
    <row r="1208" spans="1:63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2218</v>
      </c>
      <c r="I1208" s="11" t="s">
        <v>2228</v>
      </c>
      <c r="J1208" s="12" t="s">
        <v>2229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>IF(Z1208 &lt; 1, "", (M1208/2)/TAN(RADIANS(Z1208/2)))</f>
        <v/>
      </c>
      <c r="AE1208" s="6" t="s">
        <v>44</v>
      </c>
      <c r="AF1208" s="6" t="s">
        <v>62</v>
      </c>
      <c r="AG1208" s="6" t="s">
        <v>2221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Q1208" s="6">
        <v>0</v>
      </c>
      <c r="AR1208" s="6">
        <v>0</v>
      </c>
      <c r="AS1208" s="6">
        <v>0</v>
      </c>
      <c r="AT1208" s="6">
        <v>0</v>
      </c>
      <c r="AU1208" s="6">
        <f>IF(Table3[[#This Row],[ShankDiameter]]&gt;0.5,0,2)</f>
        <v>2</v>
      </c>
      <c r="AV1208" s="6">
        <v>0</v>
      </c>
      <c r="AW1208" s="6">
        <v>0</v>
      </c>
      <c r="AX1208" s="6">
        <v>2</v>
      </c>
      <c r="AY1208" s="6">
        <f>IF(Table3[[#This Row],[ShankDiameter]]=0.225,2,IF(Table3[[#This Row],[ShankDiameter]]=0.25,2,IF(Table3[[#This Row],[ShankDiameter]]=0.2875,2,0)))</f>
        <v>0</v>
      </c>
      <c r="AZ1208" s="6"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f>IF(Table3[[#This Row],[Type]]="EM",IF((Table3[[#This Row],[Diameter]]/2)-Table3[[#This Row],[CornerRadius]]-0.012&gt;0,(Table3[[#This Row],[Diameter]]/2)-Table3[[#This Row],[CornerRadius]]-0.012,0),)</f>
        <v>0</v>
      </c>
      <c r="BK1208" s="6" t="str">
        <f>IF(Table3[[#This Row],[ShoulderLength]]="","",IF(Table3[[#This Row],[ShoulderLength]]&lt;Table3[[#This Row],[LOC]],"FIX",""))</f>
        <v/>
      </c>
    </row>
    <row r="1209" spans="1:63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2218</v>
      </c>
      <c r="I1209" s="11" t="s">
        <v>2230</v>
      </c>
      <c r="J1209" s="12" t="s">
        <v>2231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>IF(Z1209 &lt; 1, "", (M1209/2)/TAN(RADIANS(Z1209/2)))</f>
        <v/>
      </c>
      <c r="AE1209" s="6" t="s">
        <v>44</v>
      </c>
      <c r="AF1209" s="6" t="s">
        <v>62</v>
      </c>
      <c r="AG1209" s="6" t="s">
        <v>2221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Q1209" s="6">
        <v>0</v>
      </c>
      <c r="AR1209" s="6">
        <v>0</v>
      </c>
      <c r="AS1209" s="6">
        <v>0</v>
      </c>
      <c r="AT1209" s="6">
        <v>0</v>
      </c>
      <c r="AU1209" s="6">
        <f>IF(Table3[[#This Row],[ShankDiameter]]&gt;0.5,0,2)</f>
        <v>2</v>
      </c>
      <c r="AV1209" s="6">
        <v>0</v>
      </c>
      <c r="AW1209" s="6">
        <v>0</v>
      </c>
      <c r="AX1209" s="6">
        <v>2</v>
      </c>
      <c r="AY1209" s="6">
        <f>IF(Table3[[#This Row],[ShankDiameter]]=0.225,2,IF(Table3[[#This Row],[ShankDiameter]]=0.25,2,IF(Table3[[#This Row],[ShankDiameter]]=0.2875,2,0)))</f>
        <v>0</v>
      </c>
      <c r="AZ1209" s="6"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f>IF(Table3[[#This Row],[Type]]="EM",IF((Table3[[#This Row],[Diameter]]/2)-Table3[[#This Row],[CornerRadius]]-0.012&gt;0,(Table3[[#This Row],[Diameter]]/2)-Table3[[#This Row],[CornerRadius]]-0.012,0),)</f>
        <v>0</v>
      </c>
      <c r="BK1209" s="6" t="str">
        <f>IF(Table3[[#This Row],[ShoulderLength]]="","",IF(Table3[[#This Row],[ShoulderLength]]&lt;Table3[[#This Row],[LOC]],"FIX",""))</f>
        <v/>
      </c>
    </row>
    <row r="1210" spans="1:63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2218</v>
      </c>
      <c r="C1210" s="6" t="s">
        <v>2218</v>
      </c>
      <c r="E1210" s="6">
        <v>1209</v>
      </c>
      <c r="H1210" s="10" t="s">
        <v>2218</v>
      </c>
      <c r="I1210" s="11" t="s">
        <v>2232</v>
      </c>
      <c r="J1210" s="12" t="s">
        <v>2233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>IF(Z1210 &lt; 1, "", (M1210/2)/TAN(RADIANS(Z1210/2)))</f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2221</v>
      </c>
      <c r="AI1210" s="6">
        <v>0</v>
      </c>
      <c r="AJ1210" s="6">
        <v>1</v>
      </c>
      <c r="AK1210" s="6">
        <v>0</v>
      </c>
      <c r="AL1210" s="6">
        <v>0</v>
      </c>
      <c r="AM1210" s="6">
        <v>0</v>
      </c>
      <c r="AN1210" s="6">
        <v>1</v>
      </c>
      <c r="AO1210" s="6">
        <v>1</v>
      </c>
      <c r="AQ1210" s="6">
        <v>0</v>
      </c>
      <c r="AR1210" s="6">
        <v>0</v>
      </c>
      <c r="AS1210" s="6">
        <v>0</v>
      </c>
      <c r="AT1210" s="6">
        <v>0</v>
      </c>
      <c r="AU1210" s="6">
        <f>IF(Table3[[#This Row],[ShankDiameter]]&gt;0.5,0,2)</f>
        <v>2</v>
      </c>
      <c r="AV1210" s="6">
        <v>0</v>
      </c>
      <c r="AW1210" s="6">
        <v>0</v>
      </c>
      <c r="AX1210" s="6">
        <v>2</v>
      </c>
      <c r="AY1210" s="6">
        <f>IF(Table3[[#This Row],[ShankDiameter]]=0.225,2,IF(Table3[[#This Row],[ShankDiameter]]=0.25,2,IF(Table3[[#This Row],[ShankDiameter]]=0.2875,2,0)))</f>
        <v>0</v>
      </c>
      <c r="AZ1210" s="6"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f>IF(Table3[[#This Row],[Type]]="EM",IF((Table3[[#This Row],[Diameter]]/2)-Table3[[#This Row],[CornerRadius]]-0.012&gt;0,(Table3[[#This Row],[Diameter]]/2)-Table3[[#This Row],[CornerRadius]]-0.012,0),)</f>
        <v>0</v>
      </c>
      <c r="BK1210" s="6" t="str">
        <f>IF(Table3[[#This Row],[ShoulderLength]]="","",IF(Table3[[#This Row],[ShoulderLength]]&lt;Table3[[#This Row],[LOC]],"FIX",""))</f>
        <v/>
      </c>
    </row>
    <row r="1211" spans="1:63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2218</v>
      </c>
      <c r="I1211" s="11" t="s">
        <v>2234</v>
      </c>
      <c r="J1211" s="12" t="s">
        <v>2235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>IF(Z1211 &lt; 1, "", (M1211/2)/TAN(RADIANS(Z1211/2)))</f>
        <v/>
      </c>
      <c r="AE1211" s="6" t="s">
        <v>44</v>
      </c>
      <c r="AF1211" s="6" t="s">
        <v>62</v>
      </c>
      <c r="AG1211" s="6" t="s">
        <v>2221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Q1211" s="6">
        <v>0</v>
      </c>
      <c r="AR1211" s="6">
        <v>0</v>
      </c>
      <c r="AS1211" s="6">
        <v>0</v>
      </c>
      <c r="AT1211" s="6">
        <v>0</v>
      </c>
      <c r="AU1211" s="6">
        <f>IF(Table3[[#This Row],[ShankDiameter]]&gt;0.5,0,2)</f>
        <v>2</v>
      </c>
      <c r="AV1211" s="6">
        <v>0</v>
      </c>
      <c r="AW1211" s="6">
        <v>0</v>
      </c>
      <c r="AX1211" s="6">
        <v>2</v>
      </c>
      <c r="AY1211" s="6">
        <f>IF(Table3[[#This Row],[ShankDiameter]]=0.225,2,IF(Table3[[#This Row],[ShankDiameter]]=0.25,2,IF(Table3[[#This Row],[ShankDiameter]]=0.2875,2,0)))</f>
        <v>0</v>
      </c>
      <c r="AZ1211" s="6"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f>IF(Table3[[#This Row],[Type]]="EM",IF((Table3[[#This Row],[Diameter]]/2)-Table3[[#This Row],[CornerRadius]]-0.012&gt;0,(Table3[[#This Row],[Diameter]]/2)-Table3[[#This Row],[CornerRadius]]-0.012,0),)</f>
        <v>0</v>
      </c>
      <c r="BK1211" s="6" t="str">
        <f>IF(Table3[[#This Row],[ShoulderLength]]="","",IF(Table3[[#This Row],[ShoulderLength]]&lt;Table3[[#This Row],[LOC]],"FIX",""))</f>
        <v/>
      </c>
    </row>
    <row r="1212" spans="1:63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2218</v>
      </c>
      <c r="I1212" s="11" t="s">
        <v>2236</v>
      </c>
      <c r="J1212" s="12" t="s">
        <v>2237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>IF(Z1212 &lt; 1, "", (M1212/2)/TAN(RADIANS(Z1212/2)))</f>
        <v/>
      </c>
      <c r="AE1212" s="6" t="s">
        <v>118</v>
      </c>
      <c r="AI1212" s="6">
        <v>1</v>
      </c>
      <c r="AJ1212" s="6">
        <v>0</v>
      </c>
      <c r="AK1212" s="6">
        <v>1</v>
      </c>
      <c r="AL1212" s="6">
        <v>1</v>
      </c>
      <c r="AM1212" s="6">
        <v>0</v>
      </c>
      <c r="AN1212" s="6">
        <v>0</v>
      </c>
      <c r="AO1212" s="6">
        <v>1</v>
      </c>
      <c r="AQ1212" s="6">
        <v>0</v>
      </c>
      <c r="AR1212" s="6">
        <v>0</v>
      </c>
      <c r="AS1212" s="6">
        <v>0</v>
      </c>
      <c r="AT1212" s="6">
        <v>0</v>
      </c>
      <c r="AU1212" s="6">
        <f>IF(Table3[[#This Row],[ShankDiameter]]&gt;0.5,0,2)</f>
        <v>2</v>
      </c>
      <c r="AV1212" s="6">
        <v>0</v>
      </c>
      <c r="AW1212" s="6">
        <v>0</v>
      </c>
      <c r="AX1212" s="6">
        <v>2</v>
      </c>
      <c r="AY1212" s="6">
        <f>IF(Table3[[#This Row],[ShankDiameter]]=0.225,2,IF(Table3[[#This Row],[ShankDiameter]]=0.25,2,IF(Table3[[#This Row],[ShankDiameter]]=0.2875,2,0)))</f>
        <v>0</v>
      </c>
      <c r="AZ1212" s="6"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f>IF(Table3[[#This Row],[Type]]="EM",IF((Table3[[#This Row],[Diameter]]/2)-Table3[[#This Row],[CornerRadius]]-0.012&gt;0,(Table3[[#This Row],[Diameter]]/2)-Table3[[#This Row],[CornerRadius]]-0.012,0),)</f>
        <v>0</v>
      </c>
      <c r="BK1212" s="6" t="str">
        <f>IF(Table3[[#This Row],[ShoulderLength]]="","",IF(Table3[[#This Row],[ShoulderLength]]&lt;Table3[[#This Row],[LOC]],"FIX",""))</f>
        <v/>
      </c>
    </row>
    <row r="1213" spans="1:63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2218</v>
      </c>
      <c r="I1213" s="11" t="s">
        <v>2238</v>
      </c>
      <c r="J1213" s="12" t="s">
        <v>2239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>IF(Z1213 &lt; 1, "", (M1213/2)/TAN(RADIANS(Z1213/2)))</f>
        <v/>
      </c>
      <c r="AE1213" s="6" t="s">
        <v>118</v>
      </c>
      <c r="AF1213" s="6" t="s">
        <v>119</v>
      </c>
      <c r="AG1213" s="6" t="s">
        <v>1838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Q1213" s="6">
        <v>0</v>
      </c>
      <c r="AR1213" s="6">
        <v>0</v>
      </c>
      <c r="AS1213" s="6">
        <v>0</v>
      </c>
      <c r="AT1213" s="6">
        <v>0</v>
      </c>
      <c r="AU1213" s="6">
        <f>IF(Table3[[#This Row],[ShankDiameter]]&gt;0.5,0,2)</f>
        <v>2</v>
      </c>
      <c r="AV1213" s="6">
        <v>0</v>
      </c>
      <c r="AW1213" s="6">
        <v>0</v>
      </c>
      <c r="AX1213" s="6">
        <v>2</v>
      </c>
      <c r="AY1213" s="6">
        <f>IF(Table3[[#This Row],[ShankDiameter]]=0.225,2,IF(Table3[[#This Row],[ShankDiameter]]=0.25,2,IF(Table3[[#This Row],[ShankDiameter]]=0.2875,2,0)))</f>
        <v>0</v>
      </c>
      <c r="AZ1213" s="6"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f>IF(Table3[[#This Row],[Type]]="EM",IF((Table3[[#This Row],[Diameter]]/2)-Table3[[#This Row],[CornerRadius]]-0.012&gt;0,(Table3[[#This Row],[Diameter]]/2)-Table3[[#This Row],[CornerRadius]]-0.012,0),)</f>
        <v>0</v>
      </c>
      <c r="BK1213" s="6" t="str">
        <f>IF(Table3[[#This Row],[ShoulderLength]]="","",IF(Table3[[#This Row],[ShoulderLength]]&lt;Table3[[#This Row],[LOC]],"FIX",""))</f>
        <v/>
      </c>
    </row>
    <row r="1214" spans="1:63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2218</v>
      </c>
      <c r="I1214" s="11" t="s">
        <v>2240</v>
      </c>
      <c r="J1214" s="12" t="s">
        <v>2241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>IF(Z1214 &lt; 1, "", (M1214/2)/TAN(RADIANS(Z1214/2)))</f>
        <v/>
      </c>
      <c r="AE1214" s="6" t="s">
        <v>118</v>
      </c>
      <c r="AG1214" s="6" t="s">
        <v>2242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Q1214" s="6">
        <v>0</v>
      </c>
      <c r="AR1214" s="6">
        <v>0</v>
      </c>
      <c r="AS1214" s="6">
        <v>0</v>
      </c>
      <c r="AT1214" s="6">
        <v>0</v>
      </c>
      <c r="AU1214" s="6">
        <f>IF(Table3[[#This Row],[ShankDiameter]]&gt;0.5,0,2)</f>
        <v>2</v>
      </c>
      <c r="AV1214" s="6">
        <v>0</v>
      </c>
      <c r="AW1214" s="6">
        <v>0</v>
      </c>
      <c r="AX1214" s="6">
        <v>2</v>
      </c>
      <c r="AY1214" s="6">
        <f>IF(Table3[[#This Row],[ShankDiameter]]=0.225,2,IF(Table3[[#This Row],[ShankDiameter]]=0.25,2,IF(Table3[[#This Row],[ShankDiameter]]=0.2875,2,0)))</f>
        <v>0</v>
      </c>
      <c r="AZ1214" s="6"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f>IF(Table3[[#This Row],[Type]]="EM",IF((Table3[[#This Row],[Diameter]]/2)-Table3[[#This Row],[CornerRadius]]-0.012&gt;0,(Table3[[#This Row],[Diameter]]/2)-Table3[[#This Row],[CornerRadius]]-0.012,0),)</f>
        <v>0</v>
      </c>
      <c r="BK1214" s="6" t="str">
        <f>IF(Table3[[#This Row],[ShoulderLength]]="","",IF(Table3[[#This Row],[ShoulderLength]]&lt;Table3[[#This Row],[LOC]],"FIX",""))</f>
        <v/>
      </c>
    </row>
    <row r="1215" spans="1:63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2243</v>
      </c>
      <c r="I1215" s="11" t="s">
        <v>2244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2407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>IF(Z1215 &lt; 1, "", (M1215/2)/TAN(RADIANS(Z1215/2)))</f>
        <v/>
      </c>
      <c r="AB1215" s="6">
        <v>0.17</v>
      </c>
      <c r="AE1215" s="6" t="s">
        <v>118</v>
      </c>
      <c r="AF1215" s="6" t="s">
        <v>119</v>
      </c>
      <c r="AG1215" s="6" t="s">
        <v>2246</v>
      </c>
      <c r="AI1215" s="6">
        <v>1</v>
      </c>
      <c r="AJ1215" s="6">
        <v>0</v>
      </c>
      <c r="AK1215" s="6">
        <v>1</v>
      </c>
      <c r="AL1215" s="6">
        <v>1</v>
      </c>
      <c r="AM1215" s="6">
        <v>0</v>
      </c>
      <c r="AN1215" s="6">
        <v>0</v>
      </c>
      <c r="AO1215" s="6">
        <v>1</v>
      </c>
      <c r="AQ1215" s="6">
        <v>0</v>
      </c>
      <c r="AR1215" s="6">
        <v>0</v>
      </c>
      <c r="AS1215" s="6">
        <v>0</v>
      </c>
      <c r="AT1215" s="6">
        <v>0</v>
      </c>
      <c r="AU1215" s="6">
        <f>IF(Table3[[#This Row],[ShankDiameter]]&gt;0.5,0,IF(Table3[[#This Row],[Type]]="CD",0,1))</f>
        <v>1</v>
      </c>
      <c r="AV1215" s="6">
        <v>0</v>
      </c>
      <c r="AW1215" s="6">
        <v>0</v>
      </c>
      <c r="AX1215" s="6">
        <v>0</v>
      </c>
      <c r="AY1215" s="6">
        <f>IF(Table3[[#This Row],[ShankDiameter]]=0.225,2,IF(Table3[[#This Row],[ShankDiameter]]=0.25,2,IF(Table3[[#This Row],[ShankDiameter]]=0.2875,2,0)))</f>
        <v>0</v>
      </c>
      <c r="AZ1215" s="6"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3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2243</v>
      </c>
      <c r="I1216" s="11" t="s">
        <v>2247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2406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>IF(Z1216 &lt; 1, "", (M1216/2)/TAN(RADIANS(Z1216/2)))</f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2248</v>
      </c>
      <c r="AI1216" s="6">
        <v>1</v>
      </c>
      <c r="AJ1216" s="6">
        <v>0</v>
      </c>
      <c r="AK1216" s="6">
        <v>1</v>
      </c>
      <c r="AL1216" s="6">
        <v>1</v>
      </c>
      <c r="AM1216" s="6">
        <v>0</v>
      </c>
      <c r="AN1216" s="6">
        <v>0</v>
      </c>
      <c r="AO1216" s="6">
        <v>1</v>
      </c>
      <c r="AQ1216" s="6">
        <v>0</v>
      </c>
      <c r="AR1216" s="6">
        <v>0</v>
      </c>
      <c r="AS1216" s="6">
        <v>0</v>
      </c>
      <c r="AT1216" s="6">
        <v>0</v>
      </c>
      <c r="AU1216" s="6">
        <f>IF(Table3[[#This Row],[ShankDiameter]]&gt;0.5,0,IF(Table3[[#This Row],[Type]]="CD",0,1))</f>
        <v>1</v>
      </c>
      <c r="AV1216" s="6">
        <v>0</v>
      </c>
      <c r="AW1216" s="6">
        <v>0</v>
      </c>
      <c r="AX1216" s="6">
        <v>0</v>
      </c>
      <c r="AY1216" s="6">
        <f>IF(Table3[[#This Row],[ShankDiameter]]=0.225,2,IF(Table3[[#This Row],[ShankDiameter]]=0.25,2,IF(Table3[[#This Row],[ShankDiameter]]=0.2875,2,0)))</f>
        <v>2</v>
      </c>
      <c r="AZ1216" s="6"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3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2243</v>
      </c>
      <c r="I1217" s="11" t="s">
        <v>2249</v>
      </c>
      <c r="J1217" s="12" t="s">
        <v>2250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2405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>IF(Z1217 &lt; 1, "", (M1217/2)/TAN(RADIANS(Z1217/2)))</f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1</v>
      </c>
      <c r="AK1217" s="6">
        <v>1</v>
      </c>
      <c r="AL1217" s="6">
        <v>0</v>
      </c>
      <c r="AM1217" s="6">
        <v>1</v>
      </c>
      <c r="AN1217" s="6">
        <v>0</v>
      </c>
      <c r="AO1217" s="6">
        <v>1</v>
      </c>
      <c r="AQ1217" s="6">
        <v>0</v>
      </c>
      <c r="AR1217" s="6">
        <v>0</v>
      </c>
      <c r="AS1217" s="6">
        <v>0</v>
      </c>
      <c r="AT1217" s="6">
        <v>0</v>
      </c>
      <c r="AU1217" s="6">
        <f>IF(Table3[[#This Row],[ShankDiameter]]&gt;0.5,0,IF(Table3[[#This Row],[Type]]="CD",0,1))</f>
        <v>1</v>
      </c>
      <c r="AV1217" s="6">
        <v>0</v>
      </c>
      <c r="AW1217" s="6">
        <v>0</v>
      </c>
      <c r="AX1217" s="6">
        <v>0</v>
      </c>
      <c r="AY1217" s="6">
        <f>IF(Table3[[#This Row],[ShankDiameter]]=0.225,2,IF(Table3[[#This Row],[ShankDiameter]]=0.25,2,IF(Table3[[#This Row],[ShankDiameter]]=0.2875,2,0)))</f>
        <v>2</v>
      </c>
      <c r="AZ1217" s="6"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3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2243</v>
      </c>
      <c r="I1218" s="11" t="s">
        <v>2251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2404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>IF(Z1218 &lt; 1, "", (M1218/2)/TAN(RADIANS(Z1218/2)))</f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1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1</v>
      </c>
      <c r="AQ1218" s="6">
        <v>0</v>
      </c>
      <c r="AR1218" s="6">
        <v>0</v>
      </c>
      <c r="AS1218" s="6">
        <v>0</v>
      </c>
      <c r="AT1218" s="6">
        <v>0</v>
      </c>
      <c r="AU1218" s="6">
        <f>IF(Table3[[#This Row],[ShankDiameter]]&gt;0.5,0,IF(Table3[[#This Row],[Type]]="CD",0,1))</f>
        <v>1</v>
      </c>
      <c r="AV1218" s="6">
        <v>0</v>
      </c>
      <c r="AW1218" s="6">
        <v>0</v>
      </c>
      <c r="AX1218" s="6">
        <v>0</v>
      </c>
      <c r="AY1218" s="6">
        <f>IF(Table3[[#This Row],[ShankDiameter]]=0.225,2,IF(Table3[[#This Row],[ShankDiameter]]=0.25,2,IF(Table3[[#This Row],[ShankDiameter]]=0.2875,2,0)))</f>
        <v>2</v>
      </c>
      <c r="AZ1218" s="6">
        <v>0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3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2243</v>
      </c>
      <c r="I1219" s="11" t="s">
        <v>2252</v>
      </c>
      <c r="J1219" s="12" t="s">
        <v>2253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2403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>IF(Z1219 &lt; 1, "", (M1219/2)/TAN(RADIANS(Z1219/2)))</f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1</v>
      </c>
      <c r="AK1219" s="6">
        <v>1</v>
      </c>
      <c r="AL1219" s="6">
        <v>0</v>
      </c>
      <c r="AM1219" s="6">
        <v>1</v>
      </c>
      <c r="AN1219" s="6">
        <v>0</v>
      </c>
      <c r="AO1219" s="6">
        <v>1</v>
      </c>
      <c r="AQ1219" s="6">
        <v>0</v>
      </c>
      <c r="AR1219" s="6">
        <v>0</v>
      </c>
      <c r="AS1219" s="6">
        <v>0</v>
      </c>
      <c r="AT1219" s="6">
        <v>0</v>
      </c>
      <c r="AU1219" s="6">
        <f>IF(Table3[[#This Row],[ShankDiameter]]&gt;0.5,0,IF(Table3[[#This Row],[Type]]="CD",0,1))</f>
        <v>1</v>
      </c>
      <c r="AV1219" s="6">
        <v>0</v>
      </c>
      <c r="AW1219" s="6">
        <v>0</v>
      </c>
      <c r="AX1219" s="6">
        <v>0</v>
      </c>
      <c r="AY1219" s="6">
        <f>IF(Table3[[#This Row],[ShankDiameter]]=0.225,2,IF(Table3[[#This Row],[ShankDiameter]]=0.25,2,IF(Table3[[#This Row],[ShankDiameter]]=0.2875,2,0)))</f>
        <v>0</v>
      </c>
      <c r="AZ1219" s="6"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3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2243</v>
      </c>
      <c r="C1220" s="6" t="s">
        <v>2243</v>
      </c>
      <c r="E1220" s="6">
        <v>1219</v>
      </c>
      <c r="G1220" s="9" t="s">
        <v>74</v>
      </c>
      <c r="H1220" s="10" t="s">
        <v>2243</v>
      </c>
      <c r="I1220" s="11" t="s">
        <v>2254</v>
      </c>
      <c r="J1220" s="12" t="s">
        <v>2401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2402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>IF(Z1220 &lt; 1, "", (M1220/2)/TAN(RADIANS(Z1220/2)))</f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2248</v>
      </c>
      <c r="AI1220" s="6">
        <v>1</v>
      </c>
      <c r="AJ1220" s="6">
        <v>0</v>
      </c>
      <c r="AK1220" s="6">
        <v>1</v>
      </c>
      <c r="AL1220" s="6">
        <v>1</v>
      </c>
      <c r="AM1220" s="6">
        <v>1</v>
      </c>
      <c r="AN1220" s="6">
        <v>0</v>
      </c>
      <c r="AO1220" s="6">
        <v>1</v>
      </c>
      <c r="AP1220" s="21" t="s">
        <v>3304</v>
      </c>
      <c r="AQ1220" s="6">
        <v>0</v>
      </c>
      <c r="AR1220" s="6">
        <v>0</v>
      </c>
      <c r="AS1220" s="6">
        <v>0</v>
      </c>
      <c r="AT1220" s="6">
        <v>0</v>
      </c>
      <c r="AU1220" s="6">
        <f>IF(Table3[[#This Row],[ShankDiameter]]&gt;0.5,0,IF(Table3[[#This Row],[Type]]="CD",0,1))</f>
        <v>1</v>
      </c>
      <c r="AV1220" s="6">
        <v>0</v>
      </c>
      <c r="AW1220" s="6">
        <v>0</v>
      </c>
      <c r="AX1220" s="6">
        <v>0</v>
      </c>
      <c r="AY1220" s="6">
        <f>IF(Table3[[#This Row],[ShankDiameter]]=0.225,2,IF(Table3[[#This Row],[ShankDiameter]]=0.25,2,IF(Table3[[#This Row],[ShankDiameter]]=0.2875,2,0)))</f>
        <v>0</v>
      </c>
      <c r="AZ1220" s="6">
        <v>0</v>
      </c>
      <c r="BA1220" s="6">
        <v>2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3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2255</v>
      </c>
      <c r="J1221" s="12" t="s">
        <v>2256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>IF(Z1221 &lt; 1, "", (M1221/2)/TAN(RADIANS(Z1221/2)))</f>
        <v/>
      </c>
      <c r="AE1221" s="6" t="s">
        <v>44</v>
      </c>
      <c r="AF1221" s="6" t="s">
        <v>62</v>
      </c>
      <c r="AG1221" s="6" t="s">
        <v>109</v>
      </c>
      <c r="AI1221" s="6">
        <v>1</v>
      </c>
      <c r="AJ1221" s="6">
        <v>0</v>
      </c>
      <c r="AK1221" s="6">
        <v>1</v>
      </c>
      <c r="AL1221" s="6">
        <v>1</v>
      </c>
      <c r="AM1221" s="6">
        <v>0</v>
      </c>
      <c r="AN1221" s="6">
        <v>0</v>
      </c>
      <c r="AO1221" s="6">
        <v>1</v>
      </c>
      <c r="AQ1221" s="6">
        <v>0</v>
      </c>
      <c r="AR1221" s="6">
        <v>0</v>
      </c>
      <c r="AS1221" s="6">
        <v>0</v>
      </c>
      <c r="AT1221" s="6">
        <v>0</v>
      </c>
      <c r="AU1221" s="6">
        <f>IF(Table3[[#This Row],[ShankDiameter]]&gt;0.5,0,2)</f>
        <v>2</v>
      </c>
      <c r="AV1221" s="6">
        <v>0</v>
      </c>
      <c r="AW1221" s="6">
        <v>0</v>
      </c>
      <c r="AX1221" s="6">
        <v>2</v>
      </c>
      <c r="AY1221" s="6">
        <f>IF(Table3[[#This Row],[ShankDiameter]]=0.225,2,IF(Table3[[#This Row],[ShankDiameter]]=0.25,2,IF(Table3[[#This Row],[ShankDiameter]]=0.2875,2,0)))</f>
        <v>0</v>
      </c>
      <c r="AZ1221" s="6"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f>IF(Table3[[#This Row],[Type]]="EM",IF((Table3[[#This Row],[Diameter]]/2)-Table3[[#This Row],[CornerRadius]]-0.012&gt;0,(Table3[[#This Row],[Diameter]]/2)-Table3[[#This Row],[CornerRadius]]-0.012,0),)</f>
        <v>0</v>
      </c>
      <c r="BK1221" s="6" t="str">
        <f>IF(Table3[[#This Row],[ShoulderLength]]="","",IF(Table3[[#This Row],[ShoulderLength]]&lt;Table3[[#This Row],[LOC]],"FIX",""))</f>
        <v/>
      </c>
    </row>
    <row r="1222" spans="1:63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2257</v>
      </c>
      <c r="J1222" s="12" t="s">
        <v>2258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>IF(Z1222 &lt; 1, "", (M1222/2)/TAN(RADIANS(Z1222/2)))</f>
        <v/>
      </c>
      <c r="AE1222" s="6" t="s">
        <v>44</v>
      </c>
      <c r="AF1222" s="6" t="s">
        <v>62</v>
      </c>
      <c r="AG1222" s="6" t="s">
        <v>109</v>
      </c>
      <c r="AI1222" s="6">
        <v>1</v>
      </c>
      <c r="AJ1222" s="6">
        <v>0</v>
      </c>
      <c r="AK1222" s="6">
        <v>1</v>
      </c>
      <c r="AL1222" s="6">
        <v>1</v>
      </c>
      <c r="AM1222" s="6">
        <v>0</v>
      </c>
      <c r="AN1222" s="6">
        <v>0</v>
      </c>
      <c r="AO1222" s="6">
        <v>1</v>
      </c>
      <c r="AQ1222" s="6">
        <v>0</v>
      </c>
      <c r="AR1222" s="6">
        <v>0</v>
      </c>
      <c r="AS1222" s="6">
        <v>0</v>
      </c>
      <c r="AT1222" s="6">
        <v>0</v>
      </c>
      <c r="AU1222" s="6">
        <f>IF(Table3[[#This Row],[ShankDiameter]]&gt;0.5,0,2)</f>
        <v>2</v>
      </c>
      <c r="AV1222" s="6">
        <v>0</v>
      </c>
      <c r="AW1222" s="6">
        <v>0</v>
      </c>
      <c r="AX1222" s="6">
        <v>2</v>
      </c>
      <c r="AY1222" s="6">
        <f>IF(Table3[[#This Row],[ShankDiameter]]=0.225,2,IF(Table3[[#This Row],[ShankDiameter]]=0.25,2,IF(Table3[[#This Row],[ShankDiameter]]=0.2875,2,0)))</f>
        <v>0</v>
      </c>
      <c r="AZ1222" s="6"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f>IF(Table3[[#This Row],[Type]]="EM",IF((Table3[[#This Row],[Diameter]]/2)-Table3[[#This Row],[CornerRadius]]-0.012&gt;0,(Table3[[#This Row],[Diameter]]/2)-Table3[[#This Row],[CornerRadius]]-0.012,0),)</f>
        <v>0</v>
      </c>
      <c r="BK1222" s="6" t="str">
        <f>IF(Table3[[#This Row],[ShoulderLength]]="","",IF(Table3[[#This Row],[ShoulderLength]]&lt;Table3[[#This Row],[LOC]],"FIX",""))</f>
        <v/>
      </c>
    </row>
    <row r="1223" spans="1:63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2204</v>
      </c>
      <c r="I1223" s="11" t="s">
        <v>2259</v>
      </c>
      <c r="J1223" s="12" t="s">
        <v>2260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>IF(Z1223 &lt; 1, "", (M1223/2)/TAN(RADIANS(Z1223/2)))</f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1</v>
      </c>
      <c r="AK1223" s="6">
        <v>1</v>
      </c>
      <c r="AL1223" s="6">
        <v>0</v>
      </c>
      <c r="AM1223" s="6">
        <v>1</v>
      </c>
      <c r="AN1223" s="6">
        <v>1</v>
      </c>
      <c r="AO1223" s="6">
        <v>0</v>
      </c>
      <c r="AQ1223" s="6">
        <v>0</v>
      </c>
      <c r="AR1223" s="6">
        <v>0</v>
      </c>
      <c r="AS1223" s="6">
        <v>0</v>
      </c>
      <c r="AT1223" s="6">
        <v>0</v>
      </c>
      <c r="AU1223" s="6">
        <f>IF(Table3[[#This Row],[ShankDiameter]]&gt;0.5,0,2)</f>
        <v>2</v>
      </c>
      <c r="AV1223" s="6">
        <v>0</v>
      </c>
      <c r="AW1223" s="6">
        <v>0</v>
      </c>
      <c r="AX1223" s="6">
        <v>2</v>
      </c>
      <c r="AY1223" s="6">
        <f>IF(Table3[[#This Row],[ShankDiameter]]=0.225,2,IF(Table3[[#This Row],[ShankDiameter]]=0.25,2,IF(Table3[[#This Row],[ShankDiameter]]=0.2875,2,0)))</f>
        <v>0</v>
      </c>
      <c r="AZ1223" s="6"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f>IF(Table3[[#This Row],[Type]]="EM",IF((Table3[[#This Row],[Diameter]]/2)-Table3[[#This Row],[CornerRadius]]-0.012&gt;0,(Table3[[#This Row],[Diameter]]/2)-Table3[[#This Row],[CornerRadius]]-0.012,0),)</f>
        <v>0</v>
      </c>
      <c r="BK1223" s="6" t="str">
        <f>IF(Table3[[#This Row],[ShoulderLength]]="","",IF(Table3[[#This Row],[ShoulderLength]]&lt;Table3[[#This Row],[LOC]],"FIX",""))</f>
        <v/>
      </c>
    </row>
    <row r="1224" spans="1:63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2261</v>
      </c>
      <c r="J1224" s="12" t="s">
        <v>2262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>IF(Z1224 &lt; 1, "", (M1224/2)/TAN(RADIANS(Z1224/2)))</f>
        <v/>
      </c>
      <c r="AE1224" s="6" t="s">
        <v>118</v>
      </c>
      <c r="AF1224" s="6" t="s">
        <v>119</v>
      </c>
      <c r="AI1224" s="6">
        <v>1</v>
      </c>
      <c r="AJ1224" s="6">
        <v>0</v>
      </c>
      <c r="AK1224" s="6">
        <v>1</v>
      </c>
      <c r="AL1224" s="6">
        <v>1</v>
      </c>
      <c r="AM1224" s="6">
        <v>0</v>
      </c>
      <c r="AN1224" s="6">
        <v>0</v>
      </c>
      <c r="AO1224" s="6">
        <v>1</v>
      </c>
      <c r="AQ1224" s="6">
        <v>0</v>
      </c>
      <c r="AR1224" s="6">
        <v>0</v>
      </c>
      <c r="AS1224" s="6">
        <v>0</v>
      </c>
      <c r="AT1224" s="6">
        <v>0</v>
      </c>
      <c r="AU1224" s="6">
        <f>IF(Table3[[#This Row],[ShankDiameter]]&gt;0.5,0,2)</f>
        <v>2</v>
      </c>
      <c r="AV1224" s="6">
        <v>0</v>
      </c>
      <c r="AW1224" s="6">
        <v>0</v>
      </c>
      <c r="AX1224" s="6">
        <v>2</v>
      </c>
      <c r="AY1224" s="6">
        <f>IF(Table3[[#This Row],[ShankDiameter]]=0.225,2,IF(Table3[[#This Row],[ShankDiameter]]=0.25,2,IF(Table3[[#This Row],[ShankDiameter]]=0.2875,2,0)))</f>
        <v>0</v>
      </c>
      <c r="AZ1224" s="6"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f>IF(Table3[[#This Row],[Type]]="EM",IF((Table3[[#This Row],[Diameter]]/2)-Table3[[#This Row],[CornerRadius]]-0.012&gt;0,(Table3[[#This Row],[Diameter]]/2)-Table3[[#This Row],[CornerRadius]]-0.012,0),)</f>
        <v>0</v>
      </c>
      <c r="BK1224" s="6" t="str">
        <f>IF(Table3[[#This Row],[ShoulderLength]]="","",IF(Table3[[#This Row],[ShoulderLength]]&lt;Table3[[#This Row],[LOC]],"FIX",""))</f>
        <v/>
      </c>
    </row>
    <row r="1225" spans="1:63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1224</v>
      </c>
      <c r="H1225" s="10" t="s">
        <v>2243</v>
      </c>
      <c r="I1225" s="11" t="s">
        <v>2263</v>
      </c>
      <c r="J1225" s="12" t="s">
        <v>2264</v>
      </c>
      <c r="K1225" s="11" t="str">
        <f>CONCATENATE(Table3[[#This Row],[Type]]," "&amp;TEXT(Table3[[#This Row],[Diameter]],".0000")&amp;""," "&amp;Table3[[#This Row],[NumFlutes]]&amp;"FL")</f>
        <v>TM .7500 2FL</v>
      </c>
      <c r="M1225" s="13">
        <v>0.75</v>
      </c>
      <c r="N1225" s="13">
        <v>0.125</v>
      </c>
      <c r="R1225" s="14">
        <f>IF(Table3[[#This Row],[ShoulderLenEnd]]="",0,90-(DEGREES(ATAN((Q1225-P1225)/((N1225-O1225)/2)))))</f>
        <v>0</v>
      </c>
      <c r="S1225" s="15">
        <v>0.3</v>
      </c>
      <c r="T1225" s="6">
        <v>2</v>
      </c>
      <c r="U1225" s="6">
        <v>1.5</v>
      </c>
      <c r="V1225" s="6">
        <v>8.6999999999999994E-2</v>
      </c>
      <c r="AA1225" s="13" t="str">
        <f>IF(Z1225 &lt; 1, "", (M1225/2)/TAN(RADIANS(Z1225/2)))</f>
        <v/>
      </c>
      <c r="AE1225" s="6" t="s">
        <v>118</v>
      </c>
      <c r="AF1225" s="6" t="s">
        <v>119</v>
      </c>
      <c r="AI1225" s="6">
        <v>1</v>
      </c>
      <c r="AJ1225" s="6">
        <v>0</v>
      </c>
      <c r="AK1225" s="6">
        <v>1</v>
      </c>
      <c r="AL1225" s="6">
        <v>1</v>
      </c>
      <c r="AM1225" s="6">
        <v>0</v>
      </c>
      <c r="AN1225" s="6">
        <v>0</v>
      </c>
      <c r="AO1225" s="6">
        <v>1</v>
      </c>
      <c r="AQ1225" s="6">
        <v>0</v>
      </c>
      <c r="AR1225" s="6">
        <v>0</v>
      </c>
      <c r="AS1225" s="6">
        <v>0</v>
      </c>
      <c r="AT1225" s="6">
        <v>0</v>
      </c>
      <c r="AU1225" s="6">
        <f>IF(Table3[[#This Row],[ShankDiameter]]&gt;0.5,0,IF(Table3[[#This Row],[Type]]="CD",0,1))</f>
        <v>1</v>
      </c>
      <c r="AV1225" s="6">
        <v>0</v>
      </c>
      <c r="AW1225" s="6">
        <v>0</v>
      </c>
      <c r="AX1225" s="6">
        <v>0</v>
      </c>
      <c r="AY1225" s="6">
        <f>IF(Table3[[#This Row],[ShankDiameter]]=0.225,2,IF(Table3[[#This Row],[ShankDiameter]]=0.25,2,IF(Table3[[#This Row],[ShankDiameter]]=0.2875,2,0)))</f>
        <v>0</v>
      </c>
      <c r="AZ1225" s="6"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3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1566</v>
      </c>
      <c r="C1226" s="6" t="s">
        <v>1566</v>
      </c>
      <c r="E1226" s="6">
        <v>1225</v>
      </c>
      <c r="G1226" s="9" t="s">
        <v>74</v>
      </c>
      <c r="H1226" s="10" t="s">
        <v>1566</v>
      </c>
      <c r="I1226" s="11" t="s">
        <v>2399</v>
      </c>
      <c r="J1226" s="12" t="s">
        <v>2400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2270</v>
      </c>
      <c r="AI1226" s="6">
        <v>0</v>
      </c>
      <c r="AJ1226" s="6">
        <v>1</v>
      </c>
      <c r="AK1226" s="6">
        <v>0</v>
      </c>
      <c r="AL1226" s="6">
        <v>0</v>
      </c>
      <c r="AM1226" s="6">
        <v>0</v>
      </c>
      <c r="AN1226" s="6">
        <v>0</v>
      </c>
      <c r="AO1226" s="6">
        <v>1</v>
      </c>
      <c r="AQ1226" s="6">
        <v>0</v>
      </c>
      <c r="AR1226" s="6">
        <v>0</v>
      </c>
      <c r="AS1226" s="6">
        <v>0</v>
      </c>
      <c r="AT1226" s="6">
        <v>0</v>
      </c>
      <c r="AU1226" s="6">
        <f>IF(Table3[[#This Row],[ShankDiameter]]&gt;0.5,0,2)</f>
        <v>2</v>
      </c>
      <c r="AV1226" s="6">
        <v>0</v>
      </c>
      <c r="AW1226" s="6">
        <v>0</v>
      </c>
      <c r="AX1226" s="6">
        <v>2</v>
      </c>
      <c r="AY1226" s="6">
        <f>IF(Table3[[#This Row],[ShankDiameter]]=0.225,2,IF(Table3[[#This Row],[ShankDiameter]]=0.25,2,IF(Table3[[#This Row],[ShankDiameter]]=0.2875,2,0)))</f>
        <v>2</v>
      </c>
      <c r="AZ1226" s="6"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K1226" s="6" t="str">
        <f>IF(Table3[[#This Row],[ShoulderLength]]="","",IF(Table3[[#This Row],[ShoulderLength]]&lt;Table3[[#This Row],[LOC]],"FIX",""))</f>
        <v/>
      </c>
    </row>
    <row r="1227" spans="1:63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1566</v>
      </c>
      <c r="C1227" s="6" t="s">
        <v>1566</v>
      </c>
      <c r="E1227" s="6">
        <v>1226</v>
      </c>
      <c r="G1227" s="9" t="s">
        <v>74</v>
      </c>
      <c r="H1227" s="10" t="s">
        <v>1566</v>
      </c>
      <c r="I1227" s="11" t="s">
        <v>2397</v>
      </c>
      <c r="J1227" s="12" t="s">
        <v>2398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2270</v>
      </c>
      <c r="AI1227" s="6">
        <v>0</v>
      </c>
      <c r="AJ1227" s="6">
        <v>1</v>
      </c>
      <c r="AK1227" s="6">
        <v>0</v>
      </c>
      <c r="AL1227" s="6">
        <v>0</v>
      </c>
      <c r="AM1227" s="6">
        <v>0</v>
      </c>
      <c r="AN1227" s="6">
        <v>0</v>
      </c>
      <c r="AO1227" s="6">
        <v>1</v>
      </c>
      <c r="AQ1227" s="6">
        <v>0</v>
      </c>
      <c r="AR1227" s="6">
        <v>0</v>
      </c>
      <c r="AS1227" s="6">
        <v>0</v>
      </c>
      <c r="AT1227" s="6">
        <v>0</v>
      </c>
      <c r="AU1227" s="6">
        <f>IF(Table3[[#This Row],[ShankDiameter]]&gt;0.5,0,2)</f>
        <v>2</v>
      </c>
      <c r="AV1227" s="6">
        <v>0</v>
      </c>
      <c r="AW1227" s="6">
        <v>0</v>
      </c>
      <c r="AX1227" s="6">
        <v>2</v>
      </c>
      <c r="AY1227" s="6">
        <f>IF(Table3[[#This Row],[ShankDiameter]]=0.225,2,IF(Table3[[#This Row],[ShankDiameter]]=0.25,2,IF(Table3[[#This Row],[ShankDiameter]]=0.2875,2,0)))</f>
        <v>2</v>
      </c>
      <c r="AZ1227" s="6">
        <v>0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K1227" s="6" t="str">
        <f>IF(Table3[[#This Row],[ShoulderLength]]="","",IF(Table3[[#This Row],[ShoulderLength]]&lt;Table3[[#This Row],[LOC]],"FIX",""))</f>
        <v/>
      </c>
    </row>
    <row r="1228" spans="1:63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2267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620</v>
      </c>
      <c r="AG1228" s="18" t="s">
        <v>2289</v>
      </c>
      <c r="AI1228" s="6">
        <v>0</v>
      </c>
      <c r="AJ1228" s="6">
        <v>1</v>
      </c>
      <c r="AK1228" s="6">
        <v>0</v>
      </c>
      <c r="AL1228" s="6">
        <v>0</v>
      </c>
      <c r="AM1228" s="6">
        <v>0</v>
      </c>
      <c r="AN1228" s="6">
        <v>0</v>
      </c>
      <c r="AO1228" s="6">
        <v>1</v>
      </c>
      <c r="AQ1228" s="6">
        <v>0</v>
      </c>
      <c r="AR1228" s="6">
        <v>0</v>
      </c>
      <c r="AS1228" s="6">
        <v>0</v>
      </c>
      <c r="AT1228" s="6">
        <v>0</v>
      </c>
      <c r="AU1228" s="6">
        <f>IF(Table3[[#This Row],[ShankDiameter]]&gt;0.5,0,2)</f>
        <v>2</v>
      </c>
      <c r="AV1228" s="6">
        <v>0</v>
      </c>
      <c r="AW1228" s="6">
        <v>0</v>
      </c>
      <c r="AX1228" s="6">
        <v>2</v>
      </c>
      <c r="AY1228" s="6">
        <f>IF(Table3[[#This Row],[ShankDiameter]]=0.225,2,IF(Table3[[#This Row],[ShankDiameter]]=0.25,2,IF(Table3[[#This Row],[ShankDiameter]]=0.2875,2,0)))</f>
        <v>0</v>
      </c>
      <c r="AZ1228" s="6"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f>IF(Table3[[#This Row],[Type]]="EM",IF((Table3[[#This Row],[Diameter]]/2)-Table3[[#This Row],[CornerRadius]]-0.012&gt;0,(Table3[[#This Row],[Diameter]]/2)-Table3[[#This Row],[CornerRadius]]-0.012,0),)</f>
        <v>0</v>
      </c>
      <c r="BK1228" s="6" t="str">
        <f>IF(Table3[[#This Row],[ShoulderLength]]="","",IF(Table3[[#This Row],[ShoulderLength]]&lt;Table3[[#This Row],[LOC]],"FIX",""))</f>
        <v/>
      </c>
    </row>
    <row r="1229" spans="1:63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680</v>
      </c>
      <c r="I1229" s="11" t="s">
        <v>2394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Q1229" s="6">
        <v>0</v>
      </c>
      <c r="AR1229" s="6">
        <v>0</v>
      </c>
      <c r="AS1229" s="6">
        <v>0</v>
      </c>
      <c r="AT1229" s="6">
        <v>0</v>
      </c>
      <c r="AU1229" s="6">
        <f>IF(Table3[[#This Row],[ShankDiameter]]&gt;0.5,0,IF(Table3[[#This Row],[Type]]="CD",0,1))</f>
        <v>1</v>
      </c>
      <c r="AV1229" s="6">
        <v>0</v>
      </c>
      <c r="AW1229" s="6">
        <v>0</v>
      </c>
      <c r="AX1229" s="6">
        <v>0</v>
      </c>
      <c r="AY1229" s="6">
        <f>IF(Table3[[#This Row],[ShankDiameter]]=0.225,2,IF(Table3[[#This Row],[ShankDiameter]]=0.25,2,IF(Table3[[#This Row],[ShankDiameter]]=0.2875,2,0)))</f>
        <v>0</v>
      </c>
      <c r="AZ1229" s="6"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f>IF(Table3[[#This Row],[Type]]="EM",IF((Table3[[#This Row],[Diameter]]/2)-Table3[[#This Row],[CornerRadius]]-0.012&gt;0,(Table3[[#This Row],[Diameter]]/2)-Table3[[#This Row],[CornerRadius]]-0.012,0),)</f>
        <v>0</v>
      </c>
      <c r="BK1229" s="6" t="str">
        <f>IF(Table3[[#This Row],[ShoulderLength]]="","",IF(Table3[[#This Row],[ShoulderLength]]&lt;Table3[[#This Row],[LOC]],"FIX",""))</f>
        <v/>
      </c>
    </row>
    <row r="1230" spans="1:63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680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2391</v>
      </c>
      <c r="AI1230" s="6">
        <v>0</v>
      </c>
      <c r="AJ1230" s="6">
        <v>1</v>
      </c>
      <c r="AK1230" s="6">
        <v>0</v>
      </c>
      <c r="AL1230" s="6">
        <v>0</v>
      </c>
      <c r="AM1230" s="6">
        <v>0</v>
      </c>
      <c r="AN1230" s="6">
        <v>0</v>
      </c>
      <c r="AO1230" s="6">
        <v>0</v>
      </c>
      <c r="AQ1230" s="6">
        <v>0</v>
      </c>
      <c r="AR1230" s="6">
        <v>0</v>
      </c>
      <c r="AS1230" s="6">
        <v>0</v>
      </c>
      <c r="AT1230" s="6">
        <v>0</v>
      </c>
      <c r="AU1230" s="6">
        <f>IF(Table3[[#This Row],[ShankDiameter]]&gt;0.5,0,IF(Table3[[#This Row],[Type]]="CD",0,1))</f>
        <v>1</v>
      </c>
      <c r="AV1230" s="6">
        <v>0</v>
      </c>
      <c r="AW1230" s="6">
        <v>0</v>
      </c>
      <c r="AX1230" s="6">
        <v>0</v>
      </c>
      <c r="AY1230" s="6">
        <f>IF(Table3[[#This Row],[ShankDiameter]]=0.225,2,IF(Table3[[#This Row],[ShankDiameter]]=0.25,2,IF(Table3[[#This Row],[ShankDiameter]]=0.2875,2,0)))</f>
        <v>0</v>
      </c>
      <c r="AZ1230" s="6"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f>IF(Table3[[#This Row],[Type]]="EM",IF((Table3[[#This Row],[Diameter]]/2)-Table3[[#This Row],[CornerRadius]]-0.012&gt;0,(Table3[[#This Row],[Diameter]]/2)-Table3[[#This Row],[CornerRadius]]-0.012,0),)</f>
        <v>0</v>
      </c>
      <c r="BK1230" s="6" t="str">
        <f>IF(Table3[[#This Row],[ShoulderLength]]="","",IF(Table3[[#This Row],[ShoulderLength]]&lt;Table3[[#This Row],[LOC]],"FIX",""))</f>
        <v/>
      </c>
    </row>
    <row r="1231" spans="1:63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680</v>
      </c>
      <c r="I1231" s="11" t="s">
        <v>2389</v>
      </c>
      <c r="J1231" s="12" t="s">
        <v>2390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2391</v>
      </c>
      <c r="AI1231" s="6">
        <v>0</v>
      </c>
      <c r="AJ1231" s="6">
        <v>1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Q1231" s="6">
        <v>0</v>
      </c>
      <c r="AR1231" s="6">
        <v>0</v>
      </c>
      <c r="AS1231" s="6">
        <v>0</v>
      </c>
      <c r="AT1231" s="6">
        <v>0</v>
      </c>
      <c r="AU1231" s="6">
        <f>IF(Table3[[#This Row],[ShankDiameter]]&gt;0.5,0,IF(Table3[[#This Row],[Type]]="CD",0,1))</f>
        <v>1</v>
      </c>
      <c r="AV1231" s="6">
        <v>0</v>
      </c>
      <c r="AW1231" s="6">
        <v>0</v>
      </c>
      <c r="AX1231" s="6">
        <v>0</v>
      </c>
      <c r="AY1231" s="6">
        <f>IF(Table3[[#This Row],[ShankDiameter]]=0.225,2,IF(Table3[[#This Row],[ShankDiameter]]=0.25,2,IF(Table3[[#This Row],[ShankDiameter]]=0.2875,2,0)))</f>
        <v>0</v>
      </c>
      <c r="AZ1231" s="6"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f>IF(Table3[[#This Row],[Type]]="EM",IF((Table3[[#This Row],[Diameter]]/2)-Table3[[#This Row],[CornerRadius]]-0.012&gt;0,(Table3[[#This Row],[Diameter]]/2)-Table3[[#This Row],[CornerRadius]]-0.012,0),)</f>
        <v>0</v>
      </c>
      <c r="BK1231" s="6" t="str">
        <f>IF(Table3[[#This Row],[ShoulderLength]]="","",IF(Table3[[#This Row],[ShoulderLength]]&lt;Table3[[#This Row],[LOC]],"FIX",""))</f>
        <v/>
      </c>
    </row>
    <row r="1232" spans="1:63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802</v>
      </c>
      <c r="I1232" s="11" t="s">
        <v>2388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Q1232" s="6">
        <v>0</v>
      </c>
      <c r="AR1232" s="6">
        <v>0</v>
      </c>
      <c r="AS1232" s="6">
        <v>0</v>
      </c>
      <c r="AT1232" s="6">
        <v>0</v>
      </c>
      <c r="AU1232" s="6">
        <f>IF(Table3[[#This Row],[ShankDiameter]]&gt;0.5,0,IF(Table3[[#This Row],[Type]]="CD",0,1))</f>
        <v>1</v>
      </c>
      <c r="AV1232" s="6">
        <v>0</v>
      </c>
      <c r="AW1232" s="6">
        <v>0</v>
      </c>
      <c r="AX1232" s="6">
        <v>0</v>
      </c>
      <c r="AY1232" s="6">
        <f>IF(Table3[[#This Row],[ShankDiameter]]=0.225,2,IF(Table3[[#This Row],[ShankDiameter]]=0.25,2,IF(Table3[[#This Row],[ShankDiameter]]=0.2875,2,0)))</f>
        <v>0</v>
      </c>
      <c r="AZ1232" s="6"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f>IF(Table3[[#This Row],[Type]]="EM",IF((Table3[[#This Row],[Diameter]]/2)-Table3[[#This Row],[CornerRadius]]-0.012&gt;0,(Table3[[#This Row],[Diameter]]/2)-Table3[[#This Row],[CornerRadius]]-0.012,0),)</f>
        <v>0</v>
      </c>
      <c r="BK1232" s="6" t="str">
        <f>IF(Table3[[#This Row],[ShoulderLength]]="","",IF(Table3[[#This Row],[ShoulderLength]]&lt;Table3[[#This Row],[LOC]],"FIX",""))</f>
        <v/>
      </c>
    </row>
    <row r="1233" spans="1:63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2387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Q1233" s="6">
        <v>0</v>
      </c>
      <c r="AR1233" s="6">
        <v>0</v>
      </c>
      <c r="AS1233" s="6">
        <v>0</v>
      </c>
      <c r="AT1233" s="6">
        <v>0</v>
      </c>
      <c r="AU1233" s="6">
        <f>IF(Table3[[#This Row],[ShankDiameter]]&gt;0.5,0,IF(Table3[[#This Row],[Type]]="CD",0,1))</f>
        <v>1</v>
      </c>
      <c r="AV1233" s="6">
        <v>0</v>
      </c>
      <c r="AW1233" s="6">
        <v>0</v>
      </c>
      <c r="AX1233" s="6">
        <v>0</v>
      </c>
      <c r="AY1233" s="6">
        <f>IF(Table3[[#This Row],[ShankDiameter]]=0.225,2,IF(Table3[[#This Row],[ShankDiameter]]=0.25,2,IF(Table3[[#This Row],[ShankDiameter]]=0.2875,2,0)))</f>
        <v>0</v>
      </c>
      <c r="AZ1233" s="6"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f>IF(Table3[[#This Row],[Type]]="EM",IF((Table3[[#This Row],[Diameter]]/2)-Table3[[#This Row],[CornerRadius]]-0.012&gt;0,(Table3[[#This Row],[Diameter]]/2)-Table3[[#This Row],[CornerRadius]]-0.012,0),)</f>
        <v>0</v>
      </c>
      <c r="BK1233" s="6" t="str">
        <f>IF(Table3[[#This Row],[ShoulderLength]]="","",IF(Table3[[#This Row],[ShoulderLength]]&lt;Table3[[#This Row],[LOC]],"FIX",""))</f>
        <v/>
      </c>
    </row>
    <row r="1234" spans="1:63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2386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Q1234" s="6">
        <v>0</v>
      </c>
      <c r="AR1234" s="6">
        <v>0</v>
      </c>
      <c r="AS1234" s="6">
        <v>0</v>
      </c>
      <c r="AT1234" s="6">
        <v>0</v>
      </c>
      <c r="AU1234" s="6">
        <f>IF(Table3[[#This Row],[ShankDiameter]]&gt;0.5,0,IF(Table3[[#This Row],[Type]]="CD",0,1))</f>
        <v>1</v>
      </c>
      <c r="AV1234" s="6">
        <v>0</v>
      </c>
      <c r="AW1234" s="6">
        <v>0</v>
      </c>
      <c r="AX1234" s="6">
        <v>0</v>
      </c>
      <c r="AY1234" s="6">
        <f>IF(Table3[[#This Row],[ShankDiameter]]=0.225,2,IF(Table3[[#This Row],[ShankDiameter]]=0.25,2,IF(Table3[[#This Row],[ShankDiameter]]=0.2875,2,0)))</f>
        <v>0</v>
      </c>
      <c r="AZ1234" s="6"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f>IF(Table3[[#This Row],[Type]]="EM",IF((Table3[[#This Row],[Diameter]]/2)-Table3[[#This Row],[CornerRadius]]-0.012&gt;0,(Table3[[#This Row],[Diameter]]/2)-Table3[[#This Row],[CornerRadius]]-0.012,0),)</f>
        <v>0</v>
      </c>
      <c r="BK1234" s="6" t="str">
        <f>IF(Table3[[#This Row],[ShoulderLength]]="","",IF(Table3[[#This Row],[ShoulderLength]]&lt;Table3[[#This Row],[LOC]],"FIX",""))</f>
        <v/>
      </c>
    </row>
    <row r="1235" spans="1:63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2385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Q1235" s="6">
        <v>0</v>
      </c>
      <c r="AR1235" s="6">
        <v>0</v>
      </c>
      <c r="AS1235" s="6">
        <v>0</v>
      </c>
      <c r="AT1235" s="6">
        <v>0</v>
      </c>
      <c r="AU1235" s="6">
        <f>IF(Table3[[#This Row],[ShankDiameter]]&gt;0.5,0,IF(Table3[[#This Row],[Type]]="CD",0,1))</f>
        <v>1</v>
      </c>
      <c r="AV1235" s="6">
        <v>0</v>
      </c>
      <c r="AW1235" s="6">
        <v>0</v>
      </c>
      <c r="AX1235" s="6">
        <v>0</v>
      </c>
      <c r="AY1235" s="6">
        <f>IF(Table3[[#This Row],[ShankDiameter]]=0.225,2,IF(Table3[[#This Row],[ShankDiameter]]=0.25,2,IF(Table3[[#This Row],[ShankDiameter]]=0.2875,2,0)))</f>
        <v>0</v>
      </c>
      <c r="AZ1235" s="6"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f>IF(Table3[[#This Row],[Type]]="EM",IF((Table3[[#This Row],[Diameter]]/2)-Table3[[#This Row],[CornerRadius]]-0.012&gt;0,(Table3[[#This Row],[Diameter]]/2)-Table3[[#This Row],[CornerRadius]]-0.012,0),)</f>
        <v>0</v>
      </c>
      <c r="BK1235" s="6" t="str">
        <f>IF(Table3[[#This Row],[ShoulderLength]]="","",IF(Table3[[#This Row],[ShoulderLength]]&lt;Table3[[#This Row],[LOC]],"FIX",""))</f>
        <v/>
      </c>
    </row>
    <row r="1236" spans="1:63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2384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Q1236" s="6">
        <v>0</v>
      </c>
      <c r="AR1236" s="6">
        <v>0</v>
      </c>
      <c r="AS1236" s="6">
        <v>0</v>
      </c>
      <c r="AT1236" s="6">
        <v>0</v>
      </c>
      <c r="AU1236" s="6">
        <f>IF(Table3[[#This Row],[ShankDiameter]]&gt;0.5,0,IF(Table3[[#This Row],[Type]]="CD",0,1))</f>
        <v>1</v>
      </c>
      <c r="AV1236" s="6">
        <v>0</v>
      </c>
      <c r="AW1236" s="6">
        <v>0</v>
      </c>
      <c r="AX1236" s="6">
        <v>0</v>
      </c>
      <c r="AY1236" s="6">
        <f>IF(Table3[[#This Row],[ShankDiameter]]=0.225,2,IF(Table3[[#This Row],[ShankDiameter]]=0.25,2,IF(Table3[[#This Row],[ShankDiameter]]=0.2875,2,0)))</f>
        <v>0</v>
      </c>
      <c r="AZ1236" s="6"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f>IF(Table3[[#This Row],[Type]]="EM",IF((Table3[[#This Row],[Diameter]]/2)-Table3[[#This Row],[CornerRadius]]-0.012&gt;0,(Table3[[#This Row],[Diameter]]/2)-Table3[[#This Row],[CornerRadius]]-0.012,0),)</f>
        <v>0</v>
      </c>
      <c r="BK1236" s="6" t="str">
        <f>IF(Table3[[#This Row],[ShoulderLength]]="","",IF(Table3[[#This Row],[ShoulderLength]]&lt;Table3[[#This Row],[LOC]],"FIX",""))</f>
        <v/>
      </c>
    </row>
    <row r="1237" spans="1:63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2383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>IF(Z1237 &lt; 1, "", (M1237/2)/TAN(RADIANS(Z1237/2)))</f>
        <v>8.6984848098349971E-3</v>
      </c>
      <c r="AE1237" s="6" t="s">
        <v>471</v>
      </c>
      <c r="AF1237" s="6" t="s">
        <v>62</v>
      </c>
      <c r="AI1237" s="6">
        <v>0</v>
      </c>
      <c r="AJ1237" s="6">
        <v>1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Q1237" s="6">
        <v>0</v>
      </c>
      <c r="AR1237" s="6">
        <v>0</v>
      </c>
      <c r="AS1237" s="6">
        <v>0</v>
      </c>
      <c r="AT1237" s="6">
        <v>0</v>
      </c>
      <c r="AU1237" s="6">
        <f>IF(Table3[[#This Row],[ShankDiameter]]&gt;0.5,0,2)</f>
        <v>2</v>
      </c>
      <c r="AV1237" s="6">
        <v>0</v>
      </c>
      <c r="AW1237" s="6">
        <v>0</v>
      </c>
      <c r="AX1237" s="6">
        <v>2</v>
      </c>
      <c r="AY1237" s="6">
        <f>IF(Table3[[#This Row],[ShankDiameter]]=0.225,2,IF(Table3[[#This Row],[ShankDiameter]]=0.25,2,IF(Table3[[#This Row],[ShankDiameter]]=0.2875,2,0)))</f>
        <v>0</v>
      </c>
      <c r="AZ1237" s="6"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f>IF(Table3[[#This Row],[Type]]="EM",IF((Table3[[#This Row],[Diameter]]/2)-Table3[[#This Row],[CornerRadius]]-0.012&gt;0,(Table3[[#This Row],[Diameter]]/2)-Table3[[#This Row],[CornerRadius]]-0.012,0),)</f>
        <v>0</v>
      </c>
      <c r="BK1237" s="6" t="str">
        <f>IF(Table3[[#This Row],[ShoulderLength]]="","",IF(Table3[[#This Row],[ShoulderLength]]&lt;Table3[[#This Row],[LOC]],"FIX",""))</f>
        <v/>
      </c>
    </row>
    <row r="1238" spans="1:63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2382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>IF(Z1238 &lt; 1, "", (M1238/2)/TAN(RADIANS(Z1238/2)))</f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Q1238" s="6">
        <v>0</v>
      </c>
      <c r="AR1238" s="6">
        <v>0</v>
      </c>
      <c r="AS1238" s="6">
        <v>0</v>
      </c>
      <c r="AT1238" s="6">
        <v>0</v>
      </c>
      <c r="AU1238" s="6">
        <f>IF(Table3[[#This Row],[ShankDiameter]]&gt;0.5,0,IF(Table3[[#This Row],[Type]]="CD",0,1))</f>
        <v>1</v>
      </c>
      <c r="AV1238" s="6">
        <v>0</v>
      </c>
      <c r="AW1238" s="6">
        <v>0</v>
      </c>
      <c r="AX1238" s="6">
        <v>0</v>
      </c>
      <c r="AY1238" s="6">
        <f>IF(Table3[[#This Row],[ShankDiameter]]=0.225,2,IF(Table3[[#This Row],[ShankDiameter]]=0.25,2,IF(Table3[[#This Row],[ShankDiameter]]=0.2875,2,0)))</f>
        <v>0</v>
      </c>
      <c r="AZ1238" s="6"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f>IF(Table3[[#This Row],[Type]]="EM",IF((Table3[[#This Row],[Diameter]]/2)-Table3[[#This Row],[CornerRadius]]-0.012&gt;0,(Table3[[#This Row],[Diameter]]/2)-Table3[[#This Row],[CornerRadius]]-0.012,0),)</f>
        <v>0</v>
      </c>
      <c r="BK1238" s="6" t="str">
        <f>IF(Table3[[#This Row],[ShoulderLength]]="","",IF(Table3[[#This Row],[ShoulderLength]]&lt;Table3[[#This Row],[LOC]],"FIX",""))</f>
        <v/>
      </c>
    </row>
    <row r="1239" spans="1:63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2381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>IF(Z1239 &lt; 1, "", (M1239/2)/TAN(RADIANS(Z1239/2)))</f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Q1239" s="6">
        <v>0</v>
      </c>
      <c r="AR1239" s="6">
        <v>0</v>
      </c>
      <c r="AS1239" s="6">
        <v>0</v>
      </c>
      <c r="AT1239" s="6">
        <v>0</v>
      </c>
      <c r="AU1239" s="6">
        <f>IF(Table3[[#This Row],[ShankDiameter]]&gt;0.5,0,IF(Table3[[#This Row],[Type]]="CD",0,1))</f>
        <v>1</v>
      </c>
      <c r="AV1239" s="6">
        <v>0</v>
      </c>
      <c r="AW1239" s="6">
        <v>0</v>
      </c>
      <c r="AX1239" s="6">
        <v>0</v>
      </c>
      <c r="AY1239" s="6">
        <f>IF(Table3[[#This Row],[ShankDiameter]]=0.225,2,IF(Table3[[#This Row],[ShankDiameter]]=0.25,2,IF(Table3[[#This Row],[ShankDiameter]]=0.2875,2,0)))</f>
        <v>0</v>
      </c>
      <c r="AZ1239" s="6"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f>IF(Table3[[#This Row],[Type]]="EM",IF((Table3[[#This Row],[Diameter]]/2)-Table3[[#This Row],[CornerRadius]]-0.012&gt;0,(Table3[[#This Row],[Diameter]]/2)-Table3[[#This Row],[CornerRadius]]-0.012,0),)</f>
        <v>0</v>
      </c>
      <c r="BK1239" s="6" t="str">
        <f>IF(Table3[[#This Row],[ShoulderLength]]="","",IF(Table3[[#This Row],[ShoulderLength]]&lt;Table3[[#This Row],[LOC]],"FIX",""))</f>
        <v/>
      </c>
    </row>
    <row r="1240" spans="1:63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2380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>IF(Z1240 &lt; 1, "", (M1240/2)/TAN(RADIANS(Z1240/2)))</f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Q1240" s="6">
        <v>0</v>
      </c>
      <c r="AR1240" s="6">
        <v>0</v>
      </c>
      <c r="AS1240" s="6">
        <v>0</v>
      </c>
      <c r="AT1240" s="6">
        <v>0</v>
      </c>
      <c r="AU1240" s="6">
        <f>IF(Table3[[#This Row],[ShankDiameter]]&gt;0.5,0,IF(Table3[[#This Row],[Type]]="CD",0,1))</f>
        <v>1</v>
      </c>
      <c r="AV1240" s="6">
        <v>0</v>
      </c>
      <c r="AW1240" s="6">
        <v>0</v>
      </c>
      <c r="AX1240" s="6">
        <v>0</v>
      </c>
      <c r="AY1240" s="6">
        <f>IF(Table3[[#This Row],[ShankDiameter]]=0.225,2,IF(Table3[[#This Row],[ShankDiameter]]=0.25,2,IF(Table3[[#This Row],[ShankDiameter]]=0.2875,2,0)))</f>
        <v>0</v>
      </c>
      <c r="AZ1240" s="6"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f>IF(Table3[[#This Row],[Type]]="EM",IF((Table3[[#This Row],[Diameter]]/2)-Table3[[#This Row],[CornerRadius]]-0.012&gt;0,(Table3[[#This Row],[Diameter]]/2)-Table3[[#This Row],[CornerRadius]]-0.012,0),)</f>
        <v>0</v>
      </c>
      <c r="BK1240" s="6" t="str">
        <f>IF(Table3[[#This Row],[ShoulderLength]]="","",IF(Table3[[#This Row],[ShoulderLength]]&lt;Table3[[#This Row],[LOC]],"FIX",""))</f>
        <v/>
      </c>
    </row>
    <row r="1241" spans="1:63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2379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>IF(Z1241 &lt; 1, "", (M1241/2)/TAN(RADIANS(Z1241/2)))</f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Q1241" s="6">
        <v>0</v>
      </c>
      <c r="AR1241" s="6">
        <v>0</v>
      </c>
      <c r="AS1241" s="6">
        <v>0</v>
      </c>
      <c r="AT1241" s="6">
        <v>0</v>
      </c>
      <c r="AU1241" s="6">
        <f>IF(Table3[[#This Row],[ShankDiameter]]&gt;0.5,0,IF(Table3[[#This Row],[Type]]="CD",0,1))</f>
        <v>1</v>
      </c>
      <c r="AV1241" s="6">
        <v>0</v>
      </c>
      <c r="AW1241" s="6">
        <v>0</v>
      </c>
      <c r="AX1241" s="6">
        <v>0</v>
      </c>
      <c r="AY1241" s="6">
        <f>IF(Table3[[#This Row],[ShankDiameter]]=0.225,2,IF(Table3[[#This Row],[ShankDiameter]]=0.25,2,IF(Table3[[#This Row],[ShankDiameter]]=0.2875,2,0)))</f>
        <v>0</v>
      </c>
      <c r="AZ1241" s="6"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f>IF(Table3[[#This Row],[Type]]="EM",IF((Table3[[#This Row],[Diameter]]/2)-Table3[[#This Row],[CornerRadius]]-0.012&gt;0,(Table3[[#This Row],[Diameter]]/2)-Table3[[#This Row],[CornerRadius]]-0.012,0),)</f>
        <v>0</v>
      </c>
      <c r="BK1241" s="6" t="str">
        <f>IF(Table3[[#This Row],[ShoulderLength]]="","",IF(Table3[[#This Row],[ShoulderLength]]&lt;Table3[[#This Row],[LOC]],"FIX",""))</f>
        <v/>
      </c>
    </row>
    <row r="1242" spans="1:63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2378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>IF(Z1242 &lt; 1, "", (M1242/2)/TAN(RADIANS(Z1242/2)))</f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Q1242" s="6">
        <v>0</v>
      </c>
      <c r="AR1242" s="6">
        <v>0</v>
      </c>
      <c r="AS1242" s="6">
        <v>0</v>
      </c>
      <c r="AT1242" s="6">
        <v>0</v>
      </c>
      <c r="AU1242" s="6">
        <f>IF(Table3[[#This Row],[ShankDiameter]]&gt;0.5,0,IF(Table3[[#This Row],[Type]]="CD",0,1))</f>
        <v>1</v>
      </c>
      <c r="AV1242" s="6">
        <v>0</v>
      </c>
      <c r="AW1242" s="6">
        <v>0</v>
      </c>
      <c r="AX1242" s="6">
        <v>0</v>
      </c>
      <c r="AY1242" s="6">
        <f>IF(Table3[[#This Row],[ShankDiameter]]=0.225,2,IF(Table3[[#This Row],[ShankDiameter]]=0.25,2,IF(Table3[[#This Row],[ShankDiameter]]=0.2875,2,0)))</f>
        <v>0</v>
      </c>
      <c r="AZ1242" s="6"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f>IF(Table3[[#This Row],[Type]]="EM",IF((Table3[[#This Row],[Diameter]]/2)-Table3[[#This Row],[CornerRadius]]-0.012&gt;0,(Table3[[#This Row],[Diameter]]/2)-Table3[[#This Row],[CornerRadius]]-0.012,0),)</f>
        <v>0</v>
      </c>
      <c r="BK1242" s="6" t="str">
        <f>IF(Table3[[#This Row],[ShoulderLength]]="","",IF(Table3[[#This Row],[ShoulderLength]]&lt;Table3[[#This Row],[LOC]],"FIX",""))</f>
        <v/>
      </c>
    </row>
    <row r="1243" spans="1:63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2377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>IF(Z1243 &lt; 1, "", (M1243/2)/TAN(RADIANS(Z1243/2)))</f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Q1243" s="6">
        <v>0</v>
      </c>
      <c r="AR1243" s="6">
        <v>0</v>
      </c>
      <c r="AS1243" s="6">
        <v>0</v>
      </c>
      <c r="AT1243" s="6">
        <v>0</v>
      </c>
      <c r="AU1243" s="6">
        <f>IF(Table3[[#This Row],[ShankDiameter]]&gt;0.5,0,IF(Table3[[#This Row],[Type]]="CD",0,1))</f>
        <v>1</v>
      </c>
      <c r="AV1243" s="6">
        <v>0</v>
      </c>
      <c r="AW1243" s="6">
        <v>0</v>
      </c>
      <c r="AX1243" s="6">
        <v>0</v>
      </c>
      <c r="AY1243" s="6">
        <f>IF(Table3[[#This Row],[ShankDiameter]]=0.225,2,IF(Table3[[#This Row],[ShankDiameter]]=0.25,2,IF(Table3[[#This Row],[ShankDiameter]]=0.2875,2,0)))</f>
        <v>0</v>
      </c>
      <c r="AZ1243" s="6"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f>IF(Table3[[#This Row],[Type]]="EM",IF((Table3[[#This Row],[Diameter]]/2)-Table3[[#This Row],[CornerRadius]]-0.012&gt;0,(Table3[[#This Row],[Diameter]]/2)-Table3[[#This Row],[CornerRadius]]-0.012,0),)</f>
        <v>0</v>
      </c>
      <c r="BK1243" s="6" t="str">
        <f>IF(Table3[[#This Row],[ShoulderLength]]="","",IF(Table3[[#This Row],[ShoulderLength]]&lt;Table3[[#This Row],[LOC]],"FIX",""))</f>
        <v/>
      </c>
    </row>
    <row r="1244" spans="1:63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2376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>IF(Z1244 &lt; 1, "", (M1244/2)/TAN(RADIANS(Z1244/2)))</f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Q1244" s="6">
        <v>0</v>
      </c>
      <c r="AR1244" s="6">
        <v>0</v>
      </c>
      <c r="AS1244" s="6">
        <v>0</v>
      </c>
      <c r="AT1244" s="6">
        <v>0</v>
      </c>
      <c r="AU1244" s="6">
        <f>IF(Table3[[#This Row],[ShankDiameter]]&gt;0.5,0,IF(Table3[[#This Row],[Type]]="CD",0,1))</f>
        <v>1</v>
      </c>
      <c r="AV1244" s="6">
        <v>0</v>
      </c>
      <c r="AW1244" s="6">
        <v>0</v>
      </c>
      <c r="AX1244" s="6">
        <v>0</v>
      </c>
      <c r="AY1244" s="6">
        <f>IF(Table3[[#This Row],[ShankDiameter]]=0.225,2,IF(Table3[[#This Row],[ShankDiameter]]=0.25,2,IF(Table3[[#This Row],[ShankDiameter]]=0.2875,2,0)))</f>
        <v>0</v>
      </c>
      <c r="AZ1244" s="6"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f>IF(Table3[[#This Row],[Type]]="EM",IF((Table3[[#This Row],[Diameter]]/2)-Table3[[#This Row],[CornerRadius]]-0.012&gt;0,(Table3[[#This Row],[Diameter]]/2)-Table3[[#This Row],[CornerRadius]]-0.012,0),)</f>
        <v>0</v>
      </c>
      <c r="BK1244" s="6" t="str">
        <f>IF(Table3[[#This Row],[ShoulderLength]]="","",IF(Table3[[#This Row],[ShoulderLength]]&lt;Table3[[#This Row],[LOC]],"FIX",""))</f>
        <v/>
      </c>
    </row>
    <row r="1245" spans="1:63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2375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>IF(Z1245 &lt; 1, "", (M1245/2)/TAN(RADIANS(Z1245/2)))</f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Q1245" s="6">
        <v>0</v>
      </c>
      <c r="AR1245" s="6">
        <v>0</v>
      </c>
      <c r="AS1245" s="6">
        <v>0</v>
      </c>
      <c r="AT1245" s="6">
        <v>0</v>
      </c>
      <c r="AU1245" s="6">
        <f>IF(Table3[[#This Row],[ShankDiameter]]&gt;0.5,0,IF(Table3[[#This Row],[Type]]="CD",0,1))</f>
        <v>1</v>
      </c>
      <c r="AV1245" s="6">
        <v>0</v>
      </c>
      <c r="AW1245" s="6">
        <v>0</v>
      </c>
      <c r="AX1245" s="6">
        <v>0</v>
      </c>
      <c r="AY1245" s="6">
        <f>IF(Table3[[#This Row],[ShankDiameter]]=0.225,2,IF(Table3[[#This Row],[ShankDiameter]]=0.25,2,IF(Table3[[#This Row],[ShankDiameter]]=0.2875,2,0)))</f>
        <v>0</v>
      </c>
      <c r="AZ1245" s="6"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f>IF(Table3[[#This Row],[Type]]="EM",IF((Table3[[#This Row],[Diameter]]/2)-Table3[[#This Row],[CornerRadius]]-0.012&gt;0,(Table3[[#This Row],[Diameter]]/2)-Table3[[#This Row],[CornerRadius]]-0.012,0),)</f>
        <v>0</v>
      </c>
      <c r="BK1245" s="6" t="str">
        <f>IF(Table3[[#This Row],[ShoulderLength]]="","",IF(Table3[[#This Row],[ShoulderLength]]&lt;Table3[[#This Row],[LOC]],"FIX",""))</f>
        <v/>
      </c>
    </row>
    <row r="1246" spans="1:63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2374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>IF(Z1246 &lt; 1, "", (M1246/2)/TAN(RADIANS(Z1246/2)))</f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Q1246" s="6">
        <v>0</v>
      </c>
      <c r="AR1246" s="6">
        <v>0</v>
      </c>
      <c r="AS1246" s="6">
        <v>0</v>
      </c>
      <c r="AT1246" s="6">
        <v>0</v>
      </c>
      <c r="AU1246" s="6">
        <f>IF(Table3[[#This Row],[ShankDiameter]]&gt;0.5,0,IF(Table3[[#This Row],[Type]]="CD",0,1))</f>
        <v>1</v>
      </c>
      <c r="AV1246" s="6">
        <v>0</v>
      </c>
      <c r="AW1246" s="6">
        <v>0</v>
      </c>
      <c r="AX1246" s="6">
        <v>0</v>
      </c>
      <c r="AY1246" s="6">
        <f>IF(Table3[[#This Row],[ShankDiameter]]=0.225,2,IF(Table3[[#This Row],[ShankDiameter]]=0.25,2,IF(Table3[[#This Row],[ShankDiameter]]=0.2875,2,0)))</f>
        <v>0</v>
      </c>
      <c r="AZ1246" s="6"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f>IF(Table3[[#This Row],[Type]]="EM",IF((Table3[[#This Row],[Diameter]]/2)-Table3[[#This Row],[CornerRadius]]-0.012&gt;0,(Table3[[#This Row],[Diameter]]/2)-Table3[[#This Row],[CornerRadius]]-0.012,0),)</f>
        <v>0</v>
      </c>
      <c r="BK1246" s="6" t="str">
        <f>IF(Table3[[#This Row],[ShoulderLength]]="","",IF(Table3[[#This Row],[ShoulderLength]]&lt;Table3[[#This Row],[LOC]],"FIX",""))</f>
        <v/>
      </c>
    </row>
    <row r="1247" spans="1:63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2373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>IF(Z1247 &lt; 1, "", (M1247/2)/TAN(RADIANS(Z1247/2)))</f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Q1247" s="6">
        <v>0</v>
      </c>
      <c r="AR1247" s="6">
        <v>0</v>
      </c>
      <c r="AS1247" s="6">
        <v>0</v>
      </c>
      <c r="AT1247" s="6">
        <v>0</v>
      </c>
      <c r="AU1247" s="6">
        <f>IF(Table3[[#This Row],[ShankDiameter]]&gt;0.5,0,IF(Table3[[#This Row],[Type]]="CD",0,1))</f>
        <v>1</v>
      </c>
      <c r="AV1247" s="6">
        <v>0</v>
      </c>
      <c r="AW1247" s="6">
        <v>0</v>
      </c>
      <c r="AX1247" s="6">
        <v>0</v>
      </c>
      <c r="AY1247" s="6">
        <f>IF(Table3[[#This Row],[ShankDiameter]]=0.225,2,IF(Table3[[#This Row],[ShankDiameter]]=0.25,2,IF(Table3[[#This Row],[ShankDiameter]]=0.2875,2,0)))</f>
        <v>0</v>
      </c>
      <c r="AZ1247" s="6"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f>IF(Table3[[#This Row],[Type]]="EM",IF((Table3[[#This Row],[Diameter]]/2)-Table3[[#This Row],[CornerRadius]]-0.012&gt;0,(Table3[[#This Row],[Diameter]]/2)-Table3[[#This Row],[CornerRadius]]-0.012,0),)</f>
        <v>0</v>
      </c>
      <c r="BK1247" s="6" t="str">
        <f>IF(Table3[[#This Row],[ShoulderLength]]="","",IF(Table3[[#This Row],[ShoulderLength]]&lt;Table3[[#This Row],[LOC]],"FIX",""))</f>
        <v/>
      </c>
    </row>
    <row r="1248" spans="1:63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2372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>IF(Z1248 &lt; 1, "", (M1248/2)/TAN(RADIANS(Z1248/2)))</f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Q1248" s="6">
        <v>0</v>
      </c>
      <c r="AR1248" s="6">
        <v>0</v>
      </c>
      <c r="AS1248" s="6">
        <v>0</v>
      </c>
      <c r="AT1248" s="6">
        <v>0</v>
      </c>
      <c r="AU1248" s="6">
        <f>IF(Table3[[#This Row],[ShankDiameter]]&gt;0.5,0,IF(Table3[[#This Row],[Type]]="CD",0,1))</f>
        <v>1</v>
      </c>
      <c r="AV1248" s="6">
        <v>0</v>
      </c>
      <c r="AW1248" s="6">
        <v>0</v>
      </c>
      <c r="AX1248" s="6">
        <v>0</v>
      </c>
      <c r="AY1248" s="6">
        <f>IF(Table3[[#This Row],[ShankDiameter]]=0.225,2,IF(Table3[[#This Row],[ShankDiameter]]=0.25,2,IF(Table3[[#This Row],[ShankDiameter]]=0.2875,2,0)))</f>
        <v>0</v>
      </c>
      <c r="AZ1248" s="6"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f>IF(Table3[[#This Row],[Type]]="EM",IF((Table3[[#This Row],[Diameter]]/2)-Table3[[#This Row],[CornerRadius]]-0.012&gt;0,(Table3[[#This Row],[Diameter]]/2)-Table3[[#This Row],[CornerRadius]]-0.012,0),)</f>
        <v>0</v>
      </c>
      <c r="BK1248" s="6" t="str">
        <f>IF(Table3[[#This Row],[ShoulderLength]]="","",IF(Table3[[#This Row],[ShoulderLength]]&lt;Table3[[#This Row],[LOC]],"FIX",""))</f>
        <v/>
      </c>
    </row>
    <row r="1249" spans="1:63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2371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>IF(Z1249 &lt; 1, "", (M1249/2)/TAN(RADIANS(Z1249/2)))</f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Q1249" s="6">
        <v>0</v>
      </c>
      <c r="AR1249" s="6">
        <v>0</v>
      </c>
      <c r="AS1249" s="6">
        <v>0</v>
      </c>
      <c r="AT1249" s="6">
        <v>0</v>
      </c>
      <c r="AU1249" s="6">
        <f>IF(Table3[[#This Row],[ShankDiameter]]&gt;0.5,0,IF(Table3[[#This Row],[Type]]="CD",0,1))</f>
        <v>1</v>
      </c>
      <c r="AV1249" s="6">
        <v>0</v>
      </c>
      <c r="AW1249" s="6">
        <v>0</v>
      </c>
      <c r="AX1249" s="6">
        <v>0</v>
      </c>
      <c r="AY1249" s="6">
        <f>IF(Table3[[#This Row],[ShankDiameter]]=0.225,2,IF(Table3[[#This Row],[ShankDiameter]]=0.25,2,IF(Table3[[#This Row],[ShankDiameter]]=0.2875,2,0)))</f>
        <v>0</v>
      </c>
      <c r="AZ1249" s="6"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f>IF(Table3[[#This Row],[Type]]="EM",IF((Table3[[#This Row],[Diameter]]/2)-Table3[[#This Row],[CornerRadius]]-0.012&gt;0,(Table3[[#This Row],[Diameter]]/2)-Table3[[#This Row],[CornerRadius]]-0.012,0),)</f>
        <v>0</v>
      </c>
      <c r="BK1249" s="6" t="str">
        <f>IF(Table3[[#This Row],[ShoulderLength]]="","",IF(Table3[[#This Row],[ShoulderLength]]&lt;Table3[[#This Row],[LOC]],"FIX",""))</f>
        <v/>
      </c>
    </row>
    <row r="1250" spans="1:63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2370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>IF(Z1250 &lt; 1, "", (M1250/2)/TAN(RADIANS(Z1250/2)))</f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Q1250" s="6">
        <v>0</v>
      </c>
      <c r="AR1250" s="6">
        <v>0</v>
      </c>
      <c r="AS1250" s="6">
        <v>0</v>
      </c>
      <c r="AT1250" s="6">
        <v>0</v>
      </c>
      <c r="AU1250" s="6">
        <f>IF(Table3[[#This Row],[ShankDiameter]]&gt;0.5,0,IF(Table3[[#This Row],[Type]]="CD",0,1))</f>
        <v>1</v>
      </c>
      <c r="AV1250" s="6">
        <v>0</v>
      </c>
      <c r="AW1250" s="6">
        <v>0</v>
      </c>
      <c r="AX1250" s="6">
        <v>0</v>
      </c>
      <c r="AY1250" s="6">
        <f>IF(Table3[[#This Row],[ShankDiameter]]=0.225,2,IF(Table3[[#This Row],[ShankDiameter]]=0.25,2,IF(Table3[[#This Row],[ShankDiameter]]=0.2875,2,0)))</f>
        <v>0</v>
      </c>
      <c r="AZ1250" s="6"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f>IF(Table3[[#This Row],[Type]]="EM",IF((Table3[[#This Row],[Diameter]]/2)-Table3[[#This Row],[CornerRadius]]-0.012&gt;0,(Table3[[#This Row],[Diameter]]/2)-Table3[[#This Row],[CornerRadius]]-0.012,0),)</f>
        <v>0</v>
      </c>
      <c r="BK1250" s="6" t="str">
        <f>IF(Table3[[#This Row],[ShoulderLength]]="","",IF(Table3[[#This Row],[ShoulderLength]]&lt;Table3[[#This Row],[LOC]],"FIX",""))</f>
        <v/>
      </c>
    </row>
    <row r="1251" spans="1:63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2369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>IF(Z1251 &lt; 1, "", (M1251/2)/TAN(RADIANS(Z1251/2)))</f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Q1251" s="6">
        <v>0</v>
      </c>
      <c r="AR1251" s="6">
        <v>0</v>
      </c>
      <c r="AS1251" s="6">
        <v>0</v>
      </c>
      <c r="AT1251" s="6">
        <v>0</v>
      </c>
      <c r="AU1251" s="6">
        <f>IF(Table3[[#This Row],[ShankDiameter]]&gt;0.5,0,IF(Table3[[#This Row],[Type]]="CD",0,1))</f>
        <v>1</v>
      </c>
      <c r="AV1251" s="6">
        <v>0</v>
      </c>
      <c r="AW1251" s="6">
        <v>0</v>
      </c>
      <c r="AX1251" s="6">
        <v>0</v>
      </c>
      <c r="AY1251" s="6">
        <f>IF(Table3[[#This Row],[ShankDiameter]]=0.225,2,IF(Table3[[#This Row],[ShankDiameter]]=0.25,2,IF(Table3[[#This Row],[ShankDiameter]]=0.2875,2,0)))</f>
        <v>0</v>
      </c>
      <c r="AZ1251" s="6"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f>IF(Table3[[#This Row],[Type]]="EM",IF((Table3[[#This Row],[Diameter]]/2)-Table3[[#This Row],[CornerRadius]]-0.012&gt;0,(Table3[[#This Row],[Diameter]]/2)-Table3[[#This Row],[CornerRadius]]-0.012,0),)</f>
        <v>0</v>
      </c>
      <c r="BK1251" s="6" t="str">
        <f>IF(Table3[[#This Row],[ShoulderLength]]="","",IF(Table3[[#This Row],[ShoulderLength]]&lt;Table3[[#This Row],[LOC]],"FIX",""))</f>
        <v/>
      </c>
    </row>
    <row r="1252" spans="1:63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2368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>IF(Z1252 &lt; 1, "", (M1252/2)/TAN(RADIANS(Z1252/2)))</f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Q1252" s="6">
        <v>0</v>
      </c>
      <c r="AR1252" s="6">
        <v>0</v>
      </c>
      <c r="AS1252" s="6">
        <v>0</v>
      </c>
      <c r="AT1252" s="6">
        <v>0</v>
      </c>
      <c r="AU1252" s="6">
        <f>IF(Table3[[#This Row],[ShankDiameter]]&gt;0.5,0,IF(Table3[[#This Row],[Type]]="CD",0,1))</f>
        <v>1</v>
      </c>
      <c r="AV1252" s="6">
        <v>0</v>
      </c>
      <c r="AW1252" s="6">
        <v>0</v>
      </c>
      <c r="AX1252" s="6">
        <v>0</v>
      </c>
      <c r="AY1252" s="6">
        <f>IF(Table3[[#This Row],[ShankDiameter]]=0.225,2,IF(Table3[[#This Row],[ShankDiameter]]=0.25,2,IF(Table3[[#This Row],[ShankDiameter]]=0.2875,2,0)))</f>
        <v>0</v>
      </c>
      <c r="AZ1252" s="6"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f>IF(Table3[[#This Row],[Type]]="EM",IF((Table3[[#This Row],[Diameter]]/2)-Table3[[#This Row],[CornerRadius]]-0.012&gt;0,(Table3[[#This Row],[Diameter]]/2)-Table3[[#This Row],[CornerRadius]]-0.012,0),)</f>
        <v>0</v>
      </c>
      <c r="BK1252" s="6" t="str">
        <f>IF(Table3[[#This Row],[ShoulderLength]]="","",IF(Table3[[#This Row],[ShoulderLength]]&lt;Table3[[#This Row],[LOC]],"FIX",""))</f>
        <v/>
      </c>
    </row>
    <row r="1253" spans="1:63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2367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>IF(Z1253 &lt; 1, "", (M1253/2)/TAN(RADIANS(Z1253/2)))</f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Q1253" s="6">
        <v>0</v>
      </c>
      <c r="AR1253" s="6">
        <v>0</v>
      </c>
      <c r="AS1253" s="6">
        <v>0</v>
      </c>
      <c r="AT1253" s="6">
        <v>0</v>
      </c>
      <c r="AU1253" s="6">
        <f>IF(Table3[[#This Row],[ShankDiameter]]&gt;0.5,0,IF(Table3[[#This Row],[Type]]="CD",0,1))</f>
        <v>1</v>
      </c>
      <c r="AV1253" s="6">
        <v>0</v>
      </c>
      <c r="AW1253" s="6">
        <v>0</v>
      </c>
      <c r="AX1253" s="6">
        <v>0</v>
      </c>
      <c r="AY1253" s="6">
        <f>IF(Table3[[#This Row],[ShankDiameter]]=0.225,2,IF(Table3[[#This Row],[ShankDiameter]]=0.25,2,IF(Table3[[#This Row],[ShankDiameter]]=0.2875,2,0)))</f>
        <v>0</v>
      </c>
      <c r="AZ1253" s="6"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f>IF(Table3[[#This Row],[Type]]="EM",IF((Table3[[#This Row],[Diameter]]/2)-Table3[[#This Row],[CornerRadius]]-0.012&gt;0,(Table3[[#This Row],[Diameter]]/2)-Table3[[#This Row],[CornerRadius]]-0.012,0),)</f>
        <v>0</v>
      </c>
      <c r="BK1253" s="6" t="str">
        <f>IF(Table3[[#This Row],[ShoulderLength]]="","",IF(Table3[[#This Row],[ShoulderLength]]&lt;Table3[[#This Row],[LOC]],"FIX",""))</f>
        <v/>
      </c>
    </row>
    <row r="1254" spans="1:63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2366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>IF(Z1254 &lt; 1, "", (M1254/2)/TAN(RADIANS(Z1254/2)))</f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Q1254" s="6">
        <v>0</v>
      </c>
      <c r="AR1254" s="6">
        <v>0</v>
      </c>
      <c r="AS1254" s="6">
        <v>0</v>
      </c>
      <c r="AT1254" s="6">
        <v>0</v>
      </c>
      <c r="AU1254" s="6">
        <f>IF(Table3[[#This Row],[ShankDiameter]]&gt;0.5,0,IF(Table3[[#This Row],[Type]]="CD",0,1))</f>
        <v>1</v>
      </c>
      <c r="AV1254" s="6">
        <v>0</v>
      </c>
      <c r="AW1254" s="6">
        <v>0</v>
      </c>
      <c r="AX1254" s="6">
        <v>0</v>
      </c>
      <c r="AY1254" s="6">
        <f>IF(Table3[[#This Row],[ShankDiameter]]=0.225,2,IF(Table3[[#This Row],[ShankDiameter]]=0.25,2,IF(Table3[[#This Row],[ShankDiameter]]=0.2875,2,0)))</f>
        <v>0</v>
      </c>
      <c r="AZ1254" s="6"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f>IF(Table3[[#This Row],[Type]]="EM",IF((Table3[[#This Row],[Diameter]]/2)-Table3[[#This Row],[CornerRadius]]-0.012&gt;0,(Table3[[#This Row],[Diameter]]/2)-Table3[[#This Row],[CornerRadius]]-0.012,0),)</f>
        <v>0</v>
      </c>
      <c r="BK1254" s="6" t="str">
        <f>IF(Table3[[#This Row],[ShoulderLength]]="","",IF(Table3[[#This Row],[ShoulderLength]]&lt;Table3[[#This Row],[LOC]],"FIX",""))</f>
        <v/>
      </c>
    </row>
    <row r="1255" spans="1:63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2365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>IF(Z1255 &lt; 1, "", (M1255/2)/TAN(RADIANS(Z1255/2)))</f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Q1255" s="6">
        <v>0</v>
      </c>
      <c r="AR1255" s="6">
        <v>0</v>
      </c>
      <c r="AS1255" s="6">
        <v>0</v>
      </c>
      <c r="AT1255" s="6">
        <v>0</v>
      </c>
      <c r="AU1255" s="6">
        <f>IF(Table3[[#This Row],[ShankDiameter]]&gt;0.5,0,IF(Table3[[#This Row],[Type]]="CD",0,1))</f>
        <v>1</v>
      </c>
      <c r="AV1255" s="6">
        <v>0</v>
      </c>
      <c r="AW1255" s="6">
        <v>0</v>
      </c>
      <c r="AX1255" s="6">
        <v>0</v>
      </c>
      <c r="AY1255" s="6">
        <f>IF(Table3[[#This Row],[ShankDiameter]]=0.225,2,IF(Table3[[#This Row],[ShankDiameter]]=0.25,2,IF(Table3[[#This Row],[ShankDiameter]]=0.2875,2,0)))</f>
        <v>0</v>
      </c>
      <c r="AZ1255" s="6"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f>IF(Table3[[#This Row],[Type]]="EM",IF((Table3[[#This Row],[Diameter]]/2)-Table3[[#This Row],[CornerRadius]]-0.012&gt;0,(Table3[[#This Row],[Diameter]]/2)-Table3[[#This Row],[CornerRadius]]-0.012,0),)</f>
        <v>0</v>
      </c>
      <c r="BK1255" s="6" t="str">
        <f>IF(Table3[[#This Row],[ShoulderLength]]="","",IF(Table3[[#This Row],[ShoulderLength]]&lt;Table3[[#This Row],[LOC]],"FIX",""))</f>
        <v/>
      </c>
    </row>
    <row r="1256" spans="1:63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2364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>IF(Z1256 &lt; 1, "", (M1256/2)/TAN(RADIANS(Z1256/2)))</f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Q1256" s="6">
        <v>0</v>
      </c>
      <c r="AR1256" s="6">
        <v>0</v>
      </c>
      <c r="AS1256" s="6">
        <v>0</v>
      </c>
      <c r="AT1256" s="6">
        <v>0</v>
      </c>
      <c r="AU1256" s="6">
        <f>IF(Table3[[#This Row],[ShankDiameter]]&gt;0.5,0,IF(Table3[[#This Row],[Type]]="CD",0,1))</f>
        <v>1</v>
      </c>
      <c r="AV1256" s="6">
        <v>0</v>
      </c>
      <c r="AW1256" s="6">
        <v>0</v>
      </c>
      <c r="AX1256" s="6">
        <v>0</v>
      </c>
      <c r="AY1256" s="6">
        <f>IF(Table3[[#This Row],[ShankDiameter]]=0.225,2,IF(Table3[[#This Row],[ShankDiameter]]=0.25,2,IF(Table3[[#This Row],[ShankDiameter]]=0.2875,2,0)))</f>
        <v>0</v>
      </c>
      <c r="AZ1256" s="6"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f>IF(Table3[[#This Row],[Type]]="EM",IF((Table3[[#This Row],[Diameter]]/2)-Table3[[#This Row],[CornerRadius]]-0.012&gt;0,(Table3[[#This Row],[Diameter]]/2)-Table3[[#This Row],[CornerRadius]]-0.012,0),)</f>
        <v>0</v>
      </c>
      <c r="BK1256" s="6" t="str">
        <f>IF(Table3[[#This Row],[ShoulderLength]]="","",IF(Table3[[#This Row],[ShoulderLength]]&lt;Table3[[#This Row],[LOC]],"FIX",""))</f>
        <v/>
      </c>
    </row>
    <row r="1257" spans="1:63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2363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>IF(Z1257 &lt; 1, "", (M1257/2)/TAN(RADIANS(Z1257/2)))</f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Q1257" s="6">
        <v>0</v>
      </c>
      <c r="AR1257" s="6">
        <v>0</v>
      </c>
      <c r="AS1257" s="6">
        <v>0</v>
      </c>
      <c r="AT1257" s="6">
        <v>0</v>
      </c>
      <c r="AU1257" s="6">
        <f>IF(Table3[[#This Row],[ShankDiameter]]&gt;0.5,0,IF(Table3[[#This Row],[Type]]="CD",0,1))</f>
        <v>1</v>
      </c>
      <c r="AV1257" s="6">
        <v>0</v>
      </c>
      <c r="AW1257" s="6">
        <v>0</v>
      </c>
      <c r="AX1257" s="6">
        <v>0</v>
      </c>
      <c r="AY1257" s="6">
        <f>IF(Table3[[#This Row],[ShankDiameter]]=0.225,2,IF(Table3[[#This Row],[ShankDiameter]]=0.25,2,IF(Table3[[#This Row],[ShankDiameter]]=0.2875,2,0)))</f>
        <v>0</v>
      </c>
      <c r="AZ1257" s="6"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f>IF(Table3[[#This Row],[Type]]="EM",IF((Table3[[#This Row],[Diameter]]/2)-Table3[[#This Row],[CornerRadius]]-0.012&gt;0,(Table3[[#This Row],[Diameter]]/2)-Table3[[#This Row],[CornerRadius]]-0.012,0),)</f>
        <v>0</v>
      </c>
      <c r="BK1257" s="6" t="str">
        <f>IF(Table3[[#This Row],[ShoulderLength]]="","",IF(Table3[[#This Row],[ShoulderLength]]&lt;Table3[[#This Row],[LOC]],"FIX",""))</f>
        <v/>
      </c>
    </row>
    <row r="1258" spans="1:63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2362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>IF(Z1258 &lt; 1, "", (M1258/2)/TAN(RADIANS(Z1258/2)))</f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Q1258" s="6">
        <v>0</v>
      </c>
      <c r="AR1258" s="6">
        <v>0</v>
      </c>
      <c r="AS1258" s="6">
        <v>0</v>
      </c>
      <c r="AT1258" s="6">
        <v>0</v>
      </c>
      <c r="AU1258" s="6">
        <f>IF(Table3[[#This Row],[ShankDiameter]]&gt;0.5,0,IF(Table3[[#This Row],[Type]]="CD",0,1))</f>
        <v>1</v>
      </c>
      <c r="AV1258" s="6">
        <v>0</v>
      </c>
      <c r="AW1258" s="6">
        <v>0</v>
      </c>
      <c r="AX1258" s="6">
        <v>0</v>
      </c>
      <c r="AY1258" s="6">
        <f>IF(Table3[[#This Row],[ShankDiameter]]=0.225,2,IF(Table3[[#This Row],[ShankDiameter]]=0.25,2,IF(Table3[[#This Row],[ShankDiameter]]=0.2875,2,0)))</f>
        <v>0</v>
      </c>
      <c r="AZ1258" s="6"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f>IF(Table3[[#This Row],[Type]]="EM",IF((Table3[[#This Row],[Diameter]]/2)-Table3[[#This Row],[CornerRadius]]-0.012&gt;0,(Table3[[#This Row],[Diameter]]/2)-Table3[[#This Row],[CornerRadius]]-0.012,0),)</f>
        <v>0</v>
      </c>
      <c r="BK1258" s="6" t="str">
        <f>IF(Table3[[#This Row],[ShoulderLength]]="","",IF(Table3[[#This Row],[ShoulderLength]]&lt;Table3[[#This Row],[LOC]],"FIX",""))</f>
        <v/>
      </c>
    </row>
    <row r="1259" spans="1:63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2361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>IF(Z1259 &lt; 1, "", (M1259/2)/TAN(RADIANS(Z1259/2)))</f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Q1259" s="6">
        <v>0</v>
      </c>
      <c r="AR1259" s="6">
        <v>0</v>
      </c>
      <c r="AS1259" s="6">
        <v>0</v>
      </c>
      <c r="AT1259" s="6">
        <v>0</v>
      </c>
      <c r="AU1259" s="6">
        <f>IF(Table3[[#This Row],[ShankDiameter]]&gt;0.5,0,IF(Table3[[#This Row],[Type]]="CD",0,1))</f>
        <v>1</v>
      </c>
      <c r="AV1259" s="6">
        <v>0</v>
      </c>
      <c r="AW1259" s="6">
        <v>0</v>
      </c>
      <c r="AX1259" s="6">
        <v>0</v>
      </c>
      <c r="AY1259" s="6">
        <f>IF(Table3[[#This Row],[ShankDiameter]]=0.225,2,IF(Table3[[#This Row],[ShankDiameter]]=0.25,2,IF(Table3[[#This Row],[ShankDiameter]]=0.2875,2,0)))</f>
        <v>0</v>
      </c>
      <c r="AZ1259" s="6"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f>IF(Table3[[#This Row],[Type]]="EM",IF((Table3[[#This Row],[Diameter]]/2)-Table3[[#This Row],[CornerRadius]]-0.012&gt;0,(Table3[[#This Row],[Diameter]]/2)-Table3[[#This Row],[CornerRadius]]-0.012,0),)</f>
        <v>0</v>
      </c>
      <c r="BK1259" s="6" t="str">
        <f>IF(Table3[[#This Row],[ShoulderLength]]="","",IF(Table3[[#This Row],[ShoulderLength]]&lt;Table3[[#This Row],[LOC]],"FIX",""))</f>
        <v/>
      </c>
    </row>
    <row r="1260" spans="1:63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2360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>IF(Z1260 &lt; 1, "", (M1260/2)/TAN(RADIANS(Z1260/2)))</f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Q1260" s="6">
        <v>0</v>
      </c>
      <c r="AR1260" s="6">
        <v>0</v>
      </c>
      <c r="AS1260" s="6">
        <v>0</v>
      </c>
      <c r="AT1260" s="6">
        <v>0</v>
      </c>
      <c r="AU1260" s="6">
        <f>IF(Table3[[#This Row],[ShankDiameter]]&gt;0.5,0,IF(Table3[[#This Row],[Type]]="CD",0,1))</f>
        <v>1</v>
      </c>
      <c r="AV1260" s="6">
        <v>0</v>
      </c>
      <c r="AW1260" s="6">
        <v>0</v>
      </c>
      <c r="AX1260" s="6">
        <v>0</v>
      </c>
      <c r="AY1260" s="6">
        <f>IF(Table3[[#This Row],[ShankDiameter]]=0.225,2,IF(Table3[[#This Row],[ShankDiameter]]=0.25,2,IF(Table3[[#This Row],[ShankDiameter]]=0.2875,2,0)))</f>
        <v>0</v>
      </c>
      <c r="AZ1260" s="6"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f>IF(Table3[[#This Row],[Type]]="EM",IF((Table3[[#This Row],[Diameter]]/2)-Table3[[#This Row],[CornerRadius]]-0.012&gt;0,(Table3[[#This Row],[Diameter]]/2)-Table3[[#This Row],[CornerRadius]]-0.012,0),)</f>
        <v>0</v>
      </c>
      <c r="BK1260" s="6" t="str">
        <f>IF(Table3[[#This Row],[ShoulderLength]]="","",IF(Table3[[#This Row],[ShoulderLength]]&lt;Table3[[#This Row],[LOC]],"FIX",""))</f>
        <v/>
      </c>
    </row>
    <row r="1261" spans="1:63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2359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>IF(Z1261 &lt; 1, "", (M1261/2)/TAN(RADIANS(Z1261/2)))</f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Q1261" s="6">
        <v>0</v>
      </c>
      <c r="AR1261" s="6">
        <v>0</v>
      </c>
      <c r="AS1261" s="6">
        <v>0</v>
      </c>
      <c r="AT1261" s="6">
        <v>0</v>
      </c>
      <c r="AU1261" s="6">
        <f>IF(Table3[[#This Row],[ShankDiameter]]&gt;0.5,0,IF(Table3[[#This Row],[Type]]="CD",0,1))</f>
        <v>1</v>
      </c>
      <c r="AV1261" s="6">
        <v>0</v>
      </c>
      <c r="AW1261" s="6">
        <v>0</v>
      </c>
      <c r="AX1261" s="6">
        <v>0</v>
      </c>
      <c r="AY1261" s="6">
        <f>IF(Table3[[#This Row],[ShankDiameter]]=0.225,2,IF(Table3[[#This Row],[ShankDiameter]]=0.25,2,IF(Table3[[#This Row],[ShankDiameter]]=0.2875,2,0)))</f>
        <v>0</v>
      </c>
      <c r="AZ1261" s="6"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f>IF(Table3[[#This Row],[Type]]="EM",IF((Table3[[#This Row],[Diameter]]/2)-Table3[[#This Row],[CornerRadius]]-0.012&gt;0,(Table3[[#This Row],[Diameter]]/2)-Table3[[#This Row],[CornerRadius]]-0.012,0),)</f>
        <v>0</v>
      </c>
      <c r="BK1261" s="6" t="str">
        <f>IF(Table3[[#This Row],[ShoulderLength]]="","",IF(Table3[[#This Row],[ShoulderLength]]&lt;Table3[[#This Row],[LOC]],"FIX",""))</f>
        <v/>
      </c>
    </row>
    <row r="1262" spans="1:63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2358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>IF(Z1262 &lt; 1, "", (M1262/2)/TAN(RADIANS(Z1262/2)))</f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Q1262" s="6">
        <v>0</v>
      </c>
      <c r="AR1262" s="6">
        <v>0</v>
      </c>
      <c r="AS1262" s="6">
        <v>0</v>
      </c>
      <c r="AT1262" s="6">
        <v>0</v>
      </c>
      <c r="AU1262" s="6">
        <f>IF(Table3[[#This Row],[ShankDiameter]]&gt;0.5,0,IF(Table3[[#This Row],[Type]]="CD",0,1))</f>
        <v>1</v>
      </c>
      <c r="AV1262" s="6">
        <v>0</v>
      </c>
      <c r="AW1262" s="6">
        <v>0</v>
      </c>
      <c r="AX1262" s="6">
        <v>0</v>
      </c>
      <c r="AY1262" s="6">
        <f>IF(Table3[[#This Row],[ShankDiameter]]=0.225,2,IF(Table3[[#This Row],[ShankDiameter]]=0.25,2,IF(Table3[[#This Row],[ShankDiameter]]=0.2875,2,0)))</f>
        <v>0</v>
      </c>
      <c r="AZ1262" s="6"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f>IF(Table3[[#This Row],[Type]]="EM",IF((Table3[[#This Row],[Diameter]]/2)-Table3[[#This Row],[CornerRadius]]-0.012&gt;0,(Table3[[#This Row],[Diameter]]/2)-Table3[[#This Row],[CornerRadius]]-0.012,0),)</f>
        <v>0</v>
      </c>
      <c r="BK1262" s="6" t="str">
        <f>IF(Table3[[#This Row],[ShoulderLength]]="","",IF(Table3[[#This Row],[ShoulderLength]]&lt;Table3[[#This Row],[LOC]],"FIX",""))</f>
        <v/>
      </c>
    </row>
    <row r="1263" spans="1:63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2357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>IF(Z1263 &lt; 1, "", (M1263/2)/TAN(RADIANS(Z1263/2)))</f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Q1263" s="6">
        <v>0</v>
      </c>
      <c r="AR1263" s="6">
        <v>0</v>
      </c>
      <c r="AS1263" s="6">
        <v>0</v>
      </c>
      <c r="AT1263" s="6">
        <v>0</v>
      </c>
      <c r="AU1263" s="6">
        <f>IF(Table3[[#This Row],[ShankDiameter]]&gt;0.5,0,IF(Table3[[#This Row],[Type]]="CD",0,1))</f>
        <v>1</v>
      </c>
      <c r="AV1263" s="6">
        <v>0</v>
      </c>
      <c r="AW1263" s="6">
        <v>0</v>
      </c>
      <c r="AX1263" s="6">
        <v>0</v>
      </c>
      <c r="AY1263" s="6">
        <f>IF(Table3[[#This Row],[ShankDiameter]]=0.225,2,IF(Table3[[#This Row],[ShankDiameter]]=0.25,2,IF(Table3[[#This Row],[ShankDiameter]]=0.2875,2,0)))</f>
        <v>0</v>
      </c>
      <c r="AZ1263" s="6"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f>IF(Table3[[#This Row],[Type]]="EM",IF((Table3[[#This Row],[Diameter]]/2)-Table3[[#This Row],[CornerRadius]]-0.012&gt;0,(Table3[[#This Row],[Diameter]]/2)-Table3[[#This Row],[CornerRadius]]-0.012,0),)</f>
        <v>0</v>
      </c>
      <c r="BK1263" s="6" t="str">
        <f>IF(Table3[[#This Row],[ShoulderLength]]="","",IF(Table3[[#This Row],[ShoulderLength]]&lt;Table3[[#This Row],[LOC]],"FIX",""))</f>
        <v/>
      </c>
    </row>
    <row r="1264" spans="1:63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2356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>IF(Z1264 &lt; 1, "", (M1264/2)/TAN(RADIANS(Z1264/2)))</f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Q1264" s="6">
        <v>0</v>
      </c>
      <c r="AR1264" s="6">
        <v>0</v>
      </c>
      <c r="AS1264" s="6">
        <v>0</v>
      </c>
      <c r="AT1264" s="6">
        <v>0</v>
      </c>
      <c r="AU1264" s="6">
        <f>IF(Table3[[#This Row],[ShankDiameter]]&gt;0.5,0,IF(Table3[[#This Row],[Type]]="CD",0,1))</f>
        <v>1</v>
      </c>
      <c r="AV1264" s="6">
        <v>0</v>
      </c>
      <c r="AW1264" s="6">
        <v>0</v>
      </c>
      <c r="AX1264" s="6">
        <v>0</v>
      </c>
      <c r="AY1264" s="6">
        <f>IF(Table3[[#This Row],[ShankDiameter]]=0.225,2,IF(Table3[[#This Row],[ShankDiameter]]=0.25,2,IF(Table3[[#This Row],[ShankDiameter]]=0.2875,2,0)))</f>
        <v>0</v>
      </c>
      <c r="AZ1264" s="6"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f>IF(Table3[[#This Row],[Type]]="EM",IF((Table3[[#This Row],[Diameter]]/2)-Table3[[#This Row],[CornerRadius]]-0.012&gt;0,(Table3[[#This Row],[Diameter]]/2)-Table3[[#This Row],[CornerRadius]]-0.012,0),)</f>
        <v>0</v>
      </c>
      <c r="BK1264" s="6" t="str">
        <f>IF(Table3[[#This Row],[ShoulderLength]]="","",IF(Table3[[#This Row],[ShoulderLength]]&lt;Table3[[#This Row],[LOC]],"FIX",""))</f>
        <v/>
      </c>
    </row>
    <row r="1265" spans="1:63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2267</v>
      </c>
      <c r="I1265" s="11" t="s">
        <v>2354</v>
      </c>
      <c r="J1265" s="12" t="s">
        <v>2355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>IF(Z1265 &lt; 1, "", (M1265/2)/TAN(RADIANS(Z1265/2)))</f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Q1265" s="6">
        <v>0</v>
      </c>
      <c r="AR1265" s="6">
        <v>0</v>
      </c>
      <c r="AS1265" s="6">
        <v>0</v>
      </c>
      <c r="AT1265" s="6">
        <v>0</v>
      </c>
      <c r="AU1265" s="6">
        <f>IF(Table3[[#This Row],[ShankDiameter]]&gt;0.5,0,IF(Table3[[#This Row],[Type]]="CD",0,1))</f>
        <v>1</v>
      </c>
      <c r="AV1265" s="6">
        <v>0</v>
      </c>
      <c r="AW1265" s="6">
        <v>0</v>
      </c>
      <c r="AX1265" s="6">
        <v>0</v>
      </c>
      <c r="AY1265" s="6">
        <f>IF(Table3[[#This Row],[ShankDiameter]]=0.225,2,IF(Table3[[#This Row],[ShankDiameter]]=0.25,2,IF(Table3[[#This Row],[ShankDiameter]]=0.2875,2,0)))</f>
        <v>0</v>
      </c>
      <c r="AZ1265" s="6"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f>IF(Table3[[#This Row],[Type]]="EM",IF((Table3[[#This Row],[Diameter]]/2)-Table3[[#This Row],[CornerRadius]]-0.012&gt;0,(Table3[[#This Row],[Diameter]]/2)-Table3[[#This Row],[CornerRadius]]-0.012,0),)</f>
        <v>0</v>
      </c>
      <c r="BK1265" s="6" t="str">
        <f>IF(Table3[[#This Row],[ShoulderLength]]="","",IF(Table3[[#This Row],[ShoulderLength]]&lt;Table3[[#This Row],[LOC]],"FIX",""))</f>
        <v/>
      </c>
    </row>
    <row r="1266" spans="1:63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2267</v>
      </c>
      <c r="I1266" s="11" t="s">
        <v>2352</v>
      </c>
      <c r="J1266" s="12" t="s">
        <v>2353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>IF(Z1266 &lt; 1, "", (M1266/2)/TAN(RADIANS(Z1266/2)))</f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Q1266" s="6">
        <v>0</v>
      </c>
      <c r="AR1266" s="6">
        <v>0</v>
      </c>
      <c r="AS1266" s="6">
        <v>0</v>
      </c>
      <c r="AT1266" s="6">
        <v>0</v>
      </c>
      <c r="AU1266" s="6">
        <f>IF(Table3[[#This Row],[ShankDiameter]]&gt;0.5,0,IF(Table3[[#This Row],[Type]]="CD",0,1))</f>
        <v>1</v>
      </c>
      <c r="AV1266" s="6">
        <v>0</v>
      </c>
      <c r="AW1266" s="6">
        <v>0</v>
      </c>
      <c r="AX1266" s="6">
        <v>0</v>
      </c>
      <c r="AY1266" s="6">
        <f>IF(Table3[[#This Row],[ShankDiameter]]=0.225,2,IF(Table3[[#This Row],[ShankDiameter]]=0.25,2,IF(Table3[[#This Row],[ShankDiameter]]=0.2875,2,0)))</f>
        <v>0</v>
      </c>
      <c r="AZ1266" s="6"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f>IF(Table3[[#This Row],[Type]]="EM",IF((Table3[[#This Row],[Diameter]]/2)-Table3[[#This Row],[CornerRadius]]-0.012&gt;0,(Table3[[#This Row],[Diameter]]/2)-Table3[[#This Row],[CornerRadius]]-0.012,0),)</f>
        <v>0</v>
      </c>
      <c r="BK1266" s="6" t="str">
        <f>IF(Table3[[#This Row],[ShoulderLength]]="","",IF(Table3[[#This Row],[ShoulderLength]]&lt;Table3[[#This Row],[LOC]],"FIX",""))</f>
        <v/>
      </c>
    </row>
    <row r="1267" spans="1:63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2267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>IF(Z1267 &lt; 1, "", (M1267/2)/TAN(RADIANS(Z1267/2)))</f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Q1267" s="6">
        <v>0</v>
      </c>
      <c r="AR1267" s="6">
        <v>0</v>
      </c>
      <c r="AS1267" s="6">
        <v>0</v>
      </c>
      <c r="AT1267" s="6">
        <v>0</v>
      </c>
      <c r="AU1267" s="6">
        <f>IF(Table3[[#This Row],[ShankDiameter]]&gt;0.5,0,IF(Table3[[#This Row],[Type]]="CD",0,1))</f>
        <v>1</v>
      </c>
      <c r="AV1267" s="6">
        <v>0</v>
      </c>
      <c r="AW1267" s="6">
        <v>0</v>
      </c>
      <c r="AX1267" s="6">
        <v>0</v>
      </c>
      <c r="AY1267" s="6">
        <f>IF(Table3[[#This Row],[ShankDiameter]]=0.225,2,IF(Table3[[#This Row],[ShankDiameter]]=0.25,2,IF(Table3[[#This Row],[ShankDiameter]]=0.2875,2,0)))</f>
        <v>0</v>
      </c>
      <c r="AZ1267" s="6"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f>IF(Table3[[#This Row],[Type]]="EM",IF((Table3[[#This Row],[Diameter]]/2)-Table3[[#This Row],[CornerRadius]]-0.012&gt;0,(Table3[[#This Row],[Diameter]]/2)-Table3[[#This Row],[CornerRadius]]-0.012,0),)</f>
        <v>0</v>
      </c>
      <c r="BK1267" s="6" t="str">
        <f>IF(Table3[[#This Row],[ShoulderLength]]="","",IF(Table3[[#This Row],[ShoulderLength]]&lt;Table3[[#This Row],[LOC]],"FIX",""))</f>
        <v/>
      </c>
    </row>
    <row r="1268" spans="1:63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2267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Q1268" s="6">
        <v>0</v>
      </c>
      <c r="AR1268" s="6">
        <v>0</v>
      </c>
      <c r="AS1268" s="6">
        <v>0</v>
      </c>
      <c r="AT1268" s="6">
        <v>0</v>
      </c>
      <c r="AU1268" s="6">
        <f>IF(Table3[[#This Row],[ShankDiameter]]&gt;0.5,0,IF(Table3[[#This Row],[Type]]="CD",0,1))</f>
        <v>1</v>
      </c>
      <c r="AV1268" s="6">
        <v>0</v>
      </c>
      <c r="AW1268" s="6">
        <v>0</v>
      </c>
      <c r="AX1268" s="6">
        <v>0</v>
      </c>
      <c r="AY1268" s="6">
        <f>IF(Table3[[#This Row],[ShankDiameter]]=0.225,2,IF(Table3[[#This Row],[ShankDiameter]]=0.25,2,IF(Table3[[#This Row],[ShankDiameter]]=0.2875,2,0)))</f>
        <v>0</v>
      </c>
      <c r="AZ1268" s="6"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f>IF(Table3[[#This Row],[Type]]="EM",IF((Table3[[#This Row],[Diameter]]/2)-Table3[[#This Row],[CornerRadius]]-0.012&gt;0,(Table3[[#This Row],[Diameter]]/2)-Table3[[#This Row],[CornerRadius]]-0.012,0),)</f>
        <v>0</v>
      </c>
      <c r="BK1268" s="6" t="str">
        <f>IF(Table3[[#This Row],[ShoulderLength]]="","",IF(Table3[[#This Row],[ShoulderLength]]&lt;Table3[[#This Row],[LOC]],"FIX",""))</f>
        <v/>
      </c>
    </row>
    <row r="1269" spans="1:63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2347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>IF(Z1269 &lt; 1, "", (M1269/2)/TAN(RADIANS(Z1269/2)))</f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Q1269" s="6">
        <v>0</v>
      </c>
      <c r="AR1269" s="6">
        <v>0</v>
      </c>
      <c r="AS1269" s="6">
        <v>0</v>
      </c>
      <c r="AT1269" s="6">
        <v>0</v>
      </c>
      <c r="AU1269" s="6">
        <f>IF(Table3[[#This Row],[ShankDiameter]]&gt;0.5,0,IF(Table3[[#This Row],[Type]]="CD",0,1))</f>
        <v>1</v>
      </c>
      <c r="AV1269" s="6">
        <v>0</v>
      </c>
      <c r="AW1269" s="6">
        <v>0</v>
      </c>
      <c r="AX1269" s="6">
        <v>0</v>
      </c>
      <c r="AY1269" s="6">
        <f>IF(Table3[[#This Row],[ShankDiameter]]=0.225,2,IF(Table3[[#This Row],[ShankDiameter]]=0.25,2,IF(Table3[[#This Row],[ShankDiameter]]=0.2875,2,0)))</f>
        <v>0</v>
      </c>
      <c r="AZ1269" s="6"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f>IF(Table3[[#This Row],[Type]]="EM",IF((Table3[[#This Row],[Diameter]]/2)-Table3[[#This Row],[CornerRadius]]-0.012&gt;0,(Table3[[#This Row],[Diameter]]/2)-Table3[[#This Row],[CornerRadius]]-0.012,0),)</f>
        <v>0</v>
      </c>
      <c r="BK1269" s="6" t="str">
        <f>IF(Table3[[#This Row],[ShoulderLength]]="","",IF(Table3[[#This Row],[ShoulderLength]]&lt;Table3[[#This Row],[LOC]],"FIX",""))</f>
        <v/>
      </c>
    </row>
    <row r="1270" spans="1:63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2346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Q1270" s="6">
        <v>0</v>
      </c>
      <c r="AR1270" s="6">
        <v>0</v>
      </c>
      <c r="AS1270" s="6">
        <v>0</v>
      </c>
      <c r="AT1270" s="6">
        <v>0</v>
      </c>
      <c r="AU1270" s="6">
        <f>IF(Table3[[#This Row],[ShankDiameter]]&gt;0.5,0,IF(Table3[[#This Row],[Type]]="CD",0,1))</f>
        <v>1</v>
      </c>
      <c r="AV1270" s="6">
        <v>0</v>
      </c>
      <c r="AW1270" s="6">
        <v>0</v>
      </c>
      <c r="AX1270" s="6">
        <v>0</v>
      </c>
      <c r="AY1270" s="6">
        <f>IF(Table3[[#This Row],[ShankDiameter]]=0.225,2,IF(Table3[[#This Row],[ShankDiameter]]=0.25,2,IF(Table3[[#This Row],[ShankDiameter]]=0.2875,2,0)))</f>
        <v>0</v>
      </c>
      <c r="AZ1270" s="6"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f>IF(Table3[[#This Row],[Type]]="EM",IF((Table3[[#This Row],[Diameter]]/2)-Table3[[#This Row],[CornerRadius]]-0.012&gt;0,(Table3[[#This Row],[Diameter]]/2)-Table3[[#This Row],[CornerRadius]]-0.012,0),)</f>
        <v>0</v>
      </c>
      <c r="BK1270" s="6" t="str">
        <f>IF(Table3[[#This Row],[ShoulderLength]]="","",IF(Table3[[#This Row],[ShoulderLength]]&lt;Table3[[#This Row],[LOC]],"FIX",""))</f>
        <v/>
      </c>
    </row>
    <row r="1271" spans="1:63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2267</v>
      </c>
      <c r="I1271" s="11" t="s">
        <v>2344</v>
      </c>
      <c r="J1271" s="12" t="s">
        <v>2345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>IF(Z1271 &lt; 1, "", (M1271/2)/TAN(RADIANS(Z1271/2)))</f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Q1271" s="6">
        <v>0</v>
      </c>
      <c r="AR1271" s="6">
        <v>0</v>
      </c>
      <c r="AS1271" s="6">
        <v>0</v>
      </c>
      <c r="AT1271" s="6">
        <v>0</v>
      </c>
      <c r="AU1271" s="6">
        <f>IF(Table3[[#This Row],[ShankDiameter]]&gt;0.5,0,IF(Table3[[#This Row],[Type]]="CD",0,1))</f>
        <v>1</v>
      </c>
      <c r="AV1271" s="6">
        <v>0</v>
      </c>
      <c r="AW1271" s="6">
        <v>0</v>
      </c>
      <c r="AX1271" s="6">
        <v>0</v>
      </c>
      <c r="AY1271" s="6">
        <f>IF(Table3[[#This Row],[ShankDiameter]]=0.225,2,IF(Table3[[#This Row],[ShankDiameter]]=0.25,2,IF(Table3[[#This Row],[ShankDiameter]]=0.2875,2,0)))</f>
        <v>0</v>
      </c>
      <c r="AZ1271" s="6"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f>IF(Table3[[#This Row],[Type]]="EM",IF((Table3[[#This Row],[Diameter]]/2)-Table3[[#This Row],[CornerRadius]]-0.012&gt;0,(Table3[[#This Row],[Diameter]]/2)-Table3[[#This Row],[CornerRadius]]-0.012,0),)</f>
        <v>0</v>
      </c>
      <c r="BK1271" s="6" t="str">
        <f>IF(Table3[[#This Row],[ShoulderLength]]="","",IF(Table3[[#This Row],[ShoulderLength]]&lt;Table3[[#This Row],[LOC]],"FIX",""))</f>
        <v/>
      </c>
    </row>
    <row r="1272" spans="1:63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>IF(Z1272 &lt; 1, "", (M1272/2)/TAN(RADIANS(Z1272/2)))</f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Q1272" s="6">
        <v>0</v>
      </c>
      <c r="AR1272" s="6">
        <v>0</v>
      </c>
      <c r="AS1272" s="6">
        <v>0</v>
      </c>
      <c r="AT1272" s="6">
        <v>0</v>
      </c>
      <c r="AU1272" s="6">
        <f>IF(Table3[[#This Row],[ShankDiameter]]&gt;0.5,0,IF(Table3[[#This Row],[Type]]="CD",0,1))</f>
        <v>1</v>
      </c>
      <c r="AV1272" s="6">
        <v>0</v>
      </c>
      <c r="AW1272" s="6">
        <v>0</v>
      </c>
      <c r="AX1272" s="6">
        <v>0</v>
      </c>
      <c r="AY1272" s="6">
        <f>IF(Table3[[#This Row],[ShankDiameter]]=0.225,2,IF(Table3[[#This Row],[ShankDiameter]]=0.25,2,IF(Table3[[#This Row],[ShankDiameter]]=0.2875,2,0)))</f>
        <v>0</v>
      </c>
      <c r="AZ1272" s="6"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f>IF(Table3[[#This Row],[Type]]="EM",IF((Table3[[#This Row],[Diameter]]/2)-Table3[[#This Row],[CornerRadius]]-0.012&gt;0,(Table3[[#This Row],[Diameter]]/2)-Table3[[#This Row],[CornerRadius]]-0.012,0),)</f>
        <v>0</v>
      </c>
      <c r="BK1272" s="6" t="str">
        <f>IF(Table3[[#This Row],[ShoulderLength]]="","",IF(Table3[[#This Row],[ShoulderLength]]&lt;Table3[[#This Row],[LOC]],"FIX",""))</f>
        <v/>
      </c>
    </row>
    <row r="1273" spans="1:63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2342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>IF(Z1273 &lt; 1, "", (M1273/2)/TAN(RADIANS(Z1273/2)))</f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Q1273" s="6">
        <v>0</v>
      </c>
      <c r="AR1273" s="6">
        <v>0</v>
      </c>
      <c r="AS1273" s="6">
        <v>0</v>
      </c>
      <c r="AT1273" s="6">
        <v>0</v>
      </c>
      <c r="AU1273" s="6">
        <f>IF(Table3[[#This Row],[ShankDiameter]]&gt;0.5,0,IF(Table3[[#This Row],[Type]]="CD",0,1))</f>
        <v>1</v>
      </c>
      <c r="AV1273" s="6">
        <v>0</v>
      </c>
      <c r="AW1273" s="6">
        <v>0</v>
      </c>
      <c r="AX1273" s="6">
        <v>0</v>
      </c>
      <c r="AY1273" s="6">
        <f>IF(Table3[[#This Row],[ShankDiameter]]=0.225,2,IF(Table3[[#This Row],[ShankDiameter]]=0.25,2,IF(Table3[[#This Row],[ShankDiameter]]=0.2875,2,0)))</f>
        <v>0</v>
      </c>
      <c r="AZ1273" s="6"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f>IF(Table3[[#This Row],[Type]]="EM",IF((Table3[[#This Row],[Diameter]]/2)-Table3[[#This Row],[CornerRadius]]-0.012&gt;0,(Table3[[#This Row],[Diameter]]/2)-Table3[[#This Row],[CornerRadius]]-0.012,0),)</f>
        <v>0</v>
      </c>
      <c r="BK1273" s="6" t="str">
        <f>IF(Table3[[#This Row],[ShoulderLength]]="","",IF(Table3[[#This Row],[ShoulderLength]]&lt;Table3[[#This Row],[LOC]],"FIX",""))</f>
        <v/>
      </c>
    </row>
    <row r="1274" spans="1:63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2341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>IF(Z1274 &lt; 1, "", (M1274/2)/TAN(RADIANS(Z1274/2)))</f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Q1274" s="6">
        <v>0</v>
      </c>
      <c r="AR1274" s="6">
        <v>0</v>
      </c>
      <c r="AS1274" s="6">
        <v>0</v>
      </c>
      <c r="AT1274" s="6">
        <v>0</v>
      </c>
      <c r="AU1274" s="6">
        <f>IF(Table3[[#This Row],[ShankDiameter]]&gt;0.5,0,IF(Table3[[#This Row],[Type]]="CD",0,1))</f>
        <v>1</v>
      </c>
      <c r="AV1274" s="6">
        <v>0</v>
      </c>
      <c r="AW1274" s="6">
        <v>0</v>
      </c>
      <c r="AX1274" s="6">
        <v>0</v>
      </c>
      <c r="AY1274" s="6">
        <f>IF(Table3[[#This Row],[ShankDiameter]]=0.225,2,IF(Table3[[#This Row],[ShankDiameter]]=0.25,2,IF(Table3[[#This Row],[ShankDiameter]]=0.2875,2,0)))</f>
        <v>0</v>
      </c>
      <c r="AZ1274" s="6"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f>IF(Table3[[#This Row],[Type]]="EM",IF((Table3[[#This Row],[Diameter]]/2)-Table3[[#This Row],[CornerRadius]]-0.012&gt;0,(Table3[[#This Row],[Diameter]]/2)-Table3[[#This Row],[CornerRadius]]-0.012,0),)</f>
        <v>0</v>
      </c>
      <c r="BK1274" s="6" t="str">
        <f>IF(Table3[[#This Row],[ShoulderLength]]="","",IF(Table3[[#This Row],[ShoulderLength]]&lt;Table3[[#This Row],[LOC]],"FIX",""))</f>
        <v/>
      </c>
    </row>
    <row r="1275" spans="1:63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2340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>IF(Z1275 &lt; 1, "", (M1275/2)/TAN(RADIANS(Z1275/2)))</f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Q1275" s="6">
        <v>0</v>
      </c>
      <c r="AR1275" s="6">
        <v>0</v>
      </c>
      <c r="AS1275" s="6">
        <v>0</v>
      </c>
      <c r="AT1275" s="6">
        <v>0</v>
      </c>
      <c r="AU1275" s="6">
        <f>IF(Table3[[#This Row],[ShankDiameter]]&gt;0.5,0,IF(Table3[[#This Row],[Type]]="CD",0,1))</f>
        <v>1</v>
      </c>
      <c r="AV1275" s="6">
        <v>0</v>
      </c>
      <c r="AW1275" s="6">
        <v>0</v>
      </c>
      <c r="AX1275" s="6">
        <v>0</v>
      </c>
      <c r="AY1275" s="6">
        <f>IF(Table3[[#This Row],[ShankDiameter]]=0.225,2,IF(Table3[[#This Row],[ShankDiameter]]=0.25,2,IF(Table3[[#This Row],[ShankDiameter]]=0.2875,2,0)))</f>
        <v>0</v>
      </c>
      <c r="AZ1275" s="6"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f>IF(Table3[[#This Row],[Type]]="EM",IF((Table3[[#This Row],[Diameter]]/2)-Table3[[#This Row],[CornerRadius]]-0.012&gt;0,(Table3[[#This Row],[Diameter]]/2)-Table3[[#This Row],[CornerRadius]]-0.012,0),)</f>
        <v>0</v>
      </c>
      <c r="BK1275" s="6" t="str">
        <f>IF(Table3[[#This Row],[ShoulderLength]]="","",IF(Table3[[#This Row],[ShoulderLength]]&lt;Table3[[#This Row],[LOC]],"FIX",""))</f>
        <v/>
      </c>
    </row>
    <row r="1276" spans="1:63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>IF(Z1276 &lt; 1, "", (M1276/2)/TAN(RADIANS(Z1276/2)))</f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Q1276" s="6">
        <v>0</v>
      </c>
      <c r="AR1276" s="6">
        <v>0</v>
      </c>
      <c r="AS1276" s="6">
        <v>0</v>
      </c>
      <c r="AT1276" s="6">
        <v>0</v>
      </c>
      <c r="AU1276" s="6">
        <f>IF(Table3[[#This Row],[ShankDiameter]]&gt;0.5,0,IF(Table3[[#This Row],[Type]]="CD",0,1))</f>
        <v>1</v>
      </c>
      <c r="AV1276" s="6">
        <v>0</v>
      </c>
      <c r="AW1276" s="6">
        <v>0</v>
      </c>
      <c r="AX1276" s="6">
        <v>0</v>
      </c>
      <c r="AY1276" s="6">
        <f>IF(Table3[[#This Row],[ShankDiameter]]=0.225,2,IF(Table3[[#This Row],[ShankDiameter]]=0.25,2,IF(Table3[[#This Row],[ShankDiameter]]=0.2875,2,0)))</f>
        <v>0</v>
      </c>
      <c r="AZ1276" s="6"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f>IF(Table3[[#This Row],[Type]]="EM",IF((Table3[[#This Row],[Diameter]]/2)-Table3[[#This Row],[CornerRadius]]-0.012&gt;0,(Table3[[#This Row],[Diameter]]/2)-Table3[[#This Row],[CornerRadius]]-0.012,0),)</f>
        <v>0</v>
      </c>
      <c r="BK1276" s="6" t="str">
        <f>IF(Table3[[#This Row],[ShoulderLength]]="","",IF(Table3[[#This Row],[ShoulderLength]]&lt;Table3[[#This Row],[LOC]],"FIX",""))</f>
        <v/>
      </c>
    </row>
    <row r="1277" spans="1:63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2339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>IF(Z1277 &lt; 1, "", (M1277/2)/TAN(RADIANS(Z1277/2)))</f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Q1277" s="6">
        <v>0</v>
      </c>
      <c r="AR1277" s="6">
        <v>0</v>
      </c>
      <c r="AS1277" s="6">
        <v>0</v>
      </c>
      <c r="AT1277" s="6">
        <v>0</v>
      </c>
      <c r="AU1277" s="6">
        <f>IF(Table3[[#This Row],[ShankDiameter]]&gt;0.5,0,IF(Table3[[#This Row],[Type]]="CD",0,1))</f>
        <v>1</v>
      </c>
      <c r="AV1277" s="6">
        <v>0</v>
      </c>
      <c r="AW1277" s="6">
        <v>0</v>
      </c>
      <c r="AX1277" s="6">
        <v>0</v>
      </c>
      <c r="AY1277" s="6">
        <f>IF(Table3[[#This Row],[ShankDiameter]]=0.225,2,IF(Table3[[#This Row],[ShankDiameter]]=0.25,2,IF(Table3[[#This Row],[ShankDiameter]]=0.2875,2,0)))</f>
        <v>0</v>
      </c>
      <c r="AZ1277" s="6"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f>IF(Table3[[#This Row],[Type]]="EM",IF((Table3[[#This Row],[Diameter]]/2)-Table3[[#This Row],[CornerRadius]]-0.012&gt;0,(Table3[[#This Row],[Diameter]]/2)-Table3[[#This Row],[CornerRadius]]-0.012,0),)</f>
        <v>0</v>
      </c>
      <c r="BK1277" s="6" t="str">
        <f>IF(Table3[[#This Row],[ShoulderLength]]="","",IF(Table3[[#This Row],[ShoulderLength]]&lt;Table3[[#This Row],[LOC]],"FIX",""))</f>
        <v/>
      </c>
    </row>
    <row r="1278" spans="1:63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2195</v>
      </c>
      <c r="D1278" s="6" t="s">
        <v>2195</v>
      </c>
      <c r="E1278" s="6">
        <v>1277</v>
      </c>
      <c r="G1278" s="9" t="s">
        <v>74</v>
      </c>
      <c r="H1278" s="10" t="s">
        <v>2195</v>
      </c>
      <c r="I1278" s="11" t="s">
        <v>2337</v>
      </c>
      <c r="J1278" s="12" t="s">
        <v>2338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>IF(Z1278 &lt; 1, "", (M1278/2)/TAN(RADIANS(Z1278/2)))</f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1</v>
      </c>
      <c r="AK1278" s="6">
        <v>0</v>
      </c>
      <c r="AL1278" s="6">
        <v>0</v>
      </c>
      <c r="AM1278" s="6">
        <v>0</v>
      </c>
      <c r="AN1278" s="6">
        <v>0</v>
      </c>
      <c r="AO1278" s="6">
        <v>1</v>
      </c>
      <c r="AQ1278" s="6">
        <v>0</v>
      </c>
      <c r="AR1278" s="6">
        <v>0</v>
      </c>
      <c r="AS1278" s="6">
        <v>0</v>
      </c>
      <c r="AT1278" s="6">
        <v>0</v>
      </c>
      <c r="AU1278" s="6">
        <f>IF(Table3[[#This Row],[ShankDiameter]]&gt;0.5,0,2)</f>
        <v>2</v>
      </c>
      <c r="AV1278" s="6">
        <v>0</v>
      </c>
      <c r="AW1278" s="6">
        <v>0</v>
      </c>
      <c r="AX1278" s="6">
        <v>2</v>
      </c>
      <c r="AY1278" s="6">
        <f>IF(Table3[[#This Row],[ShankDiameter]]=0.225,2,IF(Table3[[#This Row],[ShankDiameter]]=0.25,2,IF(Table3[[#This Row],[ShankDiameter]]=0.2875,2,0)))</f>
        <v>0</v>
      </c>
      <c r="AZ1278" s="6">
        <v>2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f>IF(Table3[[#This Row],[Type]]="EM",IF((Table3[[#This Row],[Diameter]]/2)-Table3[[#This Row],[CornerRadius]]-0.012&gt;0,(Table3[[#This Row],[Diameter]]/2)-Table3[[#This Row],[CornerRadius]]-0.012,0),)</f>
        <v>0</v>
      </c>
      <c r="BK1278" s="6" t="str">
        <f>IF(Table3[[#This Row],[ShoulderLength]]="","",IF(Table3[[#This Row],[ShoulderLength]]&lt;Table3[[#This Row],[LOC]],"FIX",""))</f>
        <v/>
      </c>
    </row>
    <row r="1279" spans="1:63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1924</v>
      </c>
      <c r="D1279" s="6" t="s">
        <v>1924</v>
      </c>
      <c r="E1279" s="6">
        <v>1278</v>
      </c>
      <c r="G1279" s="9" t="s">
        <v>74</v>
      </c>
      <c r="H1279" s="10" t="s">
        <v>1924</v>
      </c>
      <c r="I1279" s="11" t="s">
        <v>2335</v>
      </c>
      <c r="J1279" s="12" t="s">
        <v>2336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>IF(Z1279 &lt; 1, "", (M1279/2)/TAN(RADIANS(Z1279/2)))</f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1</v>
      </c>
      <c r="AK1279" s="6">
        <v>0</v>
      </c>
      <c r="AL1279" s="6">
        <v>0</v>
      </c>
      <c r="AM1279" s="6">
        <v>0</v>
      </c>
      <c r="AN1279" s="6">
        <v>0</v>
      </c>
      <c r="AO1279" s="6">
        <v>1</v>
      </c>
      <c r="AQ1279" s="6">
        <v>0</v>
      </c>
      <c r="AR1279" s="6">
        <v>0</v>
      </c>
      <c r="AS1279" s="6">
        <v>0</v>
      </c>
      <c r="AT1279" s="6">
        <v>0</v>
      </c>
      <c r="AU1279" s="6">
        <f>IF(Table3[[#This Row],[ShankDiameter]]&gt;0.5,0,IF(Table3[[#This Row],[Type]]="CD",0,1))</f>
        <v>1</v>
      </c>
      <c r="AV1279" s="6">
        <v>0</v>
      </c>
      <c r="AW1279" s="6">
        <v>0</v>
      </c>
      <c r="AX1279" s="6">
        <v>0</v>
      </c>
      <c r="AY1279" s="6">
        <f>IF(Table3[[#This Row],[ShankDiameter]]=0.225,2,IF(Table3[[#This Row],[ShankDiameter]]=0.25,2,IF(Table3[[#This Row],[ShankDiameter]]=0.2875,2,0)))</f>
        <v>0</v>
      </c>
      <c r="AZ1279" s="6">
        <v>2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f>IF(Table3[[#This Row],[Type]]="EM",IF((Table3[[#This Row],[Diameter]]/2)-Table3[[#This Row],[CornerRadius]]-0.012&gt;0,(Table3[[#This Row],[Diameter]]/2)-Table3[[#This Row],[CornerRadius]]-0.012,0),)</f>
        <v>0</v>
      </c>
      <c r="BK1279" s="6" t="str">
        <f>IF(Table3[[#This Row],[ShoulderLength]]="","",IF(Table3[[#This Row],[ShoulderLength]]&lt;Table3[[#This Row],[LOC]],"FIX",""))</f>
        <v/>
      </c>
    </row>
    <row r="1280" spans="1:63" x14ac:dyDescent="0.25">
      <c r="A1280" s="7">
        <v>1</v>
      </c>
      <c r="B1280" s="6" t="s">
        <v>1860</v>
      </c>
      <c r="C1280" s="6" t="s">
        <v>2280</v>
      </c>
      <c r="E1280" s="6">
        <v>1279</v>
      </c>
      <c r="G1280" s="9" t="s">
        <v>74</v>
      </c>
      <c r="H1280" s="10" t="s">
        <v>1860</v>
      </c>
      <c r="I1280" s="20" t="s">
        <v>2333</v>
      </c>
      <c r="J1280" s="12" t="s">
        <v>2334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>IF(Z1280 &lt; 1, "", (M1280/2)/TAN(RADIANS(Z1280/2)))</f>
        <v/>
      </c>
      <c r="AB1280" s="6">
        <v>1.34</v>
      </c>
      <c r="AD1280" s="6">
        <v>0.9</v>
      </c>
      <c r="AF1280" s="6" t="s">
        <v>119</v>
      </c>
      <c r="AG1280" s="18" t="s">
        <v>2289</v>
      </c>
      <c r="AI1280" s="6">
        <v>1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Q1280" s="6">
        <v>0</v>
      </c>
      <c r="AR1280" s="6">
        <v>0</v>
      </c>
      <c r="AS1280" s="6">
        <v>0</v>
      </c>
      <c r="AT1280" s="6">
        <v>0</v>
      </c>
      <c r="AU1280" s="6">
        <f>IF(Table3[[#This Row],[ShankDiameter]]&gt;0.5,0,IF(Table3[[#This Row],[Type]]="CD",0,1))</f>
        <v>0</v>
      </c>
      <c r="AV1280" s="6">
        <v>0</v>
      </c>
      <c r="AW1280" s="6">
        <v>0</v>
      </c>
      <c r="AX1280" s="6">
        <v>0</v>
      </c>
      <c r="AY1280" s="6">
        <f>IF(Table3[[#This Row],[ShankDiameter]]=0.225,2,IF(Table3[[#This Row],[ShankDiameter]]=0.25,2,IF(Table3[[#This Row],[ShankDiameter]]=0.2875,2,0)))</f>
        <v>0</v>
      </c>
      <c r="AZ1280" s="6"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1</v>
      </c>
      <c r="BG1280" s="6">
        <v>0</v>
      </c>
      <c r="BH1280" s="6">
        <v>0</v>
      </c>
      <c r="BI1280" s="6">
        <f>IF(Table3[[#This Row],[Type]]="EM",IF((Table3[[#This Row],[Diameter]]/2)-Table3[[#This Row],[CornerRadius]]-0.012&gt;0,(Table3[[#This Row],[Diameter]]/2)-Table3[[#This Row],[CornerRadius]]-0.012,0),)</f>
        <v>0</v>
      </c>
      <c r="BK1280" s="6" t="str">
        <f>IF(Table3[[#This Row],[ShoulderLength]]="","",IF(Table3[[#This Row],[ShoulderLength]]&lt;Table3[[#This Row],[LOC]],"FIX",""))</f>
        <v/>
      </c>
    </row>
    <row r="1281" spans="1:63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802</v>
      </c>
      <c r="I1281" s="11" t="s">
        <v>2332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>IF(Z1281 &lt; 1, "", (M1281/2)/TAN(RADIANS(Z1281/2)))</f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1</v>
      </c>
      <c r="AN1281" s="6">
        <v>0</v>
      </c>
      <c r="AO1281" s="6">
        <v>0</v>
      </c>
      <c r="AQ1281" s="6">
        <v>0</v>
      </c>
      <c r="AR1281" s="6">
        <v>0</v>
      </c>
      <c r="AS1281" s="6">
        <v>0</v>
      </c>
      <c r="AT1281" s="6">
        <v>0</v>
      </c>
      <c r="AU1281" s="6">
        <f>IF(Table3[[#This Row],[ShankDiameter]]&gt;0.5,0,2)</f>
        <v>2</v>
      </c>
      <c r="AV1281" s="6">
        <v>0</v>
      </c>
      <c r="AW1281" s="6">
        <v>0</v>
      </c>
      <c r="AX1281" s="6">
        <v>0</v>
      </c>
      <c r="AY1281" s="6">
        <f>IF(Table3[[#This Row],[ShankDiameter]]=0.225,2,IF(Table3[[#This Row],[ShankDiameter]]=0.25,2,IF(Table3[[#This Row],[ShankDiameter]]=0.2875,2,0)))</f>
        <v>0</v>
      </c>
      <c r="AZ1281" s="6"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f>IF(Table3[[#This Row],[Type]]="EM",IF((Table3[[#This Row],[Diameter]]/2)-Table3[[#This Row],[CornerRadius]]-0.012&gt;0,(Table3[[#This Row],[Diameter]]/2)-Table3[[#This Row],[CornerRadius]]-0.012,0),)</f>
        <v>0</v>
      </c>
      <c r="BK1281" s="6" t="str">
        <f>IF(Table3[[#This Row],[ShoulderLength]]="","",IF(Table3[[#This Row],[ShoulderLength]]&lt;Table3[[#This Row],[LOC]],"FIX",""))</f>
        <v/>
      </c>
    </row>
    <row r="1282" spans="1:63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2267</v>
      </c>
      <c r="I1282" s="11" t="s">
        <v>2330</v>
      </c>
      <c r="J1282" s="12" t="s">
        <v>2331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>IF(Z1282 &lt; 1, "", (M1282/2)/TAN(RADIANS(Z1282/2)))</f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Q1282" s="6">
        <v>0</v>
      </c>
      <c r="AR1282" s="6">
        <v>0</v>
      </c>
      <c r="AS1282" s="6">
        <v>0</v>
      </c>
      <c r="AT1282" s="6">
        <v>0</v>
      </c>
      <c r="AU1282" s="6">
        <f>IF(Table3[[#This Row],[ShankDiameter]]&gt;0.5,0,IF(Table3[[#This Row],[Type]]="CD",0,1))</f>
        <v>1</v>
      </c>
      <c r="AV1282" s="6">
        <v>0</v>
      </c>
      <c r="AW1282" s="6">
        <v>0</v>
      </c>
      <c r="AX1282" s="6">
        <v>0</v>
      </c>
      <c r="AY1282" s="6">
        <f>IF(Table3[[#This Row],[ShankDiameter]]=0.225,2,IF(Table3[[#This Row],[ShankDiameter]]=0.25,2,IF(Table3[[#This Row],[ShankDiameter]]=0.2875,2,0)))</f>
        <v>0</v>
      </c>
      <c r="AZ1282" s="6"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f>IF(Table3[[#This Row],[Type]]="EM",IF((Table3[[#This Row],[Diameter]]/2)-Table3[[#This Row],[CornerRadius]]-0.012&gt;0,(Table3[[#This Row],[Diameter]]/2)-Table3[[#This Row],[CornerRadius]]-0.012,0),)</f>
        <v>0</v>
      </c>
      <c r="BK1282" s="6" t="str">
        <f>IF(Table3[[#This Row],[ShoulderLength]]="","",IF(Table3[[#This Row],[ShoulderLength]]&lt;Table3[[#This Row],[LOC]],"FIX",""))</f>
        <v/>
      </c>
    </row>
    <row r="1283" spans="1:63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2329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>IF(Z1283 &lt; 1, "", (M1283/2)/TAN(RADIANS(Z1283/2)))</f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Q1283" s="6">
        <v>0</v>
      </c>
      <c r="AR1283" s="6">
        <v>0</v>
      </c>
      <c r="AS1283" s="6">
        <v>0</v>
      </c>
      <c r="AT1283" s="6">
        <v>0</v>
      </c>
      <c r="AU1283" s="6">
        <f>IF(Table3[[#This Row],[ShankDiameter]]&gt;0.5,0,IF(Table3[[#This Row],[Type]]="CD",0,1))</f>
        <v>1</v>
      </c>
      <c r="AV1283" s="6">
        <v>0</v>
      </c>
      <c r="AW1283" s="6">
        <v>0</v>
      </c>
      <c r="AX1283" s="6">
        <v>0</v>
      </c>
      <c r="AY1283" s="6">
        <f>IF(Table3[[#This Row],[ShankDiameter]]=0.225,2,IF(Table3[[#This Row],[ShankDiameter]]=0.25,2,IF(Table3[[#This Row],[ShankDiameter]]=0.2875,2,0)))</f>
        <v>0</v>
      </c>
      <c r="AZ1283" s="6"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f>IF(Table3[[#This Row],[Type]]="EM",IF((Table3[[#This Row],[Diameter]]/2)-Table3[[#This Row],[CornerRadius]]-0.012&gt;0,(Table3[[#This Row],[Diameter]]/2)-Table3[[#This Row],[CornerRadius]]-0.012,0),)</f>
        <v>0</v>
      </c>
      <c r="BK1283" s="6" t="str">
        <f>IF(Table3[[#This Row],[ShoulderLength]]="","",IF(Table3[[#This Row],[ShoulderLength]]&lt;Table3[[#This Row],[LOC]],"FIX",""))</f>
        <v/>
      </c>
    </row>
    <row r="1284" spans="1:63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2328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>IF(Z1284 &lt; 1, "", (M1284/2)/TAN(RADIANS(Z1284/2)))</f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Q1284" s="6">
        <v>0</v>
      </c>
      <c r="AR1284" s="6">
        <v>0</v>
      </c>
      <c r="AS1284" s="6">
        <v>0</v>
      </c>
      <c r="AT1284" s="6">
        <v>0</v>
      </c>
      <c r="AU1284" s="6">
        <f>IF(Table3[[#This Row],[ShankDiameter]]&gt;0.5,0,IF(Table3[[#This Row],[Type]]="CD",0,1))</f>
        <v>1</v>
      </c>
      <c r="AV1284" s="6">
        <v>0</v>
      </c>
      <c r="AW1284" s="6">
        <v>0</v>
      </c>
      <c r="AX1284" s="6">
        <v>0</v>
      </c>
      <c r="AY1284" s="6">
        <f>IF(Table3[[#This Row],[ShankDiameter]]=0.225,2,IF(Table3[[#This Row],[ShankDiameter]]=0.25,2,IF(Table3[[#This Row],[ShankDiameter]]=0.2875,2,0)))</f>
        <v>0</v>
      </c>
      <c r="AZ1284" s="6"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f>IF(Table3[[#This Row],[Type]]="EM",IF((Table3[[#This Row],[Diameter]]/2)-Table3[[#This Row],[CornerRadius]]-0.012&gt;0,(Table3[[#This Row],[Diameter]]/2)-Table3[[#This Row],[CornerRadius]]-0.012,0),)</f>
        <v>0</v>
      </c>
      <c r="BK1284" s="6" t="str">
        <f>IF(Table3[[#This Row],[ShoulderLength]]="","",IF(Table3[[#This Row],[ShoulderLength]]&lt;Table3[[#This Row],[LOC]],"FIX",""))</f>
        <v/>
      </c>
    </row>
    <row r="1285" spans="1:63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2327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>IF(Z1285 &lt; 1, "", (M1285/2)/TAN(RADIANS(Z1285/2)))</f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Q1285" s="6">
        <v>0</v>
      </c>
      <c r="AR1285" s="6">
        <v>0</v>
      </c>
      <c r="AS1285" s="6">
        <v>0</v>
      </c>
      <c r="AT1285" s="6">
        <v>0</v>
      </c>
      <c r="AU1285" s="6">
        <f>IF(Table3[[#This Row],[ShankDiameter]]&gt;0.5,0,IF(Table3[[#This Row],[Type]]="CD",0,1))</f>
        <v>1</v>
      </c>
      <c r="AV1285" s="6">
        <v>0</v>
      </c>
      <c r="AW1285" s="6">
        <v>0</v>
      </c>
      <c r="AX1285" s="6">
        <v>0</v>
      </c>
      <c r="AY1285" s="6">
        <f>IF(Table3[[#This Row],[ShankDiameter]]=0.225,2,IF(Table3[[#This Row],[ShankDiameter]]=0.25,2,IF(Table3[[#This Row],[ShankDiameter]]=0.2875,2,0)))</f>
        <v>0</v>
      </c>
      <c r="AZ1285" s="6"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f>IF(Table3[[#This Row],[Type]]="EM",IF((Table3[[#This Row],[Diameter]]/2)-Table3[[#This Row],[CornerRadius]]-0.012&gt;0,(Table3[[#This Row],[Diameter]]/2)-Table3[[#This Row],[CornerRadius]]-0.012,0),)</f>
        <v>0</v>
      </c>
      <c r="BK1285" s="6" t="str">
        <f>IF(Table3[[#This Row],[ShoulderLength]]="","",IF(Table3[[#This Row],[ShoulderLength]]&lt;Table3[[#This Row],[LOC]],"FIX",""))</f>
        <v/>
      </c>
    </row>
    <row r="1286" spans="1:63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2326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>IF(Z1286 &lt; 1, "", (M1286/2)/TAN(RADIANS(Z1286/2)))</f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Q1286" s="6">
        <v>0</v>
      </c>
      <c r="AR1286" s="6">
        <v>0</v>
      </c>
      <c r="AS1286" s="6">
        <v>0</v>
      </c>
      <c r="AT1286" s="6">
        <v>0</v>
      </c>
      <c r="AU1286" s="6">
        <f>IF(Table3[[#This Row],[ShankDiameter]]&gt;0.5,0,IF(Table3[[#This Row],[Type]]="CD",0,1))</f>
        <v>1</v>
      </c>
      <c r="AV1286" s="6">
        <v>0</v>
      </c>
      <c r="AW1286" s="6">
        <v>0</v>
      </c>
      <c r="AX1286" s="6">
        <v>0</v>
      </c>
      <c r="AY1286" s="6">
        <f>IF(Table3[[#This Row],[ShankDiameter]]=0.225,2,IF(Table3[[#This Row],[ShankDiameter]]=0.25,2,IF(Table3[[#This Row],[ShankDiameter]]=0.2875,2,0)))</f>
        <v>0</v>
      </c>
      <c r="AZ1286" s="6"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f>IF(Table3[[#This Row],[Type]]="EM",IF((Table3[[#This Row],[Diameter]]/2)-Table3[[#This Row],[CornerRadius]]-0.012&gt;0,(Table3[[#This Row],[Diameter]]/2)-Table3[[#This Row],[CornerRadius]]-0.012,0),)</f>
        <v>0</v>
      </c>
      <c r="BK1286" s="6" t="str">
        <f>IF(Table3[[#This Row],[ShoulderLength]]="","",IF(Table3[[#This Row],[ShoulderLength]]&lt;Table3[[#This Row],[LOC]],"FIX",""))</f>
        <v/>
      </c>
    </row>
    <row r="1287" spans="1:63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2325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>IF(Z1287 &lt; 1, "", (M1287/2)/TAN(RADIANS(Z1287/2)))</f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Q1287" s="6">
        <v>0</v>
      </c>
      <c r="AR1287" s="6">
        <v>0</v>
      </c>
      <c r="AS1287" s="6">
        <v>0</v>
      </c>
      <c r="AT1287" s="6">
        <v>0</v>
      </c>
      <c r="AU1287" s="6">
        <f>IF(Table3[[#This Row],[ShankDiameter]]&gt;0.5,0,IF(Table3[[#This Row],[Type]]="CD",0,1))</f>
        <v>1</v>
      </c>
      <c r="AV1287" s="6">
        <v>0</v>
      </c>
      <c r="AW1287" s="6">
        <v>0</v>
      </c>
      <c r="AX1287" s="6">
        <v>0</v>
      </c>
      <c r="AY1287" s="6">
        <f>IF(Table3[[#This Row],[ShankDiameter]]=0.225,2,IF(Table3[[#This Row],[ShankDiameter]]=0.25,2,IF(Table3[[#This Row],[ShankDiameter]]=0.2875,2,0)))</f>
        <v>0</v>
      </c>
      <c r="AZ1287" s="6"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f>IF(Table3[[#This Row],[Type]]="EM",IF((Table3[[#This Row],[Diameter]]/2)-Table3[[#This Row],[CornerRadius]]-0.012&gt;0,(Table3[[#This Row],[Diameter]]/2)-Table3[[#This Row],[CornerRadius]]-0.012,0),)</f>
        <v>0</v>
      </c>
      <c r="BK1287" s="6" t="str">
        <f>IF(Table3[[#This Row],[ShoulderLength]]="","",IF(Table3[[#This Row],[ShoulderLength]]&lt;Table3[[#This Row],[LOC]],"FIX",""))</f>
        <v/>
      </c>
    </row>
    <row r="1288" spans="1:63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2324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>IF(Z1288 &lt; 1, "", (M1288/2)/TAN(RADIANS(Z1288/2)))</f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Q1288" s="6">
        <v>0</v>
      </c>
      <c r="AR1288" s="6">
        <v>0</v>
      </c>
      <c r="AS1288" s="6">
        <v>0</v>
      </c>
      <c r="AT1288" s="6">
        <v>0</v>
      </c>
      <c r="AU1288" s="6">
        <f>IF(Table3[[#This Row],[ShankDiameter]]&gt;0.5,0,IF(Table3[[#This Row],[Type]]="CD",0,1))</f>
        <v>1</v>
      </c>
      <c r="AV1288" s="6">
        <v>0</v>
      </c>
      <c r="AW1288" s="6">
        <v>0</v>
      </c>
      <c r="AX1288" s="6">
        <v>0</v>
      </c>
      <c r="AY1288" s="6">
        <f>IF(Table3[[#This Row],[ShankDiameter]]=0.225,2,IF(Table3[[#This Row],[ShankDiameter]]=0.25,2,IF(Table3[[#This Row],[ShankDiameter]]=0.2875,2,0)))</f>
        <v>0</v>
      </c>
      <c r="AZ1288" s="6"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f>IF(Table3[[#This Row],[Type]]="EM",IF((Table3[[#This Row],[Diameter]]/2)-Table3[[#This Row],[CornerRadius]]-0.012&gt;0,(Table3[[#This Row],[Diameter]]/2)-Table3[[#This Row],[CornerRadius]]-0.012,0),)</f>
        <v>0</v>
      </c>
      <c r="BK1288" s="6" t="str">
        <f>IF(Table3[[#This Row],[ShoulderLength]]="","",IF(Table3[[#This Row],[ShoulderLength]]&lt;Table3[[#This Row],[LOC]],"FIX",""))</f>
        <v/>
      </c>
    </row>
    <row r="1289" spans="1:63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2323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>IF(Z1289 &lt; 1, "", (M1289/2)/TAN(RADIANS(Z1289/2)))</f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Q1289" s="6">
        <v>0</v>
      </c>
      <c r="AR1289" s="6">
        <v>0</v>
      </c>
      <c r="AS1289" s="6">
        <v>0</v>
      </c>
      <c r="AT1289" s="6">
        <v>0</v>
      </c>
      <c r="AU1289" s="6">
        <f>IF(Table3[[#This Row],[ShankDiameter]]&gt;0.5,0,IF(Table3[[#This Row],[Type]]="CD",0,1))</f>
        <v>1</v>
      </c>
      <c r="AV1289" s="6">
        <v>0</v>
      </c>
      <c r="AW1289" s="6">
        <v>0</v>
      </c>
      <c r="AX1289" s="6">
        <v>0</v>
      </c>
      <c r="AY1289" s="6">
        <f>IF(Table3[[#This Row],[ShankDiameter]]=0.225,2,IF(Table3[[#This Row],[ShankDiameter]]=0.25,2,IF(Table3[[#This Row],[ShankDiameter]]=0.2875,2,0)))</f>
        <v>0</v>
      </c>
      <c r="AZ1289" s="6"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f>IF(Table3[[#This Row],[Type]]="EM",IF((Table3[[#This Row],[Diameter]]/2)-Table3[[#This Row],[CornerRadius]]-0.012&gt;0,(Table3[[#This Row],[Diameter]]/2)-Table3[[#This Row],[CornerRadius]]-0.012,0),)</f>
        <v>0</v>
      </c>
      <c r="BK1289" s="6" t="str">
        <f>IF(Table3[[#This Row],[ShoulderLength]]="","",IF(Table3[[#This Row],[ShoulderLength]]&lt;Table3[[#This Row],[LOC]],"FIX",""))</f>
        <v/>
      </c>
    </row>
    <row r="1290" spans="1:63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2322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>IF(Z1290 &lt; 1, "", (M1290/2)/TAN(RADIANS(Z1290/2)))</f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Q1290" s="6">
        <v>0</v>
      </c>
      <c r="AR1290" s="6">
        <v>0</v>
      </c>
      <c r="AS1290" s="6">
        <v>0</v>
      </c>
      <c r="AT1290" s="6">
        <v>0</v>
      </c>
      <c r="AU1290" s="6">
        <f>IF(Table3[[#This Row],[ShankDiameter]]&gt;0.5,0,IF(Table3[[#This Row],[Type]]="CD",0,1))</f>
        <v>1</v>
      </c>
      <c r="AV1290" s="6">
        <v>0</v>
      </c>
      <c r="AW1290" s="6">
        <v>0</v>
      </c>
      <c r="AX1290" s="6">
        <v>0</v>
      </c>
      <c r="AY1290" s="6">
        <f>IF(Table3[[#This Row],[ShankDiameter]]=0.225,2,IF(Table3[[#This Row],[ShankDiameter]]=0.25,2,IF(Table3[[#This Row],[ShankDiameter]]=0.2875,2,0)))</f>
        <v>0</v>
      </c>
      <c r="AZ1290" s="6"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f>IF(Table3[[#This Row],[Type]]="EM",IF((Table3[[#This Row],[Diameter]]/2)-Table3[[#This Row],[CornerRadius]]-0.012&gt;0,(Table3[[#This Row],[Diameter]]/2)-Table3[[#This Row],[CornerRadius]]-0.012,0),)</f>
        <v>0</v>
      </c>
      <c r="BK1290" s="6" t="str">
        <f>IF(Table3[[#This Row],[ShoulderLength]]="","",IF(Table3[[#This Row],[ShoulderLength]]&lt;Table3[[#This Row],[LOC]],"FIX",""))</f>
        <v/>
      </c>
    </row>
    <row r="1291" spans="1:63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2321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>IF(Z1291 &lt; 1, "", (M1291/2)/TAN(RADIANS(Z1291/2)))</f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Q1291" s="6">
        <v>0</v>
      </c>
      <c r="AR1291" s="6">
        <v>0</v>
      </c>
      <c r="AS1291" s="6">
        <v>0</v>
      </c>
      <c r="AT1291" s="6">
        <v>0</v>
      </c>
      <c r="AU1291" s="6">
        <f>IF(Table3[[#This Row],[ShankDiameter]]&gt;0.5,0,IF(Table3[[#This Row],[Type]]="CD",0,1))</f>
        <v>1</v>
      </c>
      <c r="AV1291" s="6">
        <v>0</v>
      </c>
      <c r="AW1291" s="6">
        <v>0</v>
      </c>
      <c r="AX1291" s="6">
        <v>0</v>
      </c>
      <c r="AY1291" s="6">
        <f>IF(Table3[[#This Row],[ShankDiameter]]=0.225,2,IF(Table3[[#This Row],[ShankDiameter]]=0.25,2,IF(Table3[[#This Row],[ShankDiameter]]=0.2875,2,0)))</f>
        <v>0</v>
      </c>
      <c r="AZ1291" s="6"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f>IF(Table3[[#This Row],[Type]]="EM",IF((Table3[[#This Row],[Diameter]]/2)-Table3[[#This Row],[CornerRadius]]-0.012&gt;0,(Table3[[#This Row],[Diameter]]/2)-Table3[[#This Row],[CornerRadius]]-0.012,0),)</f>
        <v>0</v>
      </c>
      <c r="BK1291" s="6" t="str">
        <f>IF(Table3[[#This Row],[ShoulderLength]]="","",IF(Table3[[#This Row],[ShoulderLength]]&lt;Table3[[#This Row],[LOC]],"FIX",""))</f>
        <v/>
      </c>
    </row>
    <row r="1292" spans="1:63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680</v>
      </c>
      <c r="I1292" s="11" t="s">
        <v>2320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>IF(Z1292 &lt; 1, "", (M1292/2)/TAN(RADIANS(Z1292/2)))</f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1</v>
      </c>
      <c r="AN1292" s="6">
        <v>1</v>
      </c>
      <c r="AO1292" s="6">
        <v>1</v>
      </c>
      <c r="AQ1292" s="6">
        <v>0</v>
      </c>
      <c r="AR1292" s="6">
        <v>0</v>
      </c>
      <c r="AS1292" s="6">
        <v>0</v>
      </c>
      <c r="AT1292" s="6">
        <v>0</v>
      </c>
      <c r="AU1292" s="6">
        <f>IF(Table3[[#This Row],[ShankDiameter]]&gt;0.5,0,2)</f>
        <v>2</v>
      </c>
      <c r="AV1292" s="6">
        <v>0</v>
      </c>
      <c r="AW1292" s="6">
        <v>2</v>
      </c>
      <c r="AX1292" s="6">
        <v>2</v>
      </c>
      <c r="AY1292" s="6">
        <f>IF(Table3[[#This Row],[ShankDiameter]]=0.225,2,IF(Table3[[#This Row],[ShankDiameter]]=0.25,2,IF(Table3[[#This Row],[ShankDiameter]]=0.2875,2,0)))</f>
        <v>0</v>
      </c>
      <c r="AZ1292" s="6"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f>IF(Table3[[#This Row],[Type]]="EM",IF((Table3[[#This Row],[Diameter]]/2)-Table3[[#This Row],[CornerRadius]]-0.012&gt;0,(Table3[[#This Row],[Diameter]]/2)-Table3[[#This Row],[CornerRadius]]-0.012,0),)</f>
        <v>0</v>
      </c>
      <c r="BK1292" s="6" t="str">
        <f>IF(Table3[[#This Row],[ShoulderLength]]="","",IF(Table3[[#This Row],[ShoulderLength]]&lt;Table3[[#This Row],[LOC]],"FIX",""))</f>
        <v/>
      </c>
    </row>
    <row r="1293" spans="1:63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2319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Q1293" s="6">
        <v>0</v>
      </c>
      <c r="AR1293" s="6">
        <v>0</v>
      </c>
      <c r="AS1293" s="6">
        <v>0</v>
      </c>
      <c r="AT1293" s="6">
        <v>0</v>
      </c>
      <c r="AU1293" s="6">
        <f>IF(Table3[[#This Row],[ShankDiameter]]&gt;0.5,0,IF(Table3[[#This Row],[Type]]="CD",0,1))</f>
        <v>1</v>
      </c>
      <c r="AV1293" s="6">
        <v>0</v>
      </c>
      <c r="AW1293" s="6">
        <v>0</v>
      </c>
      <c r="AX1293" s="6">
        <v>0</v>
      </c>
      <c r="AY1293" s="6">
        <f>IF(Table3[[#This Row],[ShankDiameter]]=0.225,2,IF(Table3[[#This Row],[ShankDiameter]]=0.25,2,IF(Table3[[#This Row],[ShankDiameter]]=0.2875,2,0)))</f>
        <v>0</v>
      </c>
      <c r="AZ1293" s="6"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f>IF(Table3[[#This Row],[Type]]="EM",IF((Table3[[#This Row],[Diameter]]/2)-Table3[[#This Row],[CornerRadius]]-0.012&gt;0,(Table3[[#This Row],[Diameter]]/2)-Table3[[#This Row],[CornerRadius]]-0.012,0),)</f>
        <v>0</v>
      </c>
      <c r="BK1293" s="6" t="str">
        <f>IF(Table3[[#This Row],[ShoulderLength]]="","",IF(Table3[[#This Row],[ShoulderLength]]&lt;Table3[[#This Row],[LOC]],"FIX",""))</f>
        <v/>
      </c>
    </row>
    <row r="1294" spans="1:63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2318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>IF(Z1294 &lt; 1, "", (M1294/2)/TAN(RADIANS(Z1294/2)))</f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Q1294" s="6">
        <v>0</v>
      </c>
      <c r="AR1294" s="6">
        <v>0</v>
      </c>
      <c r="AS1294" s="6">
        <v>0</v>
      </c>
      <c r="AT1294" s="6">
        <v>0</v>
      </c>
      <c r="AU1294" s="6">
        <f>IF(Table3[[#This Row],[ShankDiameter]]&gt;0.5,0,IF(Table3[[#This Row],[Type]]="CD",0,1))</f>
        <v>1</v>
      </c>
      <c r="AV1294" s="6">
        <v>0</v>
      </c>
      <c r="AW1294" s="6">
        <v>0</v>
      </c>
      <c r="AX1294" s="6">
        <v>0</v>
      </c>
      <c r="AY1294" s="6">
        <f>IF(Table3[[#This Row],[ShankDiameter]]=0.225,2,IF(Table3[[#This Row],[ShankDiameter]]=0.25,2,IF(Table3[[#This Row],[ShankDiameter]]=0.2875,2,0)))</f>
        <v>0</v>
      </c>
      <c r="AZ1294" s="6"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f>IF(Table3[[#This Row],[Type]]="EM",IF((Table3[[#This Row],[Diameter]]/2)-Table3[[#This Row],[CornerRadius]]-0.012&gt;0,(Table3[[#This Row],[Diameter]]/2)-Table3[[#This Row],[CornerRadius]]-0.012,0),)</f>
        <v>0</v>
      </c>
      <c r="BK1294" s="6" t="str">
        <f>IF(Table3[[#This Row],[ShoulderLength]]="","",IF(Table3[[#This Row],[ShoulderLength]]&lt;Table3[[#This Row],[LOC]],"FIX",""))</f>
        <v/>
      </c>
    </row>
    <row r="1295" spans="1:63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2317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Q1295" s="6">
        <v>0</v>
      </c>
      <c r="AR1295" s="6">
        <v>0</v>
      </c>
      <c r="AS1295" s="6">
        <v>0</v>
      </c>
      <c r="AT1295" s="6">
        <v>0</v>
      </c>
      <c r="AU1295" s="6">
        <f>IF(Table3[[#This Row],[ShankDiameter]]&gt;0.5,0,IF(Table3[[#This Row],[Type]]="CD",0,1))</f>
        <v>1</v>
      </c>
      <c r="AV1295" s="6">
        <v>0</v>
      </c>
      <c r="AW1295" s="6">
        <v>0</v>
      </c>
      <c r="AX1295" s="6">
        <v>0</v>
      </c>
      <c r="AY1295" s="6">
        <f>IF(Table3[[#This Row],[ShankDiameter]]=0.225,2,IF(Table3[[#This Row],[ShankDiameter]]=0.25,2,IF(Table3[[#This Row],[ShankDiameter]]=0.2875,2,0)))</f>
        <v>0</v>
      </c>
      <c r="AZ1295" s="6"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f>IF(Table3[[#This Row],[Type]]="EM",IF((Table3[[#This Row],[Diameter]]/2)-Table3[[#This Row],[CornerRadius]]-0.012&gt;0,(Table3[[#This Row],[Diameter]]/2)-Table3[[#This Row],[CornerRadius]]-0.012,0),)</f>
        <v>0</v>
      </c>
      <c r="BK1295" s="6" t="str">
        <f>IF(Table3[[#This Row],[ShoulderLength]]="","",IF(Table3[[#This Row],[ShoulderLength]]&lt;Table3[[#This Row],[LOC]],"FIX",""))</f>
        <v/>
      </c>
    </row>
    <row r="1296" spans="1:63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2316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>IF(Z1296 &lt; 1, "", (M1296/2)/TAN(RADIANS(Z1296/2)))</f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Q1296" s="6">
        <v>0</v>
      </c>
      <c r="AR1296" s="6">
        <v>0</v>
      </c>
      <c r="AS1296" s="6">
        <v>0</v>
      </c>
      <c r="AT1296" s="6">
        <v>0</v>
      </c>
      <c r="AU1296" s="6">
        <f>IF(Table3[[#This Row],[ShankDiameter]]&gt;0.5,0,IF(Table3[[#This Row],[Type]]="CD",0,1))</f>
        <v>1</v>
      </c>
      <c r="AV1296" s="6">
        <v>0</v>
      </c>
      <c r="AW1296" s="6">
        <v>0</v>
      </c>
      <c r="AX1296" s="6">
        <v>0</v>
      </c>
      <c r="AY1296" s="6">
        <f>IF(Table3[[#This Row],[ShankDiameter]]=0.225,2,IF(Table3[[#This Row],[ShankDiameter]]=0.25,2,IF(Table3[[#This Row],[ShankDiameter]]=0.2875,2,0)))</f>
        <v>0</v>
      </c>
      <c r="AZ1296" s="6"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f>IF(Table3[[#This Row],[Type]]="EM",IF((Table3[[#This Row],[Diameter]]/2)-Table3[[#This Row],[CornerRadius]]-0.012&gt;0,(Table3[[#This Row],[Diameter]]/2)-Table3[[#This Row],[CornerRadius]]-0.012,0),)</f>
        <v>0</v>
      </c>
      <c r="BK1296" s="6" t="str">
        <f>IF(Table3[[#This Row],[ShoulderLength]]="","",IF(Table3[[#This Row],[ShoulderLength]]&lt;Table3[[#This Row],[LOC]],"FIX",""))</f>
        <v/>
      </c>
    </row>
    <row r="1297" spans="1:63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2315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>IF(Z1297 &lt; 1, "", (M1297/2)/TAN(RADIANS(Z1297/2)))</f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Q1297" s="6">
        <v>0</v>
      </c>
      <c r="AR1297" s="6">
        <v>0</v>
      </c>
      <c r="AS1297" s="6">
        <v>0</v>
      </c>
      <c r="AT1297" s="6">
        <v>0</v>
      </c>
      <c r="AU1297" s="6">
        <f>IF(Table3[[#This Row],[ShankDiameter]]&gt;0.5,0,IF(Table3[[#This Row],[Type]]="CD",0,1))</f>
        <v>1</v>
      </c>
      <c r="AV1297" s="6">
        <v>0</v>
      </c>
      <c r="AW1297" s="6">
        <v>0</v>
      </c>
      <c r="AX1297" s="6">
        <v>0</v>
      </c>
      <c r="AY1297" s="6">
        <f>IF(Table3[[#This Row],[ShankDiameter]]=0.225,2,IF(Table3[[#This Row],[ShankDiameter]]=0.25,2,IF(Table3[[#This Row],[ShankDiameter]]=0.2875,2,0)))</f>
        <v>0</v>
      </c>
      <c r="AZ1297" s="6"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f>IF(Table3[[#This Row],[Type]]="EM",IF((Table3[[#This Row],[Diameter]]/2)-Table3[[#This Row],[CornerRadius]]-0.012&gt;0,(Table3[[#This Row],[Diameter]]/2)-Table3[[#This Row],[CornerRadius]]-0.012,0),)</f>
        <v>0</v>
      </c>
      <c r="BK1297" s="6" t="str">
        <f>IF(Table3[[#This Row],[ShoulderLength]]="","",IF(Table3[[#This Row],[ShoulderLength]]&lt;Table3[[#This Row],[LOC]],"FIX",""))</f>
        <v/>
      </c>
    </row>
    <row r="1298" spans="1:63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2314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>IF(Z1298 &lt; 1, "", (M1298/2)/TAN(RADIANS(Z1298/2)))</f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Q1298" s="6">
        <v>0</v>
      </c>
      <c r="AR1298" s="6">
        <v>0</v>
      </c>
      <c r="AS1298" s="6">
        <v>0</v>
      </c>
      <c r="AT1298" s="6">
        <v>0</v>
      </c>
      <c r="AU1298" s="6">
        <f>IF(Table3[[#This Row],[ShankDiameter]]&gt;0.5,0,IF(Table3[[#This Row],[Type]]="CD",0,1))</f>
        <v>1</v>
      </c>
      <c r="AV1298" s="6">
        <v>0</v>
      </c>
      <c r="AW1298" s="6">
        <v>0</v>
      </c>
      <c r="AX1298" s="6">
        <v>0</v>
      </c>
      <c r="AY1298" s="6">
        <f>IF(Table3[[#This Row],[ShankDiameter]]=0.225,2,IF(Table3[[#This Row],[ShankDiameter]]=0.25,2,IF(Table3[[#This Row],[ShankDiameter]]=0.2875,2,0)))</f>
        <v>0</v>
      </c>
      <c r="AZ1298" s="6"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f>IF(Table3[[#This Row],[Type]]="EM",IF((Table3[[#This Row],[Diameter]]/2)-Table3[[#This Row],[CornerRadius]]-0.012&gt;0,(Table3[[#This Row],[Diameter]]/2)-Table3[[#This Row],[CornerRadius]]-0.012,0),)</f>
        <v>0</v>
      </c>
      <c r="BK1298" s="6" t="str">
        <f>IF(Table3[[#This Row],[ShoulderLength]]="","",IF(Table3[[#This Row],[ShoulderLength]]&lt;Table3[[#This Row],[LOC]],"FIX",""))</f>
        <v/>
      </c>
    </row>
    <row r="1299" spans="1:63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2313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>IF(Z1299 &lt; 1, "", (M1299/2)/TAN(RADIANS(Z1299/2)))</f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Q1299" s="6">
        <v>0</v>
      </c>
      <c r="AR1299" s="6">
        <v>0</v>
      </c>
      <c r="AS1299" s="6">
        <v>0</v>
      </c>
      <c r="AT1299" s="6">
        <v>0</v>
      </c>
      <c r="AU1299" s="6">
        <f>IF(Table3[[#This Row],[ShankDiameter]]&gt;0.5,0,IF(Table3[[#This Row],[Type]]="CD",0,1))</f>
        <v>1</v>
      </c>
      <c r="AV1299" s="6">
        <v>0</v>
      </c>
      <c r="AW1299" s="6">
        <v>0</v>
      </c>
      <c r="AX1299" s="6">
        <v>0</v>
      </c>
      <c r="AY1299" s="6">
        <f>IF(Table3[[#This Row],[ShankDiameter]]=0.225,2,IF(Table3[[#This Row],[ShankDiameter]]=0.25,2,IF(Table3[[#This Row],[ShankDiameter]]=0.2875,2,0)))</f>
        <v>0</v>
      </c>
      <c r="AZ1299" s="6"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f>IF(Table3[[#This Row],[Type]]="EM",IF((Table3[[#This Row],[Diameter]]/2)-Table3[[#This Row],[CornerRadius]]-0.012&gt;0,(Table3[[#This Row],[Diameter]]/2)-Table3[[#This Row],[CornerRadius]]-0.012,0),)</f>
        <v>0</v>
      </c>
      <c r="BK1299" s="6" t="str">
        <f>IF(Table3[[#This Row],[ShoulderLength]]="","",IF(Table3[[#This Row],[ShoulderLength]]&lt;Table3[[#This Row],[LOC]],"FIX",""))</f>
        <v/>
      </c>
    </row>
    <row r="1300" spans="1:63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2312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Q1300" s="6">
        <v>0</v>
      </c>
      <c r="AR1300" s="6">
        <v>0</v>
      </c>
      <c r="AS1300" s="6">
        <v>0</v>
      </c>
      <c r="AT1300" s="6">
        <v>0</v>
      </c>
      <c r="AU1300" s="6">
        <f>IF(Table3[[#This Row],[ShankDiameter]]&gt;0.5,0,IF(Table3[[#This Row],[Type]]="CD",0,1))</f>
        <v>1</v>
      </c>
      <c r="AV1300" s="6">
        <v>0</v>
      </c>
      <c r="AW1300" s="6">
        <v>0</v>
      </c>
      <c r="AX1300" s="6">
        <v>0</v>
      </c>
      <c r="AY1300" s="6">
        <f>IF(Table3[[#This Row],[ShankDiameter]]=0.225,2,IF(Table3[[#This Row],[ShankDiameter]]=0.25,2,IF(Table3[[#This Row],[ShankDiameter]]=0.2875,2,0)))</f>
        <v>0</v>
      </c>
      <c r="AZ1300" s="6"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f>IF(Table3[[#This Row],[Type]]="EM",IF((Table3[[#This Row],[Diameter]]/2)-Table3[[#This Row],[CornerRadius]]-0.012&gt;0,(Table3[[#This Row],[Diameter]]/2)-Table3[[#This Row],[CornerRadius]]-0.012,0),)</f>
        <v>0</v>
      </c>
      <c r="BK1300" s="6" t="str">
        <f>IF(Table3[[#This Row],[ShoulderLength]]="","",IF(Table3[[#This Row],[ShoulderLength]]&lt;Table3[[#This Row],[LOC]],"FIX",""))</f>
        <v/>
      </c>
    </row>
    <row r="1301" spans="1:63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2311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>IF(Z1301 &lt; 1, "", (M1301/2)/TAN(RADIANS(Z1301/2)))</f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Q1301" s="6">
        <v>0</v>
      </c>
      <c r="AR1301" s="6">
        <v>0</v>
      </c>
      <c r="AS1301" s="6">
        <v>0</v>
      </c>
      <c r="AT1301" s="6">
        <v>0</v>
      </c>
      <c r="AU1301" s="6">
        <f>IF(Table3[[#This Row],[ShankDiameter]]&gt;0.5,0,IF(Table3[[#This Row],[Type]]="CD",0,1))</f>
        <v>1</v>
      </c>
      <c r="AV1301" s="6">
        <v>0</v>
      </c>
      <c r="AW1301" s="6">
        <v>0</v>
      </c>
      <c r="AX1301" s="6">
        <v>0</v>
      </c>
      <c r="AY1301" s="6">
        <f>IF(Table3[[#This Row],[ShankDiameter]]=0.225,2,IF(Table3[[#This Row],[ShankDiameter]]=0.25,2,IF(Table3[[#This Row],[ShankDiameter]]=0.2875,2,0)))</f>
        <v>0</v>
      </c>
      <c r="AZ1301" s="6"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f>IF(Table3[[#This Row],[Type]]="EM",IF((Table3[[#This Row],[Diameter]]/2)-Table3[[#This Row],[CornerRadius]]-0.012&gt;0,(Table3[[#This Row],[Diameter]]/2)-Table3[[#This Row],[CornerRadius]]-0.012,0),)</f>
        <v>0</v>
      </c>
      <c r="BK1301" s="6" t="str">
        <f>IF(Table3[[#This Row],[ShoulderLength]]="","",IF(Table3[[#This Row],[ShoulderLength]]&lt;Table3[[#This Row],[LOC]],"FIX",""))</f>
        <v/>
      </c>
    </row>
    <row r="1302" spans="1:63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2310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>IF(Z1302 &lt; 1, "", (M1302/2)/TAN(RADIANS(Z1302/2)))</f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Q1302" s="6">
        <v>0</v>
      </c>
      <c r="AR1302" s="6">
        <v>0</v>
      </c>
      <c r="AS1302" s="6">
        <v>0</v>
      </c>
      <c r="AT1302" s="6">
        <v>0</v>
      </c>
      <c r="AU1302" s="6">
        <f>IF(Table3[[#This Row],[ShankDiameter]]&gt;0.5,0,IF(Table3[[#This Row],[Type]]="CD",0,1))</f>
        <v>1</v>
      </c>
      <c r="AV1302" s="6">
        <v>0</v>
      </c>
      <c r="AW1302" s="6">
        <v>0</v>
      </c>
      <c r="AX1302" s="6">
        <v>0</v>
      </c>
      <c r="AY1302" s="6">
        <f>IF(Table3[[#This Row],[ShankDiameter]]=0.225,2,IF(Table3[[#This Row],[ShankDiameter]]=0.25,2,IF(Table3[[#This Row],[ShankDiameter]]=0.2875,2,0)))</f>
        <v>0</v>
      </c>
      <c r="AZ1302" s="6"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f>IF(Table3[[#This Row],[Type]]="EM",IF((Table3[[#This Row],[Diameter]]/2)-Table3[[#This Row],[CornerRadius]]-0.012&gt;0,(Table3[[#This Row],[Diameter]]/2)-Table3[[#This Row],[CornerRadius]]-0.012,0),)</f>
        <v>0</v>
      </c>
      <c r="BK1302" s="6" t="str">
        <f>IF(Table3[[#This Row],[ShoulderLength]]="","",IF(Table3[[#This Row],[ShoulderLength]]&lt;Table3[[#This Row],[LOC]],"FIX",""))</f>
        <v/>
      </c>
    </row>
    <row r="1303" spans="1:63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2309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>IF(Z1303 &lt; 1, "", (M1303/2)/TAN(RADIANS(Z1303/2)))</f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Q1303" s="6">
        <v>0</v>
      </c>
      <c r="AR1303" s="6">
        <v>0</v>
      </c>
      <c r="AS1303" s="6">
        <v>0</v>
      </c>
      <c r="AT1303" s="6">
        <v>0</v>
      </c>
      <c r="AU1303" s="6">
        <f>IF(Table3[[#This Row],[ShankDiameter]]&gt;0.5,0,IF(Table3[[#This Row],[Type]]="CD",0,1))</f>
        <v>1</v>
      </c>
      <c r="AV1303" s="6">
        <v>0</v>
      </c>
      <c r="AW1303" s="6">
        <v>0</v>
      </c>
      <c r="AX1303" s="6">
        <v>0</v>
      </c>
      <c r="AY1303" s="6">
        <f>IF(Table3[[#This Row],[ShankDiameter]]=0.225,2,IF(Table3[[#This Row],[ShankDiameter]]=0.25,2,IF(Table3[[#This Row],[ShankDiameter]]=0.2875,2,0)))</f>
        <v>0</v>
      </c>
      <c r="AZ1303" s="6"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f>IF(Table3[[#This Row],[Type]]="EM",IF((Table3[[#This Row],[Diameter]]/2)-Table3[[#This Row],[CornerRadius]]-0.012&gt;0,(Table3[[#This Row],[Diameter]]/2)-Table3[[#This Row],[CornerRadius]]-0.012,0),)</f>
        <v>0</v>
      </c>
      <c r="BK1303" s="6" t="str">
        <f>IF(Table3[[#This Row],[ShoulderLength]]="","",IF(Table3[[#This Row],[ShoulderLength]]&lt;Table3[[#This Row],[LOC]],"FIX",""))</f>
        <v/>
      </c>
    </row>
    <row r="1304" spans="1:63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2308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>IF(Z1304 &lt; 1, "", (M1304/2)/TAN(RADIANS(Z1304/2)))</f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Q1304" s="6">
        <v>0</v>
      </c>
      <c r="AR1304" s="6">
        <v>0</v>
      </c>
      <c r="AS1304" s="6">
        <v>0</v>
      </c>
      <c r="AT1304" s="6">
        <v>0</v>
      </c>
      <c r="AU1304" s="6">
        <f>IF(Table3[[#This Row],[ShankDiameter]]&gt;0.5,0,IF(Table3[[#This Row],[Type]]="CD",0,1))</f>
        <v>1</v>
      </c>
      <c r="AV1304" s="6">
        <v>0</v>
      </c>
      <c r="AW1304" s="6">
        <v>0</v>
      </c>
      <c r="AX1304" s="6">
        <v>0</v>
      </c>
      <c r="AY1304" s="6">
        <f>IF(Table3[[#This Row],[ShankDiameter]]=0.225,2,IF(Table3[[#This Row],[ShankDiameter]]=0.25,2,IF(Table3[[#This Row],[ShankDiameter]]=0.2875,2,0)))</f>
        <v>0</v>
      </c>
      <c r="AZ1304" s="6"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f>IF(Table3[[#This Row],[Type]]="EM",IF((Table3[[#This Row],[Diameter]]/2)-Table3[[#This Row],[CornerRadius]]-0.012&gt;0,(Table3[[#This Row],[Diameter]]/2)-Table3[[#This Row],[CornerRadius]]-0.012,0),)</f>
        <v>0</v>
      </c>
      <c r="BK1304" s="6" t="str">
        <f>IF(Table3[[#This Row],[ShoulderLength]]="","",IF(Table3[[#This Row],[ShoulderLength]]&lt;Table3[[#This Row],[LOC]],"FIX",""))</f>
        <v/>
      </c>
    </row>
    <row r="1305" spans="1:63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2307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>IF(Z1305 &lt; 1, "", (M1305/2)/TAN(RADIANS(Z1305/2)))</f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Q1305" s="6">
        <v>0</v>
      </c>
      <c r="AR1305" s="6">
        <v>0</v>
      </c>
      <c r="AS1305" s="6">
        <v>0</v>
      </c>
      <c r="AT1305" s="6">
        <v>0</v>
      </c>
      <c r="AU1305" s="6">
        <f>IF(Table3[[#This Row],[ShankDiameter]]&gt;0.5,0,IF(Table3[[#This Row],[Type]]="CD",0,1))</f>
        <v>1</v>
      </c>
      <c r="AV1305" s="6">
        <v>0</v>
      </c>
      <c r="AW1305" s="6">
        <v>0</v>
      </c>
      <c r="AX1305" s="6">
        <v>0</v>
      </c>
      <c r="AY1305" s="6">
        <f>IF(Table3[[#This Row],[ShankDiameter]]=0.225,2,IF(Table3[[#This Row],[ShankDiameter]]=0.25,2,IF(Table3[[#This Row],[ShankDiameter]]=0.2875,2,0)))</f>
        <v>0</v>
      </c>
      <c r="AZ1305" s="6"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f>IF(Table3[[#This Row],[Type]]="EM",IF((Table3[[#This Row],[Diameter]]/2)-Table3[[#This Row],[CornerRadius]]-0.012&gt;0,(Table3[[#This Row],[Diameter]]/2)-Table3[[#This Row],[CornerRadius]]-0.012,0),)</f>
        <v>0</v>
      </c>
      <c r="BK1305" s="6" t="str">
        <f>IF(Table3[[#This Row],[ShoulderLength]]="","",IF(Table3[[#This Row],[ShoulderLength]]&lt;Table3[[#This Row],[LOC]],"FIX",""))</f>
        <v/>
      </c>
    </row>
    <row r="1306" spans="1:63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2306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>IF(Z1306 &lt; 1, "", (M1306/2)/TAN(RADIANS(Z1306/2)))</f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Q1306" s="6">
        <v>0</v>
      </c>
      <c r="AR1306" s="6">
        <v>0</v>
      </c>
      <c r="AS1306" s="6">
        <v>0</v>
      </c>
      <c r="AT1306" s="6">
        <v>0</v>
      </c>
      <c r="AU1306" s="6">
        <f>IF(Table3[[#This Row],[ShankDiameter]]&gt;0.5,0,IF(Table3[[#This Row],[Type]]="CD",0,1))</f>
        <v>1</v>
      </c>
      <c r="AV1306" s="6">
        <v>0</v>
      </c>
      <c r="AW1306" s="6">
        <v>0</v>
      </c>
      <c r="AX1306" s="6">
        <v>0</v>
      </c>
      <c r="AY1306" s="6">
        <f>IF(Table3[[#This Row],[ShankDiameter]]=0.225,2,IF(Table3[[#This Row],[ShankDiameter]]=0.25,2,IF(Table3[[#This Row],[ShankDiameter]]=0.2875,2,0)))</f>
        <v>0</v>
      </c>
      <c r="AZ1306" s="6"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f>IF(Table3[[#This Row],[Type]]="EM",IF((Table3[[#This Row],[Diameter]]/2)-Table3[[#This Row],[CornerRadius]]-0.012&gt;0,(Table3[[#This Row],[Diameter]]/2)-Table3[[#This Row],[CornerRadius]]-0.012,0),)</f>
        <v>0</v>
      </c>
      <c r="BK1306" s="6" t="str">
        <f>IF(Table3[[#This Row],[ShoulderLength]]="","",IF(Table3[[#This Row],[ShoulderLength]]&lt;Table3[[#This Row],[LOC]],"FIX",""))</f>
        <v/>
      </c>
    </row>
    <row r="1307" spans="1:63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2305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>IF(Z1307 &lt; 1, "", (M1307/2)/TAN(RADIANS(Z1307/2)))</f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Q1307" s="6">
        <v>0</v>
      </c>
      <c r="AR1307" s="6">
        <v>0</v>
      </c>
      <c r="AS1307" s="6">
        <v>0</v>
      </c>
      <c r="AT1307" s="6">
        <v>0</v>
      </c>
      <c r="AU1307" s="6">
        <f>IF(Table3[[#This Row],[ShankDiameter]]&gt;0.5,0,IF(Table3[[#This Row],[Type]]="CD",0,1))</f>
        <v>1</v>
      </c>
      <c r="AV1307" s="6">
        <v>0</v>
      </c>
      <c r="AW1307" s="6">
        <v>0</v>
      </c>
      <c r="AX1307" s="6">
        <v>0</v>
      </c>
      <c r="AY1307" s="6">
        <f>IF(Table3[[#This Row],[ShankDiameter]]=0.225,2,IF(Table3[[#This Row],[ShankDiameter]]=0.25,2,IF(Table3[[#This Row],[ShankDiameter]]=0.2875,2,0)))</f>
        <v>0</v>
      </c>
      <c r="AZ1307" s="6"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f>IF(Table3[[#This Row],[Type]]="EM",IF((Table3[[#This Row],[Diameter]]/2)-Table3[[#This Row],[CornerRadius]]-0.012&gt;0,(Table3[[#This Row],[Diameter]]/2)-Table3[[#This Row],[CornerRadius]]-0.012,0),)</f>
        <v>0</v>
      </c>
      <c r="BK1307" s="6" t="str">
        <f>IF(Table3[[#This Row],[ShoulderLength]]="","",IF(Table3[[#This Row],[ShoulderLength]]&lt;Table3[[#This Row],[LOC]],"FIX",""))</f>
        <v/>
      </c>
    </row>
    <row r="1308" spans="1:63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2304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>IF(Z1308 &lt; 1, "", (M1308/2)/TAN(RADIANS(Z1308/2)))</f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Q1308" s="6">
        <v>0</v>
      </c>
      <c r="AR1308" s="6">
        <v>0</v>
      </c>
      <c r="AS1308" s="6">
        <v>0</v>
      </c>
      <c r="AT1308" s="6">
        <v>0</v>
      </c>
      <c r="AU1308" s="6">
        <f>IF(Table3[[#This Row],[ShankDiameter]]&gt;0.5,0,IF(Table3[[#This Row],[Type]]="CD",0,1))</f>
        <v>1</v>
      </c>
      <c r="AV1308" s="6">
        <v>0</v>
      </c>
      <c r="AW1308" s="6">
        <v>0</v>
      </c>
      <c r="AX1308" s="6">
        <v>0</v>
      </c>
      <c r="AY1308" s="6">
        <f>IF(Table3[[#This Row],[ShankDiameter]]=0.225,2,IF(Table3[[#This Row],[ShankDiameter]]=0.25,2,IF(Table3[[#This Row],[ShankDiameter]]=0.2875,2,0)))</f>
        <v>0</v>
      </c>
      <c r="AZ1308" s="6"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f>IF(Table3[[#This Row],[Type]]="EM",IF((Table3[[#This Row],[Diameter]]/2)-Table3[[#This Row],[CornerRadius]]-0.012&gt;0,(Table3[[#This Row],[Diameter]]/2)-Table3[[#This Row],[CornerRadius]]-0.012,0),)</f>
        <v>0</v>
      </c>
      <c r="BK1308" s="6" t="str">
        <f>IF(Table3[[#This Row],[ShoulderLength]]="","",IF(Table3[[#This Row],[ShoulderLength]]&lt;Table3[[#This Row],[LOC]],"FIX",""))</f>
        <v/>
      </c>
    </row>
    <row r="1309" spans="1:63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1566</v>
      </c>
      <c r="C1309" s="6" t="s">
        <v>1566</v>
      </c>
      <c r="E1309" s="6">
        <v>1308</v>
      </c>
      <c r="G1309" s="9" t="s">
        <v>74</v>
      </c>
      <c r="H1309" s="10" t="s">
        <v>1566</v>
      </c>
      <c r="I1309" s="11" t="s">
        <v>2302</v>
      </c>
      <c r="J1309" s="12" t="s">
        <v>2303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>IF(Z1309 &lt; 1, "", (M1309/2)/TAN(RADIANS(Z1309/2)))</f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1</v>
      </c>
      <c r="AK1309" s="6">
        <v>0</v>
      </c>
      <c r="AL1309" s="6">
        <v>0</v>
      </c>
      <c r="AM1309" s="6">
        <v>0</v>
      </c>
      <c r="AN1309" s="6">
        <v>0</v>
      </c>
      <c r="AO1309" s="6">
        <v>1</v>
      </c>
      <c r="AQ1309" s="6">
        <v>0</v>
      </c>
      <c r="AR1309" s="6">
        <v>0</v>
      </c>
      <c r="AS1309" s="6">
        <v>0</v>
      </c>
      <c r="AT1309" s="6">
        <v>0</v>
      </c>
      <c r="AU1309" s="6">
        <f>IF(Table3[[#This Row],[ShankDiameter]]&gt;0.5,0,2)</f>
        <v>2</v>
      </c>
      <c r="AV1309" s="6">
        <v>0</v>
      </c>
      <c r="AW1309" s="6">
        <v>0</v>
      </c>
      <c r="AX1309" s="6">
        <v>2</v>
      </c>
      <c r="AY1309" s="6">
        <f>IF(Table3[[#This Row],[ShankDiameter]]=0.225,2,IF(Table3[[#This Row],[ShankDiameter]]=0.25,2,IF(Table3[[#This Row],[ShankDiameter]]=0.2875,2,0)))</f>
        <v>0</v>
      </c>
      <c r="AZ1309" s="6"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f>IF(Table3[[#This Row],[Type]]="EM",IF((Table3[[#This Row],[Diameter]]/2)-Table3[[#This Row],[CornerRadius]]-0.012&gt;0,(Table3[[#This Row],[Diameter]]/2)-Table3[[#This Row],[CornerRadius]]-0.012,0),)</f>
        <v>1.9E-2</v>
      </c>
      <c r="BK1309" s="6" t="str">
        <f>IF(Table3[[#This Row],[ShoulderLength]]="","",IF(Table3[[#This Row],[ShoulderLength]]&lt;Table3[[#This Row],[LOC]],"FIX",""))</f>
        <v/>
      </c>
    </row>
    <row r="1310" spans="1:63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802</v>
      </c>
      <c r="I1310" s="11" t="s">
        <v>2300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>IF(Z1310 &lt; 1, "", (M1310/2)/TAN(RADIANS(Z1310/2)))</f>
        <v>6.0386492212269813E-2</v>
      </c>
      <c r="AE1310" s="6" t="s">
        <v>44</v>
      </c>
      <c r="AF1310" s="6" t="s">
        <v>62</v>
      </c>
      <c r="AG1310" s="6" t="s">
        <v>2301</v>
      </c>
      <c r="AI1310" s="6">
        <v>0</v>
      </c>
      <c r="AJ1310" s="6">
        <v>0</v>
      </c>
      <c r="AK1310" s="6">
        <v>0</v>
      </c>
      <c r="AL1310" s="6">
        <v>0</v>
      </c>
      <c r="AM1310" s="6">
        <v>1</v>
      </c>
      <c r="AN1310" s="6">
        <v>0</v>
      </c>
      <c r="AO1310" s="6">
        <v>1</v>
      </c>
      <c r="AQ1310" s="6">
        <v>0</v>
      </c>
      <c r="AR1310" s="6">
        <v>0</v>
      </c>
      <c r="AS1310" s="6">
        <v>0</v>
      </c>
      <c r="AT1310" s="6">
        <v>0</v>
      </c>
      <c r="AU1310" s="6">
        <f>IF(Table3[[#This Row],[ShankDiameter]]&gt;0.5,0,IF(Table3[[#This Row],[Type]]="CD",0,1))</f>
        <v>1</v>
      </c>
      <c r="AV1310" s="6">
        <v>0</v>
      </c>
      <c r="AW1310" s="6">
        <v>0</v>
      </c>
      <c r="AX1310" s="6">
        <v>2</v>
      </c>
      <c r="AY1310" s="6">
        <v>2</v>
      </c>
      <c r="AZ1310" s="6"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f>IF(Table3[[#This Row],[Type]]="EM",IF((Table3[[#This Row],[Diameter]]/2)-Table3[[#This Row],[CornerRadius]]-0.012&gt;0,(Table3[[#This Row],[Diameter]]/2)-Table3[[#This Row],[CornerRadius]]-0.012,0),)</f>
        <v>0</v>
      </c>
      <c r="BK1310" s="6" t="str">
        <f>IF(Table3[[#This Row],[ShoulderLength]]="","",IF(Table3[[#This Row],[ShoulderLength]]&lt;Table3[[#This Row],[LOC]],"FIX",""))</f>
        <v/>
      </c>
    </row>
    <row r="1311" spans="1:63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2267</v>
      </c>
      <c r="I1311" s="11" t="s">
        <v>2298</v>
      </c>
      <c r="J1311" s="12" t="s">
        <v>2299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>IF(Z1311 &lt; 1, "", (M1311/2)/TAN(RADIANS(Z1311/2)))</f>
        <v>1.2896583103920559E-2</v>
      </c>
      <c r="AE1311" s="6" t="s">
        <v>44</v>
      </c>
      <c r="AF1311" s="6" t="s">
        <v>620</v>
      </c>
      <c r="AG1311" s="18" t="s">
        <v>2289</v>
      </c>
      <c r="AI1311" s="6">
        <v>1</v>
      </c>
      <c r="AJ1311" s="6">
        <v>1</v>
      </c>
      <c r="AK1311" s="6">
        <v>1</v>
      </c>
      <c r="AL1311" s="6">
        <v>1</v>
      </c>
      <c r="AM1311" s="6">
        <v>1</v>
      </c>
      <c r="AN1311" s="6">
        <v>0</v>
      </c>
      <c r="AO1311" s="6">
        <v>1</v>
      </c>
      <c r="AQ1311" s="6">
        <v>0</v>
      </c>
      <c r="AR1311" s="6">
        <v>0</v>
      </c>
      <c r="AS1311" s="6">
        <v>0</v>
      </c>
      <c r="AT1311" s="6">
        <v>0</v>
      </c>
      <c r="AU1311" s="6">
        <f>IF(Table3[[#This Row],[ShankDiameter]]&gt;0.5,0,2)</f>
        <v>2</v>
      </c>
      <c r="AV1311" s="6">
        <v>0</v>
      </c>
      <c r="AW1311" s="6">
        <v>0</v>
      </c>
      <c r="AX1311" s="6">
        <v>0</v>
      </c>
      <c r="AY1311" s="6">
        <f>IF(Table3[[#This Row],[ShankDiameter]]=0.225,2,IF(Table3[[#This Row],[ShankDiameter]]=0.25,2,IF(Table3[[#This Row],[ShankDiameter]]=0.2875,2,0)))</f>
        <v>0</v>
      </c>
      <c r="AZ1311" s="6"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f>IF(Table3[[#This Row],[Type]]="EM",IF((Table3[[#This Row],[Diameter]]/2)-Table3[[#This Row],[CornerRadius]]-0.012&gt;0,(Table3[[#This Row],[Diameter]]/2)-Table3[[#This Row],[CornerRadius]]-0.012,0),)</f>
        <v>0</v>
      </c>
      <c r="BK1311" s="6" t="str">
        <f>IF(Table3[[#This Row],[ShoulderLength]]="","",IF(Table3[[#This Row],[ShoulderLength]]&lt;Table3[[#This Row],[LOC]],"FIX",""))</f>
        <v/>
      </c>
    </row>
    <row r="1312" spans="1:63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802</v>
      </c>
      <c r="I1312" s="11" t="s">
        <v>2296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>IF(Z1312 &lt; 1, "", (M1312/2)/TAN(RADIANS(Z1312/2)))</f>
        <v>5.6330683033833776E-2</v>
      </c>
      <c r="AE1312" s="6" t="s">
        <v>2297</v>
      </c>
      <c r="AF1312" s="6" t="s">
        <v>62</v>
      </c>
      <c r="AG1312" s="6" t="s">
        <v>79</v>
      </c>
      <c r="AI1312" s="6">
        <v>1</v>
      </c>
      <c r="AJ1312" s="6">
        <v>1</v>
      </c>
      <c r="AK1312" s="6">
        <v>1</v>
      </c>
      <c r="AL1312" s="6">
        <v>1</v>
      </c>
      <c r="AM1312" s="6">
        <v>1</v>
      </c>
      <c r="AN1312" s="6">
        <v>0</v>
      </c>
      <c r="AO1312" s="6">
        <v>1</v>
      </c>
      <c r="AQ1312" s="6">
        <v>0</v>
      </c>
      <c r="AR1312" s="6">
        <v>0</v>
      </c>
      <c r="AS1312" s="6">
        <v>0</v>
      </c>
      <c r="AT1312" s="6">
        <v>0</v>
      </c>
      <c r="AU1312" s="6">
        <f>IF(Table3[[#This Row],[ShankDiameter]]&gt;0.5,0,2)</f>
        <v>2</v>
      </c>
      <c r="AV1312" s="6">
        <v>0</v>
      </c>
      <c r="AW1312" s="6">
        <v>0</v>
      </c>
      <c r="AX1312" s="6">
        <v>0</v>
      </c>
      <c r="AY1312" s="6">
        <f>IF(Table3[[#This Row],[ShankDiameter]]=0.225,2,IF(Table3[[#This Row],[ShankDiameter]]=0.25,2,IF(Table3[[#This Row],[ShankDiameter]]=0.2875,2,0)))</f>
        <v>0</v>
      </c>
      <c r="AZ1312" s="6"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f>IF(Table3[[#This Row],[Type]]="EM",IF((Table3[[#This Row],[Diameter]]/2)-Table3[[#This Row],[CornerRadius]]-0.012&gt;0,(Table3[[#This Row],[Diameter]]/2)-Table3[[#This Row],[CornerRadius]]-0.012,0),)</f>
        <v>0</v>
      </c>
      <c r="BK1312" s="6" t="str">
        <f>IF(Table3[[#This Row],[ShoulderLength]]="","",IF(Table3[[#This Row],[ShoulderLength]]&lt;Table3[[#This Row],[LOC]],"FIX",""))</f>
        <v/>
      </c>
    </row>
    <row r="1313" spans="1:63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1860</v>
      </c>
      <c r="C1313" s="6" t="s">
        <v>2280</v>
      </c>
      <c r="E1313" s="6">
        <v>1312</v>
      </c>
      <c r="G1313" s="9" t="s">
        <v>74</v>
      </c>
      <c r="H1313" s="10" t="s">
        <v>1860</v>
      </c>
      <c r="I1313" s="11" t="s">
        <v>2295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>IF(Z1313 &lt; 1, "", (M1313/2)/TAN(RADIANS(Z1313/2)))</f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2289</v>
      </c>
      <c r="AI1313" s="6">
        <v>1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Q1313" s="6">
        <v>0</v>
      </c>
      <c r="AR1313" s="6">
        <v>0</v>
      </c>
      <c r="AS1313" s="6">
        <v>0</v>
      </c>
      <c r="AT1313" s="6">
        <v>0</v>
      </c>
      <c r="AU1313" s="6">
        <f>IF(Table3[[#This Row],[ShankDiameter]]&gt;0.5,0,IF(Table3[[#This Row],[Type]]="CD",0,1))</f>
        <v>0</v>
      </c>
      <c r="AV1313" s="6">
        <v>0</v>
      </c>
      <c r="AW1313" s="6">
        <v>0</v>
      </c>
      <c r="AX1313" s="6">
        <v>0</v>
      </c>
      <c r="AY1313" s="6">
        <f>IF(Table3[[#This Row],[ShankDiameter]]=0.225,2,IF(Table3[[#This Row],[ShankDiameter]]=0.25,2,IF(Table3[[#This Row],[ShankDiameter]]=0.2875,2,0)))</f>
        <v>0</v>
      </c>
      <c r="AZ1313" s="6"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2</v>
      </c>
      <c r="BG1313" s="6">
        <v>0</v>
      </c>
      <c r="BH1313" s="6">
        <v>0</v>
      </c>
      <c r="BI1313" s="6">
        <f>IF(Table3[[#This Row],[Type]]="EM",IF((Table3[[#This Row],[Diameter]]/2)-Table3[[#This Row],[CornerRadius]]-0.012&gt;0,(Table3[[#This Row],[Diameter]]/2)-Table3[[#This Row],[CornerRadius]]-0.012,0),)</f>
        <v>0</v>
      </c>
      <c r="BK1313" s="6" t="str">
        <f>IF(Table3[[#This Row],[ShoulderLength]]="","",IF(Table3[[#This Row],[ShoulderLength]]&lt;Table3[[#This Row],[LOC]],"FIX",""))</f>
        <v/>
      </c>
    </row>
    <row r="1314" spans="1:63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2293</v>
      </c>
      <c r="J1314" s="12" t="s">
        <v>2294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2277</v>
      </c>
      <c r="AG1314" s="6" t="s">
        <v>2270</v>
      </c>
      <c r="AI1314" s="6">
        <v>0</v>
      </c>
      <c r="AJ1314" s="6">
        <v>0</v>
      </c>
      <c r="AK1314" s="6">
        <v>0</v>
      </c>
      <c r="AL1314" s="6">
        <v>0</v>
      </c>
      <c r="AM1314" s="6">
        <v>1</v>
      </c>
      <c r="AN1314" s="6">
        <v>1</v>
      </c>
      <c r="AO1314" s="6">
        <v>1</v>
      </c>
      <c r="AQ1314" s="6">
        <v>0</v>
      </c>
      <c r="AR1314" s="6">
        <v>0</v>
      </c>
      <c r="AS1314" s="6">
        <v>0</v>
      </c>
      <c r="AT1314" s="6">
        <v>0</v>
      </c>
      <c r="AU1314" s="6">
        <f>IF(Table3[[#This Row],[ShankDiameter]]&gt;0.5,0,IF(Table3[[#This Row],[Type]]="CD",0,1))</f>
        <v>1</v>
      </c>
      <c r="AV1314" s="6">
        <v>0</v>
      </c>
      <c r="AW1314" s="6">
        <v>0</v>
      </c>
      <c r="AX1314" s="6">
        <v>0</v>
      </c>
      <c r="AY1314" s="6">
        <f>IF(Table3[[#This Row],[ShankDiameter]]=0.225,2,IF(Table3[[#This Row],[ShankDiameter]]=0.25,2,IF(Table3[[#This Row],[ShankDiameter]]=0.2875,2,0)))</f>
        <v>0</v>
      </c>
      <c r="AZ1314" s="6">
        <v>0</v>
      </c>
      <c r="BA1314" s="6">
        <v>2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3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802</v>
      </c>
      <c r="I1315" s="11" t="s">
        <v>2290</v>
      </c>
      <c r="J1315" s="12">
        <v>18320</v>
      </c>
      <c r="K1315" s="11" t="s">
        <v>2291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v>3.3300000000000003E-2</v>
      </c>
      <c r="AE1315" s="6" t="s">
        <v>49</v>
      </c>
      <c r="AF1315" s="6" t="s">
        <v>62</v>
      </c>
      <c r="AG1315" s="6" t="s">
        <v>2292</v>
      </c>
      <c r="AI1315" s="6">
        <v>1</v>
      </c>
      <c r="AJ1315" s="6">
        <v>1</v>
      </c>
      <c r="AK1315" s="6">
        <v>1</v>
      </c>
      <c r="AL1315" s="6">
        <v>1</v>
      </c>
      <c r="AM1315" s="6">
        <v>1</v>
      </c>
      <c r="AN1315" s="6">
        <v>0</v>
      </c>
      <c r="AO1315" s="6">
        <v>1</v>
      </c>
      <c r="AQ1315" s="6">
        <v>0</v>
      </c>
      <c r="AR1315" s="6">
        <v>0</v>
      </c>
      <c r="AS1315" s="6">
        <v>0</v>
      </c>
      <c r="AT1315" s="6">
        <v>0</v>
      </c>
      <c r="AU1315" s="6">
        <f>IF(Table3[[#This Row],[ShankDiameter]]&gt;0.5,0,2)</f>
        <v>2</v>
      </c>
      <c r="AV1315" s="6">
        <v>0</v>
      </c>
      <c r="AW1315" s="6">
        <v>0</v>
      </c>
      <c r="AX1315" s="6">
        <v>0</v>
      </c>
      <c r="AY1315" s="6">
        <f>IF(Table3[[#This Row],[ShankDiameter]]=0.225,2,IF(Table3[[#This Row],[ShankDiameter]]=0.25,2,IF(Table3[[#This Row],[ShankDiameter]]=0.2875,2,0)))</f>
        <v>0</v>
      </c>
      <c r="AZ1315" s="6"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3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1860</v>
      </c>
      <c r="C1316" s="7" t="s">
        <v>2280</v>
      </c>
      <c r="D1316" s="7"/>
      <c r="E1316" s="6">
        <v>1315</v>
      </c>
      <c r="G1316" s="9" t="s">
        <v>74</v>
      </c>
      <c r="H1316" s="10" t="s">
        <v>1860</v>
      </c>
      <c r="I1316" s="11" t="s">
        <v>2287</v>
      </c>
      <c r="J1316" s="19" t="s">
        <v>2288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2289</v>
      </c>
      <c r="AI1316" s="6">
        <v>1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Q1316" s="6">
        <v>0</v>
      </c>
      <c r="AR1316" s="6">
        <v>0</v>
      </c>
      <c r="AS1316" s="6">
        <v>0</v>
      </c>
      <c r="AT1316" s="6">
        <v>0</v>
      </c>
      <c r="AU1316" s="6">
        <f>IF(Table3[[#This Row],[ShankDiameter]]&gt;0.5,0,IF(Table3[[#This Row],[Type]]="CD",0,1))</f>
        <v>0</v>
      </c>
      <c r="AV1316" s="6">
        <v>0</v>
      </c>
      <c r="AW1316" s="6">
        <v>0</v>
      </c>
      <c r="AX1316" s="6">
        <v>0</v>
      </c>
      <c r="AY1316" s="6">
        <f>IF(Table3[[#This Row],[ShankDiameter]]=0.225,2,IF(Table3[[#This Row],[ShankDiameter]]=0.25,2,IF(Table3[[#This Row],[ShankDiameter]]=0.2875,2,0)))</f>
        <v>0</v>
      </c>
      <c r="AZ1316" s="6"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2</v>
      </c>
      <c r="BI1316" s="6">
        <f>IF(Table3[[#This Row],[Type]]="EM",IF((Table3[[#This Row],[Diameter]]/2)-Table3[[#This Row],[CornerRadius]]-0.012&gt;0,(Table3[[#This Row],[Diameter]]/2)-Table3[[#This Row],[CornerRadius]]-0.012,0),)</f>
        <v>0</v>
      </c>
      <c r="BK1316" s="6" t="str">
        <f>IF(Table3[[#This Row],[ShoulderLength]]="","",IF(Table3[[#This Row],[ShoulderLength]]&lt;Table3[[#This Row],[LOC]],"FIX",""))</f>
        <v/>
      </c>
    </row>
    <row r="1317" spans="1:63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2285</v>
      </c>
      <c r="J1317" s="12" t="s">
        <v>2286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2277</v>
      </c>
      <c r="AG1317" s="6" t="s">
        <v>2270</v>
      </c>
      <c r="AI1317" s="6">
        <v>1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Q1317" s="6">
        <v>0</v>
      </c>
      <c r="AR1317" s="6">
        <v>0</v>
      </c>
      <c r="AS1317" s="6">
        <v>0</v>
      </c>
      <c r="AT1317" s="6">
        <v>0</v>
      </c>
      <c r="AU1317" s="6">
        <f>IF(Table3[[#This Row],[ShankDiameter]]&gt;0.5,0,IF(Table3[[#This Row],[Type]]="CD",0,1))</f>
        <v>1</v>
      </c>
      <c r="AV1317" s="6">
        <v>0</v>
      </c>
      <c r="AW1317" s="6">
        <v>0</v>
      </c>
      <c r="AX1317" s="6">
        <v>0</v>
      </c>
      <c r="AY1317" s="6">
        <f>IF(Table3[[#This Row],[ShankDiameter]]=0.225,2,IF(Table3[[#This Row],[ShankDiameter]]=0.25,2,IF(Table3[[#This Row],[ShankDiameter]]=0.2875,2,0)))</f>
        <v>0</v>
      </c>
      <c r="AZ1317" s="6">
        <v>0</v>
      </c>
      <c r="BA1317" s="6">
        <v>2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3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2283</v>
      </c>
      <c r="J1318" s="12" t="s">
        <v>2284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1</v>
      </c>
      <c r="AN1318" s="6">
        <v>1</v>
      </c>
      <c r="AO1318" s="6">
        <v>1</v>
      </c>
      <c r="AQ1318" s="6">
        <v>0</v>
      </c>
      <c r="AR1318" s="6">
        <v>0</v>
      </c>
      <c r="AS1318" s="6">
        <v>0</v>
      </c>
      <c r="AT1318" s="6">
        <v>0</v>
      </c>
      <c r="AU1318" s="6">
        <f>IF(Table3[[#This Row],[ShankDiameter]]&gt;0.5,0,IF(Table3[[#This Row],[Type]]="CD",0,1))</f>
        <v>1</v>
      </c>
      <c r="AV1318" s="6">
        <v>0</v>
      </c>
      <c r="AW1318" s="6">
        <v>0</v>
      </c>
      <c r="AX1318" s="6">
        <v>0</v>
      </c>
      <c r="AY1318" s="6">
        <v>2</v>
      </c>
      <c r="AZ1318" s="6">
        <v>0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f>IF(Table3[[#This Row],[Type]]="EM",IF((Table3[[#This Row],[Diameter]]/2)-Table3[[#This Row],[CornerRadius]]-0.012&gt;0,(Table3[[#This Row],[Diameter]]/2)-Table3[[#This Row],[CornerRadius]]-0.012,0),)</f>
        <v>0</v>
      </c>
      <c r="BK1318" s="6" t="str">
        <f>IF(Table3[[#This Row],[ShoulderLength]]="","",IF(Table3[[#This Row],[ShoulderLength]]&lt;Table3[[#This Row],[LOC]],"FIX",""))</f>
        <v>FIX</v>
      </c>
    </row>
    <row r="1319" spans="1:63" x14ac:dyDescent="0.25">
      <c r="A1319" s="7">
        <v>1</v>
      </c>
      <c r="B1319" s="6" t="s">
        <v>1860</v>
      </c>
      <c r="C1319" s="7" t="s">
        <v>2280</v>
      </c>
      <c r="D1319" s="7"/>
      <c r="E1319" s="6">
        <v>1318</v>
      </c>
      <c r="G1319" s="9" t="s">
        <v>74</v>
      </c>
      <c r="H1319" s="10" t="s">
        <v>1860</v>
      </c>
      <c r="I1319" s="11" t="s">
        <v>2281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>IF(Z1319 &lt; 1, "", (M1319/2)/TAN(RADIANS(Z1319/2)))</f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2282</v>
      </c>
      <c r="AI1319" s="6">
        <v>1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21" t="s">
        <v>3319</v>
      </c>
      <c r="AQ1319" s="6">
        <v>0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1</v>
      </c>
      <c r="BI1319" s="6">
        <f>IF(Table3[[#This Row],[Type]]="EM",IF((Table3[[#This Row],[Diameter]]/2)-Table3[[#This Row],[CornerRadius]]-0.012&gt;0,(Table3[[#This Row],[Diameter]]/2)-Table3[[#This Row],[CornerRadius]]-0.012,0),)</f>
        <v>0</v>
      </c>
      <c r="BK1319" s="6" t="str">
        <f>IF(Table3[[#This Row],[ShoulderLength]]="","",IF(Table3[[#This Row],[ShoulderLength]]&lt;Table3[[#This Row],[LOC]],"FIX",""))</f>
        <v/>
      </c>
    </row>
    <row r="1320" spans="1:63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2267</v>
      </c>
      <c r="I1320" s="11" t="s">
        <v>2278</v>
      </c>
      <c r="J1320" s="12" t="s">
        <v>2279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>IF(Z1320 &lt; 1, "", (M1320/2)/TAN(RADIANS(Z1320/2)))</f>
        <v>3.797327247265498E-2</v>
      </c>
      <c r="AE1320" s="6" t="s">
        <v>44</v>
      </c>
      <c r="AF1320" s="6" t="s">
        <v>119</v>
      </c>
      <c r="AG1320" s="6" t="s">
        <v>2270</v>
      </c>
      <c r="AI1320" s="6">
        <v>0</v>
      </c>
      <c r="AJ1320" s="6">
        <v>1</v>
      </c>
      <c r="AK1320" s="6">
        <v>0</v>
      </c>
      <c r="AL1320" s="6">
        <v>0</v>
      </c>
      <c r="AM1320" s="6">
        <v>0</v>
      </c>
      <c r="AN1320" s="6">
        <v>1</v>
      </c>
      <c r="AO1320" s="6">
        <v>1</v>
      </c>
      <c r="AQ1320" s="6">
        <v>0</v>
      </c>
      <c r="AR1320" s="6">
        <v>0</v>
      </c>
      <c r="AS1320" s="6">
        <v>0</v>
      </c>
      <c r="AT1320" s="6">
        <v>0</v>
      </c>
      <c r="AU1320" s="6">
        <v>1</v>
      </c>
      <c r="AV1320" s="6">
        <v>0</v>
      </c>
      <c r="AW1320" s="6">
        <v>0</v>
      </c>
      <c r="AX1320" s="6">
        <v>0</v>
      </c>
      <c r="AY1320" s="6">
        <v>1</v>
      </c>
      <c r="AZ1320" s="6">
        <v>0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f>IF(Table3[[#This Row],[Type]]="EM",IF((Table3[[#This Row],[Diameter]]/2)-Table3[[#This Row],[CornerRadius]]-0.012&gt;0,(Table3[[#This Row],[Diameter]]/2)-Table3[[#This Row],[CornerRadius]]-0.012,0),)</f>
        <v>0</v>
      </c>
      <c r="BK1320" s="6" t="str">
        <f>IF(Table3[[#This Row],[ShoulderLength]]="","",IF(Table3[[#This Row],[ShoulderLength]]&lt;Table3[[#This Row],[LOC]],"FIX",""))</f>
        <v/>
      </c>
    </row>
    <row r="1321" spans="1:63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2275</v>
      </c>
      <c r="J1321" s="12" t="s">
        <v>2276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>IF(Z1321 &lt; 1, "", (M1321/2)/TAN(RADIANS(Z1321/2)))</f>
        <v/>
      </c>
      <c r="AE1321" s="6" t="s">
        <v>44</v>
      </c>
      <c r="AF1321" s="6" t="s">
        <v>2277</v>
      </c>
      <c r="AG1321" s="6" t="s">
        <v>2270</v>
      </c>
      <c r="AI1321" s="6">
        <v>1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Q1321" s="6">
        <v>0</v>
      </c>
      <c r="AR1321" s="6">
        <v>0</v>
      </c>
      <c r="AS1321" s="6">
        <v>0</v>
      </c>
      <c r="AT1321" s="6">
        <v>0</v>
      </c>
      <c r="AU1321" s="6">
        <v>1</v>
      </c>
      <c r="AV1321" s="6">
        <v>0</v>
      </c>
      <c r="AW1321" s="6">
        <v>0</v>
      </c>
      <c r="AX1321" s="6">
        <v>0</v>
      </c>
      <c r="AY1321" s="6">
        <v>1</v>
      </c>
      <c r="AZ1321" s="6">
        <v>0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f>IF(Table3[[#This Row],[Type]]="EM",IF((Table3[[#This Row],[Diameter]]/2)-Table3[[#This Row],[CornerRadius]]-0.012&gt;0,(Table3[[#This Row],[Diameter]]/2)-Table3[[#This Row],[CornerRadius]]-0.012,0),)</f>
        <v>0</v>
      </c>
      <c r="BK1321" s="6" t="str">
        <f>IF(Table3[[#This Row],[ShoulderLength]]="","",IF(Table3[[#This Row],[ShoulderLength]]&lt;Table3[[#This Row],[LOC]],"FIX",""))</f>
        <v/>
      </c>
    </row>
    <row r="1322" spans="1:63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2267</v>
      </c>
      <c r="I1322" s="11" t="s">
        <v>2273</v>
      </c>
      <c r="J1322" s="12" t="s">
        <v>2274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>IF(Z1322 &lt; 1, "", (M1322/2)/TAN(RADIANS(Z1322/2)))</f>
        <v>3.4390888277121494E-2</v>
      </c>
      <c r="AE1322" s="6" t="s">
        <v>44</v>
      </c>
      <c r="AF1322" s="6" t="s">
        <v>119</v>
      </c>
      <c r="AG1322" s="6" t="s">
        <v>2270</v>
      </c>
      <c r="AI1322" s="6">
        <v>1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Q1322" s="6">
        <v>0</v>
      </c>
      <c r="AR1322" s="6">
        <v>0</v>
      </c>
      <c r="AS1322" s="6">
        <v>0</v>
      </c>
      <c r="AT1322" s="6">
        <v>0</v>
      </c>
      <c r="AU1322" s="6">
        <v>1</v>
      </c>
      <c r="AV1322" s="6">
        <v>0</v>
      </c>
      <c r="AW1322" s="6">
        <v>0</v>
      </c>
      <c r="AX1322" s="6">
        <v>0</v>
      </c>
      <c r="AY1322" s="6">
        <v>1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f>IF(Table3[[#This Row],[Type]]="EM",IF((Table3[[#This Row],[Diameter]]/2)-Table3[[#This Row],[CornerRadius]]-0.012&gt;0,(Table3[[#This Row],[Diameter]]/2)-Table3[[#This Row],[CornerRadius]]-0.012,0),)</f>
        <v>0</v>
      </c>
      <c r="BK1322" s="6" t="str">
        <f>IF(Table3[[#This Row],[ShoulderLength]]="","",IF(Table3[[#This Row],[ShoulderLength]]&lt;Table3[[#This Row],[LOC]],"FIX",""))</f>
        <v>FIX</v>
      </c>
    </row>
    <row r="1323" spans="1:63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2267</v>
      </c>
      <c r="I1323" s="11" t="s">
        <v>2271</v>
      </c>
      <c r="J1323" s="12" t="s">
        <v>2272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>IF(Z1323 &lt; 1, "", (M1323/2)/TAN(RADIANS(Z1323/2)))</f>
        <v>1.0388914167047118E-2</v>
      </c>
      <c r="AE1323" s="6" t="s">
        <v>44</v>
      </c>
      <c r="AF1323" s="6" t="s">
        <v>119</v>
      </c>
      <c r="AG1323" s="6" t="s">
        <v>2270</v>
      </c>
      <c r="AI1323" s="6">
        <v>1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Q1323" s="6">
        <v>0</v>
      </c>
      <c r="AR1323" s="6">
        <v>0</v>
      </c>
      <c r="AS1323" s="6">
        <v>0</v>
      </c>
      <c r="AT1323" s="6">
        <v>0</v>
      </c>
      <c r="AU1323" s="6">
        <v>1</v>
      </c>
      <c r="AV1323" s="6">
        <v>0</v>
      </c>
      <c r="AW1323" s="6">
        <v>0</v>
      </c>
      <c r="AX1323" s="6">
        <v>0</v>
      </c>
      <c r="AY1323" s="6">
        <v>1</v>
      </c>
      <c r="AZ1323" s="6">
        <v>0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f>IF(Table3[[#This Row],[Type]]="EM",IF((Table3[[#This Row],[Diameter]]/2)-Table3[[#This Row],[CornerRadius]]-0.012&gt;0,(Table3[[#This Row],[Diameter]]/2)-Table3[[#This Row],[CornerRadius]]-0.012,0),)</f>
        <v>0</v>
      </c>
      <c r="BK1323" s="6" t="str">
        <f>IF(Table3[[#This Row],[ShoulderLength]]="","",IF(Table3[[#This Row],[ShoulderLength]]&lt;Table3[[#This Row],[LOC]],"FIX",""))</f>
        <v/>
      </c>
    </row>
    <row r="1324" spans="1:63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2267</v>
      </c>
      <c r="I1324" s="11" t="s">
        <v>2268</v>
      </c>
      <c r="J1324" s="12" t="s">
        <v>2269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>IF(Z1324 &lt; 1, "", (M1324/2)/TAN(RADIANS(Z1324/2)))</f>
        <v>3.2241457759801403E-2</v>
      </c>
      <c r="AE1324" s="6" t="s">
        <v>44</v>
      </c>
      <c r="AF1324" s="6" t="s">
        <v>119</v>
      </c>
      <c r="AG1324" s="6" t="s">
        <v>2270</v>
      </c>
      <c r="AI1324" s="6">
        <v>1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Q1324" s="6">
        <v>0</v>
      </c>
      <c r="AR1324" s="6">
        <v>0</v>
      </c>
      <c r="AS1324" s="6">
        <v>0</v>
      </c>
      <c r="AT1324" s="6">
        <v>0</v>
      </c>
      <c r="AU1324" s="6">
        <v>1</v>
      </c>
      <c r="AV1324" s="6">
        <v>0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f>IF(Table3[[#This Row],[Type]]="EM",IF((Table3[[#This Row],[Diameter]]/2)-Table3[[#This Row],[CornerRadius]]-0.012&gt;0,(Table3[[#This Row],[Diameter]]/2)-Table3[[#This Row],[CornerRadius]]-0.012,0),)</f>
        <v>0</v>
      </c>
      <c r="BK1324" s="6" t="str">
        <f>IF(Table3[[#This Row],[ShoulderLength]]="","",IF(Table3[[#This Row],[ShoulderLength]]&lt;Table3[[#This Row],[LOC]],"FIX",""))</f>
        <v/>
      </c>
    </row>
    <row r="1325" spans="1:63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3327</v>
      </c>
      <c r="J1325" t="s">
        <v>3328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>IF(Z1325 &lt; 1, "", (M1325/2)/TAN(RADIANS(Z1325/2)))</f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1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1</v>
      </c>
      <c r="AP1325" s="6" t="s">
        <v>3329</v>
      </c>
      <c r="AQ1325" s="6">
        <v>0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1</v>
      </c>
      <c r="AZ1325" s="6">
        <v>0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3" x14ac:dyDescent="0.25">
      <c r="A1326" s="7">
        <v>1</v>
      </c>
      <c r="B1326" s="6" t="s">
        <v>2195</v>
      </c>
      <c r="C1326" s="7"/>
      <c r="D1326" s="7" t="s">
        <v>2195</v>
      </c>
      <c r="E1326" s="6">
        <v>1325</v>
      </c>
      <c r="F1326" s="16"/>
      <c r="G1326" s="16" t="s">
        <v>74</v>
      </c>
      <c r="H1326" s="10" t="s">
        <v>2195</v>
      </c>
      <c r="I1326" s="76" t="s">
        <v>3347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>IF(Z1326 &lt; 1, "", (M1326/2)/TAN(RADIANS(Z1326/2)))</f>
        <v>1.7320508075688773E-2</v>
      </c>
      <c r="AE1326" s="6" t="s">
        <v>44</v>
      </c>
      <c r="AF1326" s="6" t="s">
        <v>62</v>
      </c>
      <c r="AG1326" s="6" t="s">
        <v>66</v>
      </c>
      <c r="AI1326" s="6">
        <v>1</v>
      </c>
      <c r="AJ1326" s="6">
        <v>1</v>
      </c>
      <c r="AK1326" s="6">
        <v>1</v>
      </c>
      <c r="AL1326" s="6">
        <v>1</v>
      </c>
      <c r="AM1326" s="6">
        <v>1</v>
      </c>
      <c r="AN1326" s="6">
        <v>0</v>
      </c>
      <c r="AO1326" s="6">
        <v>1</v>
      </c>
      <c r="AP1326" s="21" t="s">
        <v>3348</v>
      </c>
      <c r="AQ1326" s="6">
        <v>0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1</v>
      </c>
      <c r="AZ1326" s="6">
        <v>0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3" x14ac:dyDescent="0.25">
      <c r="A1327" s="7">
        <v>1</v>
      </c>
      <c r="B1327" s="6" t="s">
        <v>1566</v>
      </c>
      <c r="C1327" s="7" t="s">
        <v>1566</v>
      </c>
      <c r="D1327" s="7"/>
      <c r="E1327" s="6">
        <v>1326</v>
      </c>
      <c r="F1327" s="16"/>
      <c r="G1327" s="16" t="s">
        <v>74</v>
      </c>
      <c r="H1327" s="10" t="s">
        <v>1566</v>
      </c>
      <c r="I1327" s="11" t="s">
        <v>3370</v>
      </c>
      <c r="J1327" s="12" t="s">
        <v>3360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0</v>
      </c>
      <c r="AO1327" s="6">
        <v>1</v>
      </c>
      <c r="AQ1327" s="6">
        <v>0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1</v>
      </c>
      <c r="AZ1327" s="6">
        <v>0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3" x14ac:dyDescent="0.25">
      <c r="A1328" s="7">
        <v>1</v>
      </c>
      <c r="B1328" s="6" t="s">
        <v>1566</v>
      </c>
      <c r="C1328" s="7" t="s">
        <v>1566</v>
      </c>
      <c r="D1328" s="7"/>
      <c r="E1328" s="6">
        <v>1327</v>
      </c>
      <c r="F1328" s="16"/>
      <c r="G1328" s="16" t="s">
        <v>74</v>
      </c>
      <c r="H1328" s="10" t="s">
        <v>1566</v>
      </c>
      <c r="I1328" s="75" t="s">
        <v>3371</v>
      </c>
      <c r="J1328" s="12" t="s">
        <v>3361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1</v>
      </c>
      <c r="AK1328" s="6">
        <v>1</v>
      </c>
      <c r="AL1328" s="6">
        <v>0</v>
      </c>
      <c r="AM1328" s="6">
        <v>1</v>
      </c>
      <c r="AN1328" s="6">
        <v>1</v>
      </c>
      <c r="AO1328" s="6">
        <v>1</v>
      </c>
      <c r="AQ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1</v>
      </c>
      <c r="AZ1328" s="6">
        <v>0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1" x14ac:dyDescent="0.25">
      <c r="A1329" s="7">
        <v>1</v>
      </c>
      <c r="B1329" s="6" t="s">
        <v>2195</v>
      </c>
      <c r="C1329" s="7"/>
      <c r="D1329" s="7" t="s">
        <v>2195</v>
      </c>
      <c r="E1329" s="6">
        <v>1328</v>
      </c>
      <c r="F1329" s="16"/>
      <c r="G1329" s="16" t="s">
        <v>74</v>
      </c>
      <c r="H1329" s="10" t="s">
        <v>2195</v>
      </c>
      <c r="I1329" s="76" t="s">
        <v>3367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1</v>
      </c>
      <c r="AJ1329" s="6">
        <v>1</v>
      </c>
      <c r="AK1329" s="6">
        <v>1</v>
      </c>
      <c r="AL1329" s="6">
        <v>1</v>
      </c>
      <c r="AM1329" s="6">
        <v>1</v>
      </c>
      <c r="AN1329" s="6">
        <v>0</v>
      </c>
      <c r="AO1329" s="6">
        <v>1</v>
      </c>
      <c r="AP1329" s="21" t="s">
        <v>3362</v>
      </c>
      <c r="AQ1329" s="6">
        <v>0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1</v>
      </c>
      <c r="AZ1329" s="6">
        <v>0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1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3368</v>
      </c>
      <c r="J1330" s="12" t="s">
        <v>3369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1</v>
      </c>
      <c r="AN1330" s="6">
        <v>1</v>
      </c>
      <c r="AO1330" s="6">
        <v>0</v>
      </c>
      <c r="AQ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1</v>
      </c>
      <c r="AZ1330" s="6">
        <v>0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1" x14ac:dyDescent="0.25">
      <c r="A1331" s="7">
        <v>1</v>
      </c>
      <c r="B1331" s="6" t="s">
        <v>1566</v>
      </c>
      <c r="C1331" s="7" t="s">
        <v>1566</v>
      </c>
      <c r="D1331" s="7"/>
      <c r="E1331" s="6">
        <v>1330</v>
      </c>
      <c r="F1331" s="16"/>
      <c r="G1331" s="16" t="s">
        <v>74</v>
      </c>
      <c r="H1331" s="10" t="s">
        <v>1566</v>
      </c>
      <c r="I1331" s="11" t="s">
        <v>3378</v>
      </c>
      <c r="J1331" s="12">
        <v>34618</v>
      </c>
      <c r="K1331" s="11" t="s">
        <v>3375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1</v>
      </c>
      <c r="AJ1331" s="6">
        <v>1</v>
      </c>
      <c r="AK1331" s="6">
        <v>0</v>
      </c>
      <c r="AL1331" s="6">
        <v>0</v>
      </c>
      <c r="AM1331" s="6">
        <v>1</v>
      </c>
      <c r="AN1331" s="6">
        <v>1</v>
      </c>
      <c r="AO1331" s="6">
        <v>1</v>
      </c>
      <c r="AQ1331" s="6">
        <v>0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1</v>
      </c>
      <c r="AZ1331" s="6">
        <v>0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1" x14ac:dyDescent="0.25">
      <c r="A1332" s="7">
        <v>1</v>
      </c>
      <c r="B1332" s="6" t="s">
        <v>1566</v>
      </c>
      <c r="C1332" s="7" t="s">
        <v>1566</v>
      </c>
      <c r="D1332" s="7"/>
      <c r="E1332" s="6">
        <v>1331</v>
      </c>
      <c r="F1332" s="16"/>
      <c r="G1332" s="16" t="s">
        <v>74</v>
      </c>
      <c r="H1332" s="10" t="s">
        <v>1566</v>
      </c>
      <c r="I1332" s="11" t="s">
        <v>3379</v>
      </c>
      <c r="J1332" s="12">
        <v>34619</v>
      </c>
      <c r="K1332" s="11" t="s">
        <v>3374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1</v>
      </c>
      <c r="AJ1332" s="6">
        <v>1</v>
      </c>
      <c r="AK1332" s="6">
        <v>0</v>
      </c>
      <c r="AL1332" s="6">
        <v>0</v>
      </c>
      <c r="AM1332" s="6">
        <v>1</v>
      </c>
      <c r="AN1332" s="6">
        <v>1</v>
      </c>
      <c r="AO1332" s="6">
        <v>1</v>
      </c>
      <c r="AQ1332" s="6">
        <v>0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1</v>
      </c>
      <c r="AZ1332" s="6">
        <v>0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1" x14ac:dyDescent="0.25">
      <c r="A1333" s="7">
        <v>1</v>
      </c>
      <c r="B1333" s="6" t="s">
        <v>1566</v>
      </c>
      <c r="C1333" s="7" t="s">
        <v>1566</v>
      </c>
      <c r="D1333" s="7"/>
      <c r="E1333" s="6">
        <v>1332</v>
      </c>
      <c r="F1333" s="16"/>
      <c r="G1333" s="16" t="s">
        <v>74</v>
      </c>
      <c r="H1333" s="10" t="s">
        <v>1566</v>
      </c>
      <c r="I1333" s="11" t="s">
        <v>3380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1</v>
      </c>
      <c r="AJ1333" s="6">
        <v>1</v>
      </c>
      <c r="AK1333" s="6">
        <v>0</v>
      </c>
      <c r="AL1333" s="6">
        <v>0</v>
      </c>
      <c r="AM1333" s="6">
        <v>1</v>
      </c>
      <c r="AN1333" s="6">
        <v>1</v>
      </c>
      <c r="AO1333" s="6">
        <v>1</v>
      </c>
      <c r="AQ1333" s="6">
        <v>0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1</v>
      </c>
      <c r="AZ1333" s="6">
        <v>0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77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1" x14ac:dyDescent="0.25">
      <c r="A1334" s="7">
        <v>0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3381</v>
      </c>
      <c r="J1334" s="12" t="s">
        <v>3382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1</v>
      </c>
      <c r="AJ1334" s="6">
        <v>0</v>
      </c>
      <c r="AK1334" s="6">
        <v>1</v>
      </c>
      <c r="AL1334" s="6">
        <v>1</v>
      </c>
      <c r="AM1334" s="6">
        <v>1</v>
      </c>
      <c r="AN1334" s="6">
        <v>1</v>
      </c>
      <c r="AO1334" s="6">
        <v>1</v>
      </c>
      <c r="AP1334" s="6" t="s">
        <v>3388</v>
      </c>
      <c r="AQ1334" s="6">
        <v>0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1</v>
      </c>
      <c r="AZ1334" s="6">
        <v>0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6" spans="5:5" x14ac:dyDescent="0.25">
      <c r="E1048446" s="6">
        <f>COUNT(E24:E1048445)</f>
        <v>1311</v>
      </c>
    </row>
  </sheetData>
  <conditionalFormatting sqref="BK123:BK126 BK1:BK6 BK8:BK19">
    <cfRule type="containsText" dxfId="12" priority="5" operator="containsText" text="Error">
      <formula>NOT(ISERROR(SEARCH("Error",BK1)))</formula>
    </cfRule>
  </conditionalFormatting>
  <conditionalFormatting sqref="BK21:BK121">
    <cfRule type="containsText" dxfId="11" priority="6" operator="containsText" text="Error">
      <formula>NOT(ISERROR(SEARCH("Error",BK21)))</formula>
    </cfRule>
  </conditionalFormatting>
  <conditionalFormatting sqref="BK133:BK1048576">
    <cfRule type="containsText" dxfId="10" priority="8" operator="containsText" text="Error">
      <formula>NOT(ISERROR(SEARCH("Error",BK133)))</formula>
    </cfRule>
  </conditionalFormatting>
  <conditionalFormatting sqref="I21:I1048576">
    <cfRule type="duplicateValues" dxfId="9" priority="9"/>
  </conditionalFormatting>
  <conditionalFormatting sqref="I11:I19 I1:I6 I8:I9">
    <cfRule type="duplicateValues" dxfId="8" priority="10"/>
    <cfRule type="duplicateValues" dxfId="7" priority="10"/>
  </conditionalFormatting>
  <conditionalFormatting sqref="BK20">
    <cfRule type="containsText" dxfId="6" priority="11" operator="containsText" text="Error">
      <formula>NOT(ISERROR(SEARCH("Error",BK20)))</formula>
    </cfRule>
  </conditionalFormatting>
  <conditionalFormatting sqref="I20">
    <cfRule type="duplicateValues" dxfId="5" priority="12"/>
    <cfRule type="duplicateValues" dxfId="4" priority="12"/>
  </conditionalFormatting>
  <conditionalFormatting sqref="I1302:I1048576">
    <cfRule type="duplicateValues" dxfId="3" priority="13"/>
  </conditionalFormatting>
  <conditionalFormatting sqref="I21:I1300">
    <cfRule type="duplicateValues" dxfId="2" priority="14"/>
  </conditionalFormatting>
  <conditionalFormatting sqref="BK7">
    <cfRule type="containsText" dxfId="1" priority="1" operator="containsText" text="Error">
      <formula>NOT(ISERROR(SEARCH("Error",BK7)))</formula>
    </cfRule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sqref="A1 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C7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L11"/>
  <sheetViews>
    <sheetView workbookViewId="0">
      <selection activeCell="BJ13" sqref="BJ13 BJ13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5" width="9.140625" customWidth="1"/>
    <col min="36" max="36" width="17.5703125" bestFit="1" customWidth="1"/>
    <col min="37" max="44" width="9.140625" customWidth="1"/>
    <col min="45" max="45" width="16.85546875" bestFit="1" customWidth="1"/>
    <col min="46" max="46" width="19.140625" bestFit="1" customWidth="1"/>
    <col min="47" max="47" width="24.140625" bestFit="1" customWidth="1"/>
    <col min="48" max="48" width="18.85546875" bestFit="1" customWidth="1"/>
    <col min="49" max="49" width="23" bestFit="1" customWidth="1"/>
    <col min="50" max="50" width="14.7109375" bestFit="1" customWidth="1"/>
    <col min="51" max="51" width="21" bestFit="1" customWidth="1"/>
    <col min="52" max="53" width="22.28515625" bestFit="1" customWidth="1"/>
    <col min="54" max="54" width="23" bestFit="1" customWidth="1"/>
    <col min="55" max="60" width="9.140625" customWidth="1"/>
    <col min="61" max="61" width="18" bestFit="1" customWidth="1"/>
    <col min="62" max="62" width="12.28515625" bestFit="1" customWidth="1"/>
  </cols>
  <sheetData>
    <row r="1" spans="1:64" x14ac:dyDescent="0.25">
      <c r="A1" t="s">
        <v>2496</v>
      </c>
      <c r="B1" s="42" t="s">
        <v>2987</v>
      </c>
      <c r="C1" t="s">
        <v>3063</v>
      </c>
      <c r="D1" t="s">
        <v>3064</v>
      </c>
      <c r="E1" t="s">
        <v>3065</v>
      </c>
      <c r="F1" t="s">
        <v>3066</v>
      </c>
      <c r="G1" s="42" t="s">
        <v>3067</v>
      </c>
      <c r="H1" t="s">
        <v>3068</v>
      </c>
      <c r="I1" t="s">
        <v>3069</v>
      </c>
      <c r="J1" t="s">
        <v>3070</v>
      </c>
      <c r="K1" s="42" t="s">
        <v>12</v>
      </c>
      <c r="L1" t="s">
        <v>3071</v>
      </c>
      <c r="M1" s="42" t="s">
        <v>3072</v>
      </c>
      <c r="N1" t="s">
        <v>3073</v>
      </c>
      <c r="O1" s="42" t="s">
        <v>3074</v>
      </c>
      <c r="P1" s="41" t="s">
        <v>14</v>
      </c>
      <c r="Q1" s="43" t="s">
        <v>10</v>
      </c>
      <c r="R1" s="42" t="s">
        <v>3075</v>
      </c>
      <c r="S1" s="42" t="s">
        <v>13</v>
      </c>
      <c r="T1" t="s">
        <v>3076</v>
      </c>
      <c r="U1" s="42" t="s">
        <v>2500</v>
      </c>
      <c r="V1" s="42" t="s">
        <v>3077</v>
      </c>
      <c r="W1" s="43" t="s">
        <v>15</v>
      </c>
      <c r="X1" s="43" t="s">
        <v>17</v>
      </c>
      <c r="Y1" s="42" t="s">
        <v>29</v>
      </c>
      <c r="Z1" t="s">
        <v>3078</v>
      </c>
      <c r="AA1" s="42" t="s">
        <v>3079</v>
      </c>
      <c r="AB1" s="43" t="s">
        <v>3080</v>
      </c>
      <c r="AC1" s="43" t="s">
        <v>3081</v>
      </c>
      <c r="AD1" s="43" t="s">
        <v>3082</v>
      </c>
      <c r="AE1" t="s">
        <v>3083</v>
      </c>
      <c r="AF1" t="s">
        <v>3084</v>
      </c>
      <c r="AG1" t="s">
        <v>3084</v>
      </c>
      <c r="AH1" s="43" t="s">
        <v>3085</v>
      </c>
      <c r="AI1" s="43" t="s">
        <v>3086</v>
      </c>
      <c r="AJ1" t="s">
        <v>3087</v>
      </c>
      <c r="AK1" s="43" t="s">
        <v>3088</v>
      </c>
      <c r="AL1" t="s">
        <v>3089</v>
      </c>
      <c r="AM1" t="s">
        <v>3090</v>
      </c>
      <c r="AN1" t="s">
        <v>3091</v>
      </c>
      <c r="AO1" t="s">
        <v>3092</v>
      </c>
      <c r="AP1" s="43" t="s">
        <v>3093</v>
      </c>
      <c r="AQ1" t="s">
        <v>3094</v>
      </c>
      <c r="AR1" s="43" t="s">
        <v>3095</v>
      </c>
      <c r="AS1" t="s">
        <v>3096</v>
      </c>
      <c r="AT1" s="43" t="s">
        <v>3097</v>
      </c>
      <c r="AU1" s="43" t="s">
        <v>3098</v>
      </c>
      <c r="AV1" s="42" t="s">
        <v>3099</v>
      </c>
      <c r="AW1" s="42" t="s">
        <v>3100</v>
      </c>
      <c r="AX1" t="s">
        <v>28</v>
      </c>
      <c r="AY1" s="42" t="s">
        <v>27</v>
      </c>
      <c r="AZ1" s="43" t="s">
        <v>3101</v>
      </c>
      <c r="BA1" s="43" t="s">
        <v>3102</v>
      </c>
      <c r="BB1" s="43" t="s">
        <v>3103</v>
      </c>
      <c r="BC1" t="s">
        <v>3104</v>
      </c>
      <c r="BD1" t="s">
        <v>3105</v>
      </c>
      <c r="BE1" s="43" t="s">
        <v>3106</v>
      </c>
      <c r="BF1" s="43" t="s">
        <v>3107</v>
      </c>
      <c r="BG1" t="s">
        <v>3108</v>
      </c>
      <c r="BH1" t="s">
        <v>3109</v>
      </c>
      <c r="BI1" t="s">
        <v>3110</v>
      </c>
      <c r="BJ1" t="s">
        <v>3111</v>
      </c>
      <c r="BK1" t="s">
        <v>3112</v>
      </c>
      <c r="BL1" t="s">
        <v>3113</v>
      </c>
    </row>
    <row r="2" spans="1:64" ht="15.75" customHeight="1" x14ac:dyDescent="0.25">
      <c r="A2" t="s">
        <v>59</v>
      </c>
      <c r="B2" t="s">
        <v>3114</v>
      </c>
      <c r="C2">
        <v>0</v>
      </c>
      <c r="D2">
        <v>1</v>
      </c>
      <c r="E2">
        <v>1</v>
      </c>
      <c r="F2">
        <v>0</v>
      </c>
      <c r="G2" t="s">
        <v>3115</v>
      </c>
      <c r="H2" t="s">
        <v>3116</v>
      </c>
      <c r="I2" t="s">
        <v>3116</v>
      </c>
      <c r="J2" t="s">
        <v>3117</v>
      </c>
      <c r="K2" t="s">
        <v>3118</v>
      </c>
      <c r="L2">
        <v>0</v>
      </c>
      <c r="M2" t="s">
        <v>3119</v>
      </c>
      <c r="N2">
        <v>0</v>
      </c>
      <c r="O2" t="s">
        <v>3120</v>
      </c>
      <c r="P2" t="s">
        <v>3121</v>
      </c>
      <c r="Q2" t="s">
        <v>3122</v>
      </c>
      <c r="R2">
        <v>0</v>
      </c>
      <c r="S2" t="s">
        <v>3123</v>
      </c>
      <c r="T2" t="s">
        <v>3117</v>
      </c>
      <c r="U2" t="s">
        <v>3124</v>
      </c>
      <c r="V2" t="s">
        <v>3125</v>
      </c>
      <c r="W2" t="s">
        <v>3126</v>
      </c>
      <c r="X2" t="s">
        <v>3127</v>
      </c>
      <c r="Y2">
        <v>0</v>
      </c>
      <c r="Z2">
        <v>0</v>
      </c>
      <c r="AA2" t="s">
        <v>3128</v>
      </c>
      <c r="AB2">
        <v>1</v>
      </c>
      <c r="AC2" t="s">
        <v>3129</v>
      </c>
      <c r="AD2">
        <v>45</v>
      </c>
      <c r="AE2" t="s">
        <v>3117</v>
      </c>
      <c r="AF2" t="s">
        <v>47</v>
      </c>
      <c r="AG2" t="s">
        <v>47</v>
      </c>
      <c r="AH2">
        <v>50</v>
      </c>
      <c r="AI2">
        <v>25</v>
      </c>
      <c r="AJ2">
        <v>1</v>
      </c>
      <c r="AK2">
        <v>35</v>
      </c>
      <c r="AL2">
        <v>100</v>
      </c>
      <c r="AM2">
        <v>100</v>
      </c>
      <c r="AN2">
        <v>100</v>
      </c>
      <c r="AO2" t="s">
        <v>1250</v>
      </c>
      <c r="AP2">
        <v>12000</v>
      </c>
      <c r="AQ2" t="s">
        <v>3130</v>
      </c>
      <c r="AR2">
        <v>12000</v>
      </c>
      <c r="AS2">
        <v>0</v>
      </c>
      <c r="AT2" s="44" t="s">
        <v>3131</v>
      </c>
      <c r="AU2" t="s">
        <v>3132</v>
      </c>
      <c r="AV2" t="s">
        <v>3133</v>
      </c>
      <c r="AW2" t="s">
        <v>3134</v>
      </c>
      <c r="AX2">
        <v>0</v>
      </c>
      <c r="AY2">
        <v>0</v>
      </c>
      <c r="AZ2" s="5" t="s">
        <v>3135</v>
      </c>
      <c r="BA2" s="5" t="s">
        <v>3136</v>
      </c>
      <c r="BB2" s="5" t="s">
        <v>3137</v>
      </c>
      <c r="BE2">
        <v>0</v>
      </c>
      <c r="BF2">
        <v>0</v>
      </c>
      <c r="BG2">
        <v>0</v>
      </c>
      <c r="BH2" t="s">
        <v>3138</v>
      </c>
      <c r="BJ2">
        <v>2</v>
      </c>
      <c r="BK2">
        <v>0</v>
      </c>
      <c r="BL2">
        <v>0.05</v>
      </c>
    </row>
    <row r="3" spans="1:64" ht="15.75" customHeight="1" x14ac:dyDescent="0.25">
      <c r="A3" t="s">
        <v>1566</v>
      </c>
      <c r="B3" t="s">
        <v>3114</v>
      </c>
      <c r="C3">
        <v>0</v>
      </c>
      <c r="D3">
        <v>1</v>
      </c>
      <c r="E3">
        <v>1</v>
      </c>
      <c r="F3">
        <v>0</v>
      </c>
      <c r="G3" t="s">
        <v>3115</v>
      </c>
      <c r="H3" t="s">
        <v>3139</v>
      </c>
      <c r="I3" t="s">
        <v>3139</v>
      </c>
      <c r="J3" t="s">
        <v>3117</v>
      </c>
      <c r="K3" t="s">
        <v>3118</v>
      </c>
      <c r="L3">
        <v>0</v>
      </c>
      <c r="M3">
        <v>0</v>
      </c>
      <c r="N3">
        <v>0</v>
      </c>
      <c r="O3" t="s">
        <v>3120</v>
      </c>
      <c r="P3" t="s">
        <v>3121</v>
      </c>
      <c r="Q3" t="s">
        <v>3122</v>
      </c>
      <c r="R3">
        <v>0</v>
      </c>
      <c r="S3" t="s">
        <v>3123</v>
      </c>
      <c r="T3" t="s">
        <v>3117</v>
      </c>
      <c r="U3" t="s">
        <v>3124</v>
      </c>
      <c r="V3" t="s">
        <v>3125</v>
      </c>
      <c r="W3" t="s">
        <v>3126</v>
      </c>
      <c r="X3" t="s">
        <v>3127</v>
      </c>
      <c r="Y3">
        <v>0</v>
      </c>
      <c r="Z3">
        <v>0</v>
      </c>
      <c r="AA3" t="s">
        <v>3128</v>
      </c>
      <c r="AB3">
        <v>1</v>
      </c>
      <c r="AC3" t="s">
        <v>3129</v>
      </c>
      <c r="AD3">
        <v>45</v>
      </c>
      <c r="AE3" t="s">
        <v>3117</v>
      </c>
      <c r="AF3" t="s">
        <v>47</v>
      </c>
      <c r="AG3" t="s">
        <v>47</v>
      </c>
      <c r="AH3">
        <v>50</v>
      </c>
      <c r="AI3">
        <v>25</v>
      </c>
      <c r="AJ3">
        <v>1</v>
      </c>
      <c r="AK3">
        <v>35</v>
      </c>
      <c r="AL3">
        <v>100</v>
      </c>
      <c r="AM3">
        <v>100</v>
      </c>
      <c r="AN3">
        <v>100</v>
      </c>
      <c r="AO3" t="s">
        <v>1250</v>
      </c>
      <c r="AP3">
        <v>12000</v>
      </c>
      <c r="AQ3" t="s">
        <v>3130</v>
      </c>
      <c r="AR3">
        <v>12000</v>
      </c>
      <c r="AS3">
        <v>0</v>
      </c>
      <c r="AT3" s="44" t="s">
        <v>3131</v>
      </c>
      <c r="AU3" t="s">
        <v>3132</v>
      </c>
      <c r="AV3" t="s">
        <v>3133</v>
      </c>
      <c r="AW3" t="s">
        <v>3134</v>
      </c>
      <c r="AX3">
        <v>0</v>
      </c>
      <c r="AY3">
        <v>0</v>
      </c>
      <c r="AZ3" s="5" t="s">
        <v>3135</v>
      </c>
      <c r="BA3" s="5" t="s">
        <v>3136</v>
      </c>
      <c r="BB3" s="5" t="s">
        <v>3137</v>
      </c>
      <c r="BE3">
        <v>0</v>
      </c>
      <c r="BF3">
        <v>0</v>
      </c>
      <c r="BG3">
        <v>0</v>
      </c>
      <c r="BH3" t="s">
        <v>3138</v>
      </c>
      <c r="BJ3">
        <v>2</v>
      </c>
      <c r="BK3">
        <v>0</v>
      </c>
      <c r="BL3">
        <v>0.05</v>
      </c>
    </row>
    <row r="4" spans="1:64" ht="15.75" customHeight="1" x14ac:dyDescent="0.25">
      <c r="A4" t="s">
        <v>120</v>
      </c>
      <c r="B4" t="s">
        <v>3114</v>
      </c>
      <c r="C4">
        <v>0</v>
      </c>
      <c r="D4">
        <v>1</v>
      </c>
      <c r="E4">
        <v>1</v>
      </c>
      <c r="F4">
        <v>0</v>
      </c>
      <c r="G4" t="s">
        <v>3115</v>
      </c>
      <c r="H4" t="s">
        <v>3140</v>
      </c>
      <c r="I4" t="s">
        <v>3141</v>
      </c>
      <c r="J4" t="s">
        <v>3117</v>
      </c>
      <c r="K4" t="s">
        <v>3118</v>
      </c>
      <c r="L4">
        <v>0</v>
      </c>
      <c r="M4" t="s">
        <v>3142</v>
      </c>
      <c r="N4">
        <v>0</v>
      </c>
      <c r="O4" t="s">
        <v>3120</v>
      </c>
      <c r="P4" t="s">
        <v>3121</v>
      </c>
      <c r="Q4" t="s">
        <v>3122</v>
      </c>
      <c r="R4">
        <v>0</v>
      </c>
      <c r="S4" t="s">
        <v>3123</v>
      </c>
      <c r="T4" t="s">
        <v>3117</v>
      </c>
      <c r="U4" t="s">
        <v>3124</v>
      </c>
      <c r="V4" t="s">
        <v>3125</v>
      </c>
      <c r="W4" t="s">
        <v>3126</v>
      </c>
      <c r="X4" t="s">
        <v>3127</v>
      </c>
      <c r="Y4">
        <v>0</v>
      </c>
      <c r="Z4">
        <v>0</v>
      </c>
      <c r="AA4" t="s">
        <v>3128</v>
      </c>
      <c r="AB4">
        <v>1</v>
      </c>
      <c r="AC4" t="s">
        <v>3129</v>
      </c>
      <c r="AD4">
        <v>45</v>
      </c>
      <c r="AE4" t="s">
        <v>3117</v>
      </c>
      <c r="AF4" t="s">
        <v>47</v>
      </c>
      <c r="AG4" t="s">
        <v>47</v>
      </c>
      <c r="AH4">
        <v>50</v>
      </c>
      <c r="AI4">
        <v>25</v>
      </c>
      <c r="AJ4">
        <v>1</v>
      </c>
      <c r="AK4">
        <v>35</v>
      </c>
      <c r="AL4">
        <v>100</v>
      </c>
      <c r="AM4">
        <v>100</v>
      </c>
      <c r="AN4">
        <v>100</v>
      </c>
      <c r="AO4" t="s">
        <v>1250</v>
      </c>
      <c r="AP4">
        <v>12000</v>
      </c>
      <c r="AQ4" t="s">
        <v>3130</v>
      </c>
      <c r="AR4">
        <v>12000</v>
      </c>
      <c r="AS4">
        <v>0</v>
      </c>
      <c r="AT4" s="44" t="s">
        <v>3131</v>
      </c>
      <c r="AU4" t="s">
        <v>3132</v>
      </c>
      <c r="AV4" t="s">
        <v>3133</v>
      </c>
      <c r="AW4" t="s">
        <v>3134</v>
      </c>
      <c r="AX4">
        <v>0</v>
      </c>
      <c r="AY4">
        <v>0</v>
      </c>
      <c r="AZ4" s="5" t="s">
        <v>3135</v>
      </c>
      <c r="BA4" s="5" t="s">
        <v>3136</v>
      </c>
      <c r="BB4" s="5" t="s">
        <v>3137</v>
      </c>
      <c r="BE4">
        <v>0</v>
      </c>
      <c r="BF4">
        <v>0</v>
      </c>
      <c r="BG4">
        <v>0</v>
      </c>
      <c r="BH4" t="s">
        <v>3138</v>
      </c>
      <c r="BJ4">
        <v>2</v>
      </c>
      <c r="BK4">
        <v>0</v>
      </c>
      <c r="BL4">
        <v>0.05</v>
      </c>
    </row>
    <row r="5" spans="1:64" ht="15.75" customHeight="1" x14ac:dyDescent="0.25">
      <c r="A5" t="s">
        <v>421</v>
      </c>
      <c r="B5" t="s">
        <v>3114</v>
      </c>
      <c r="C5">
        <v>0</v>
      </c>
      <c r="D5">
        <v>1</v>
      </c>
      <c r="E5">
        <v>1</v>
      </c>
      <c r="F5">
        <v>0</v>
      </c>
      <c r="G5" t="s">
        <v>3115</v>
      </c>
      <c r="H5" t="s">
        <v>3143</v>
      </c>
      <c r="I5" t="s">
        <v>3144</v>
      </c>
      <c r="J5" t="s">
        <v>3117</v>
      </c>
      <c r="K5" t="s">
        <v>3118</v>
      </c>
      <c r="L5" t="s">
        <v>3145</v>
      </c>
      <c r="M5">
        <v>0</v>
      </c>
      <c r="N5">
        <v>0</v>
      </c>
      <c r="O5" t="s">
        <v>3120</v>
      </c>
      <c r="P5" t="s">
        <v>3121</v>
      </c>
      <c r="Q5" t="s">
        <v>3122</v>
      </c>
      <c r="R5">
        <v>0</v>
      </c>
      <c r="S5" t="s">
        <v>3123</v>
      </c>
      <c r="T5" t="s">
        <v>3117</v>
      </c>
      <c r="U5" t="s">
        <v>3124</v>
      </c>
      <c r="V5" t="s">
        <v>3125</v>
      </c>
      <c r="W5" t="s">
        <v>3126</v>
      </c>
      <c r="X5" t="s">
        <v>3127</v>
      </c>
      <c r="Y5">
        <v>0</v>
      </c>
      <c r="Z5">
        <v>0</v>
      </c>
      <c r="AA5" t="s">
        <v>3128</v>
      </c>
      <c r="AB5">
        <v>1</v>
      </c>
      <c r="AC5" t="s">
        <v>3129</v>
      </c>
      <c r="AD5">
        <v>45</v>
      </c>
      <c r="AE5" t="s">
        <v>3117</v>
      </c>
      <c r="AF5" t="s">
        <v>47</v>
      </c>
      <c r="AG5" t="s">
        <v>47</v>
      </c>
      <c r="AH5">
        <v>50</v>
      </c>
      <c r="AI5">
        <v>25</v>
      </c>
      <c r="AJ5">
        <v>1</v>
      </c>
      <c r="AK5">
        <v>35</v>
      </c>
      <c r="AL5">
        <v>100</v>
      </c>
      <c r="AM5">
        <v>100</v>
      </c>
      <c r="AN5">
        <v>100</v>
      </c>
      <c r="AO5" t="s">
        <v>1250</v>
      </c>
      <c r="AP5">
        <v>12000</v>
      </c>
      <c r="AQ5" t="s">
        <v>3130</v>
      </c>
      <c r="AR5">
        <v>12000</v>
      </c>
      <c r="AS5">
        <v>0</v>
      </c>
      <c r="AT5" s="44" t="s">
        <v>3131</v>
      </c>
      <c r="AU5" t="s">
        <v>3132</v>
      </c>
      <c r="AV5" t="s">
        <v>3133</v>
      </c>
      <c r="AW5" t="s">
        <v>3134</v>
      </c>
      <c r="AX5">
        <v>0</v>
      </c>
      <c r="AY5">
        <v>0</v>
      </c>
      <c r="AZ5" s="5" t="s">
        <v>3135</v>
      </c>
      <c r="BA5" s="5" t="s">
        <v>3136</v>
      </c>
      <c r="BB5" s="5" t="s">
        <v>3137</v>
      </c>
      <c r="BE5">
        <v>0</v>
      </c>
      <c r="BF5">
        <v>0</v>
      </c>
      <c r="BG5">
        <v>0</v>
      </c>
      <c r="BH5" t="s">
        <v>3138</v>
      </c>
      <c r="BJ5">
        <v>2</v>
      </c>
      <c r="BK5">
        <v>0</v>
      </c>
      <c r="BL5">
        <v>0.05</v>
      </c>
    </row>
    <row r="6" spans="1:64" ht="15.75" customHeight="1" x14ac:dyDescent="0.25">
      <c r="A6" s="41" t="s">
        <v>2411</v>
      </c>
      <c r="B6" t="s">
        <v>3114</v>
      </c>
      <c r="C6">
        <v>0</v>
      </c>
      <c r="D6">
        <v>1</v>
      </c>
      <c r="E6">
        <v>1</v>
      </c>
      <c r="F6">
        <v>0</v>
      </c>
      <c r="G6" t="s">
        <v>3115</v>
      </c>
      <c r="H6" t="s">
        <v>3146</v>
      </c>
      <c r="I6" t="s">
        <v>3146</v>
      </c>
      <c r="J6" t="s">
        <v>3117</v>
      </c>
      <c r="K6" t="s">
        <v>3118</v>
      </c>
      <c r="L6">
        <v>0</v>
      </c>
      <c r="M6">
        <v>0</v>
      </c>
      <c r="N6">
        <v>0</v>
      </c>
      <c r="O6" t="s">
        <v>3120</v>
      </c>
      <c r="P6" t="s">
        <v>3121</v>
      </c>
      <c r="Q6" t="s">
        <v>3122</v>
      </c>
      <c r="R6" t="s">
        <v>3145</v>
      </c>
      <c r="S6" t="s">
        <v>3123</v>
      </c>
      <c r="T6" t="s">
        <v>3117</v>
      </c>
      <c r="U6" t="s">
        <v>3124</v>
      </c>
      <c r="V6" t="s">
        <v>3125</v>
      </c>
      <c r="W6" t="s">
        <v>3126</v>
      </c>
      <c r="X6" t="s">
        <v>3127</v>
      </c>
      <c r="Y6" t="s">
        <v>3147</v>
      </c>
      <c r="Z6">
        <v>0</v>
      </c>
      <c r="AA6" t="s">
        <v>3128</v>
      </c>
      <c r="AB6">
        <v>1</v>
      </c>
      <c r="AC6" t="s">
        <v>3129</v>
      </c>
      <c r="AD6">
        <v>45</v>
      </c>
      <c r="AE6" t="s">
        <v>3117</v>
      </c>
      <c r="AF6" t="s">
        <v>47</v>
      </c>
      <c r="AG6" t="s">
        <v>47</v>
      </c>
      <c r="AH6">
        <v>50</v>
      </c>
      <c r="AI6">
        <v>25</v>
      </c>
      <c r="AJ6">
        <v>1</v>
      </c>
      <c r="AK6">
        <v>35</v>
      </c>
      <c r="AL6">
        <v>100</v>
      </c>
      <c r="AM6">
        <v>100</v>
      </c>
      <c r="AN6">
        <v>100</v>
      </c>
      <c r="AO6" t="s">
        <v>1250</v>
      </c>
      <c r="AP6">
        <v>12000</v>
      </c>
      <c r="AQ6" t="s">
        <v>3130</v>
      </c>
      <c r="AR6">
        <v>12000</v>
      </c>
      <c r="AS6">
        <v>0</v>
      </c>
      <c r="AT6" s="44" t="s">
        <v>3131</v>
      </c>
      <c r="AU6" t="s">
        <v>3132</v>
      </c>
      <c r="AV6" t="s">
        <v>3133</v>
      </c>
      <c r="AW6" t="s">
        <v>3134</v>
      </c>
      <c r="AX6">
        <v>0</v>
      </c>
      <c r="AY6" t="s">
        <v>3148</v>
      </c>
      <c r="AZ6" s="5" t="s">
        <v>3135</v>
      </c>
      <c r="BA6" s="5" t="s">
        <v>3136</v>
      </c>
      <c r="BB6" s="5" t="s">
        <v>3137</v>
      </c>
      <c r="BE6">
        <v>0</v>
      </c>
      <c r="BF6">
        <v>0</v>
      </c>
      <c r="BG6">
        <v>0</v>
      </c>
      <c r="BH6" t="s">
        <v>3138</v>
      </c>
      <c r="BJ6">
        <v>2</v>
      </c>
      <c r="BK6">
        <v>0</v>
      </c>
      <c r="BL6">
        <v>0.05</v>
      </c>
    </row>
    <row r="7" spans="1:64" ht="15.75" customHeight="1" x14ac:dyDescent="0.25">
      <c r="A7" s="41" t="s">
        <v>2280</v>
      </c>
      <c r="B7" t="s">
        <v>3114</v>
      </c>
      <c r="C7">
        <v>0</v>
      </c>
      <c r="D7">
        <v>1</v>
      </c>
      <c r="E7">
        <v>1</v>
      </c>
      <c r="F7">
        <v>0</v>
      </c>
      <c r="G7" t="s">
        <v>3115</v>
      </c>
      <c r="H7" t="s">
        <v>3146</v>
      </c>
      <c r="I7" t="s">
        <v>3146</v>
      </c>
      <c r="J7" t="s">
        <v>3117</v>
      </c>
      <c r="K7" t="s">
        <v>3118</v>
      </c>
      <c r="L7">
        <v>0</v>
      </c>
      <c r="M7" t="s">
        <v>3142</v>
      </c>
      <c r="N7">
        <v>0</v>
      </c>
      <c r="O7" t="s">
        <v>3120</v>
      </c>
      <c r="P7" t="s">
        <v>3121</v>
      </c>
      <c r="Q7" t="s">
        <v>3122</v>
      </c>
      <c r="R7">
        <v>90</v>
      </c>
      <c r="S7" t="s">
        <v>3123</v>
      </c>
      <c r="T7" t="s">
        <v>3117</v>
      </c>
      <c r="U7" t="s">
        <v>3124</v>
      </c>
      <c r="V7" t="s">
        <v>3125</v>
      </c>
      <c r="W7" t="s">
        <v>3126</v>
      </c>
      <c r="X7" t="s">
        <v>3127</v>
      </c>
      <c r="Y7" t="s">
        <v>3147</v>
      </c>
      <c r="Z7">
        <v>0</v>
      </c>
      <c r="AA7" t="s">
        <v>3128</v>
      </c>
      <c r="AB7">
        <v>1</v>
      </c>
      <c r="AC7" t="s">
        <v>3129</v>
      </c>
      <c r="AD7">
        <v>45</v>
      </c>
      <c r="AE7" t="s">
        <v>3117</v>
      </c>
      <c r="AF7" t="s">
        <v>47</v>
      </c>
      <c r="AG7" t="s">
        <v>47</v>
      </c>
      <c r="AH7">
        <v>50</v>
      </c>
      <c r="AI7">
        <v>25</v>
      </c>
      <c r="AJ7">
        <v>1</v>
      </c>
      <c r="AK7">
        <v>35</v>
      </c>
      <c r="AL7">
        <v>100</v>
      </c>
      <c r="AM7">
        <v>100</v>
      </c>
      <c r="AN7">
        <v>100</v>
      </c>
      <c r="AO7" t="s">
        <v>1250</v>
      </c>
      <c r="AP7">
        <v>12000</v>
      </c>
      <c r="AQ7" t="s">
        <v>3130</v>
      </c>
      <c r="AR7">
        <v>12000</v>
      </c>
      <c r="AS7">
        <v>0</v>
      </c>
      <c r="AT7" s="44" t="s">
        <v>3131</v>
      </c>
      <c r="AU7" t="s">
        <v>3132</v>
      </c>
      <c r="AV7" t="s">
        <v>3133</v>
      </c>
      <c r="AW7" t="s">
        <v>3134</v>
      </c>
      <c r="AX7">
        <v>0</v>
      </c>
      <c r="AY7" t="s">
        <v>3148</v>
      </c>
      <c r="AZ7" s="5" t="s">
        <v>3135</v>
      </c>
      <c r="BA7" s="5" t="s">
        <v>3136</v>
      </c>
      <c r="BB7" s="5" t="s">
        <v>3137</v>
      </c>
      <c r="BE7">
        <v>0</v>
      </c>
      <c r="BF7">
        <v>0</v>
      </c>
      <c r="BG7">
        <v>0</v>
      </c>
      <c r="BH7" t="s">
        <v>3138</v>
      </c>
      <c r="BJ7">
        <v>2</v>
      </c>
      <c r="BK7">
        <v>0</v>
      </c>
      <c r="BL7">
        <v>0.05</v>
      </c>
    </row>
    <row r="8" spans="1:64" x14ac:dyDescent="0.25">
      <c r="A8" t="s">
        <v>2218</v>
      </c>
      <c r="B8" t="s">
        <v>3114</v>
      </c>
      <c r="C8">
        <v>0</v>
      </c>
      <c r="D8">
        <v>1</v>
      </c>
      <c r="E8">
        <v>1</v>
      </c>
      <c r="F8">
        <v>0</v>
      </c>
      <c r="G8" t="s">
        <v>3115</v>
      </c>
      <c r="H8" t="s">
        <v>3149</v>
      </c>
      <c r="I8" t="s">
        <v>3149</v>
      </c>
      <c r="J8" t="s">
        <v>3117</v>
      </c>
      <c r="K8" t="s">
        <v>3118</v>
      </c>
      <c r="L8" t="s">
        <v>3145</v>
      </c>
      <c r="M8">
        <v>0</v>
      </c>
      <c r="N8">
        <v>0</v>
      </c>
      <c r="O8" t="s">
        <v>3120</v>
      </c>
      <c r="P8" t="s">
        <v>3121</v>
      </c>
      <c r="Q8" t="s">
        <v>3122</v>
      </c>
      <c r="R8" t="s">
        <v>3145</v>
      </c>
      <c r="S8" t="s">
        <v>3123</v>
      </c>
      <c r="T8" t="s">
        <v>3117</v>
      </c>
      <c r="U8" t="s">
        <v>3124</v>
      </c>
      <c r="V8" t="s">
        <v>3125</v>
      </c>
      <c r="W8" t="s">
        <v>3126</v>
      </c>
      <c r="X8" t="s">
        <v>3127</v>
      </c>
      <c r="Y8">
        <v>0</v>
      </c>
      <c r="Z8">
        <v>0</v>
      </c>
      <c r="AA8" t="s">
        <v>3128</v>
      </c>
      <c r="AB8">
        <v>1</v>
      </c>
      <c r="AC8" t="s">
        <v>3129</v>
      </c>
      <c r="AD8">
        <v>45</v>
      </c>
      <c r="AE8" t="s">
        <v>3117</v>
      </c>
      <c r="AF8" t="s">
        <v>47</v>
      </c>
      <c r="AG8" t="s">
        <v>47</v>
      </c>
      <c r="AH8">
        <v>50</v>
      </c>
      <c r="AI8">
        <v>25</v>
      </c>
      <c r="AJ8">
        <v>1</v>
      </c>
      <c r="AK8">
        <v>35</v>
      </c>
      <c r="AL8">
        <v>100</v>
      </c>
      <c r="AM8">
        <v>100</v>
      </c>
      <c r="AN8">
        <v>100</v>
      </c>
      <c r="AO8" t="s">
        <v>1250</v>
      </c>
      <c r="AP8">
        <v>12000</v>
      </c>
      <c r="AQ8" t="s">
        <v>3130</v>
      </c>
      <c r="AR8">
        <v>12000</v>
      </c>
      <c r="AS8">
        <v>0</v>
      </c>
      <c r="AT8" t="s">
        <v>3131</v>
      </c>
      <c r="AU8" t="s">
        <v>3132</v>
      </c>
      <c r="AV8" t="s">
        <v>3133</v>
      </c>
      <c r="AW8" t="s">
        <v>3134</v>
      </c>
      <c r="AX8">
        <v>0</v>
      </c>
      <c r="AY8" t="s">
        <v>3148</v>
      </c>
      <c r="AZ8" t="s">
        <v>3135</v>
      </c>
      <c r="BA8" t="s">
        <v>3136</v>
      </c>
      <c r="BB8" t="s">
        <v>3137</v>
      </c>
      <c r="BE8">
        <v>0</v>
      </c>
      <c r="BF8">
        <v>0</v>
      </c>
      <c r="BG8">
        <v>0</v>
      </c>
      <c r="BH8" t="s">
        <v>3138</v>
      </c>
      <c r="BJ8">
        <v>2</v>
      </c>
      <c r="BK8">
        <v>0</v>
      </c>
      <c r="BL8">
        <v>0.05</v>
      </c>
    </row>
    <row r="9" spans="1:64" x14ac:dyDescent="0.25">
      <c r="A9" t="s">
        <v>1875</v>
      </c>
      <c r="B9" t="s">
        <v>3114</v>
      </c>
      <c r="C9">
        <v>0</v>
      </c>
      <c r="D9">
        <v>1</v>
      </c>
      <c r="E9">
        <v>1</v>
      </c>
      <c r="F9">
        <v>0</v>
      </c>
      <c r="G9" t="s">
        <v>3115</v>
      </c>
      <c r="H9" t="s">
        <v>3150</v>
      </c>
      <c r="I9" t="s">
        <v>3150</v>
      </c>
      <c r="J9" t="s">
        <v>3117</v>
      </c>
      <c r="K9" t="s">
        <v>3118</v>
      </c>
      <c r="L9">
        <v>0</v>
      </c>
      <c r="M9">
        <v>0</v>
      </c>
      <c r="N9">
        <v>0</v>
      </c>
      <c r="O9" t="s">
        <v>3120</v>
      </c>
      <c r="P9" t="s">
        <v>3121</v>
      </c>
      <c r="Q9" t="s">
        <v>3122</v>
      </c>
      <c r="R9">
        <v>0</v>
      </c>
      <c r="S9" t="s">
        <v>3123</v>
      </c>
      <c r="T9" t="s">
        <v>3117</v>
      </c>
      <c r="U9" t="s">
        <v>3124</v>
      </c>
      <c r="V9" t="s">
        <v>3125</v>
      </c>
      <c r="W9" t="s">
        <v>3126</v>
      </c>
      <c r="X9" t="s">
        <v>3127</v>
      </c>
      <c r="Y9">
        <v>0</v>
      </c>
      <c r="Z9">
        <v>0</v>
      </c>
      <c r="AA9" t="s">
        <v>3128</v>
      </c>
      <c r="AB9">
        <v>1</v>
      </c>
      <c r="AC9" t="s">
        <v>3129</v>
      </c>
      <c r="AD9">
        <v>45</v>
      </c>
      <c r="AE9" t="s">
        <v>3117</v>
      </c>
      <c r="AF9" t="s">
        <v>47</v>
      </c>
      <c r="AG9" t="s">
        <v>47</v>
      </c>
      <c r="AH9">
        <v>50</v>
      </c>
      <c r="AI9">
        <v>25</v>
      </c>
      <c r="AJ9">
        <v>1</v>
      </c>
      <c r="AK9">
        <v>35</v>
      </c>
      <c r="AL9">
        <v>100</v>
      </c>
      <c r="AM9">
        <v>100</v>
      </c>
      <c r="AN9">
        <v>100</v>
      </c>
      <c r="AO9" t="s">
        <v>1250</v>
      </c>
      <c r="AP9">
        <v>12000</v>
      </c>
      <c r="AQ9" t="s">
        <v>3130</v>
      </c>
      <c r="AR9">
        <v>12000</v>
      </c>
      <c r="AS9">
        <v>0</v>
      </c>
      <c r="AT9" t="s">
        <v>3131</v>
      </c>
      <c r="AU9" t="s">
        <v>3132</v>
      </c>
      <c r="AV9" t="s">
        <v>3133</v>
      </c>
      <c r="AW9" t="s">
        <v>3134</v>
      </c>
      <c r="AX9">
        <v>0</v>
      </c>
      <c r="AY9">
        <v>0</v>
      </c>
      <c r="AZ9" t="s">
        <v>3135</v>
      </c>
      <c r="BA9" t="s">
        <v>3136</v>
      </c>
      <c r="BB9" t="s">
        <v>3137</v>
      </c>
      <c r="BE9">
        <v>0</v>
      </c>
      <c r="BF9">
        <v>0</v>
      </c>
      <c r="BG9">
        <v>0</v>
      </c>
      <c r="BH9" t="s">
        <v>3138</v>
      </c>
      <c r="BJ9">
        <v>2</v>
      </c>
      <c r="BK9">
        <v>0</v>
      </c>
      <c r="BL9">
        <v>0.05</v>
      </c>
    </row>
    <row r="10" spans="1:64" x14ac:dyDescent="0.25">
      <c r="A10" t="s">
        <v>614</v>
      </c>
      <c r="B10" t="s">
        <v>3114</v>
      </c>
      <c r="C10">
        <v>0</v>
      </c>
      <c r="D10">
        <v>1</v>
      </c>
      <c r="E10">
        <v>1</v>
      </c>
      <c r="F10">
        <v>0</v>
      </c>
      <c r="G10" t="s">
        <v>3115</v>
      </c>
      <c r="H10" t="s">
        <v>3149</v>
      </c>
      <c r="I10" t="s">
        <v>3151</v>
      </c>
      <c r="J10" t="s">
        <v>3117</v>
      </c>
      <c r="K10" t="s">
        <v>3118</v>
      </c>
      <c r="L10" t="s">
        <v>3145</v>
      </c>
      <c r="M10">
        <v>0</v>
      </c>
      <c r="N10">
        <v>0</v>
      </c>
      <c r="O10" t="s">
        <v>3120</v>
      </c>
      <c r="P10" t="s">
        <v>3121</v>
      </c>
      <c r="Q10" t="s">
        <v>3122</v>
      </c>
      <c r="R10" t="s">
        <v>3145</v>
      </c>
      <c r="S10" t="s">
        <v>3123</v>
      </c>
      <c r="T10" t="s">
        <v>3117</v>
      </c>
      <c r="U10" t="s">
        <v>3124</v>
      </c>
      <c r="V10" t="s">
        <v>3125</v>
      </c>
      <c r="W10" t="s">
        <v>3126</v>
      </c>
      <c r="X10" t="s">
        <v>3127</v>
      </c>
      <c r="Y10">
        <v>0</v>
      </c>
      <c r="Z10">
        <v>0</v>
      </c>
      <c r="AA10" t="s">
        <v>3128</v>
      </c>
      <c r="AB10">
        <v>1</v>
      </c>
      <c r="AC10" t="s">
        <v>3129</v>
      </c>
      <c r="AD10">
        <v>45</v>
      </c>
      <c r="AE10" t="s">
        <v>3117</v>
      </c>
      <c r="AF10" t="s">
        <v>47</v>
      </c>
      <c r="AG10" t="s">
        <v>47</v>
      </c>
      <c r="AH10">
        <v>50</v>
      </c>
      <c r="AI10">
        <v>25</v>
      </c>
      <c r="AJ10">
        <v>1</v>
      </c>
      <c r="AK10">
        <v>35</v>
      </c>
      <c r="AL10">
        <v>100</v>
      </c>
      <c r="AM10">
        <v>100</v>
      </c>
      <c r="AN10">
        <v>100</v>
      </c>
      <c r="AO10" t="s">
        <v>1250</v>
      </c>
      <c r="AP10">
        <v>12000</v>
      </c>
      <c r="AQ10" t="s">
        <v>3130</v>
      </c>
      <c r="AR10">
        <v>12000</v>
      </c>
      <c r="AS10">
        <v>0</v>
      </c>
      <c r="AT10" t="s">
        <v>3131</v>
      </c>
      <c r="AU10" t="s">
        <v>3132</v>
      </c>
      <c r="AV10" t="s">
        <v>3133</v>
      </c>
      <c r="AW10" t="s">
        <v>3134</v>
      </c>
      <c r="AX10">
        <v>0</v>
      </c>
      <c r="AY10" t="s">
        <v>3148</v>
      </c>
      <c r="AZ10" t="s">
        <v>3135</v>
      </c>
      <c r="BA10" t="s">
        <v>3136</v>
      </c>
      <c r="BB10" t="s">
        <v>3137</v>
      </c>
      <c r="BE10">
        <v>0</v>
      </c>
      <c r="BF10">
        <v>0</v>
      </c>
      <c r="BG10">
        <v>0</v>
      </c>
      <c r="BH10" t="s">
        <v>3138</v>
      </c>
      <c r="BJ10">
        <v>2</v>
      </c>
      <c r="BK10">
        <v>0</v>
      </c>
      <c r="BL10">
        <v>0.05</v>
      </c>
    </row>
    <row r="11" spans="1:64" x14ac:dyDescent="0.25">
      <c r="A11" t="s">
        <v>2243</v>
      </c>
      <c r="B11" t="s">
        <v>3114</v>
      </c>
      <c r="C11">
        <v>0</v>
      </c>
      <c r="D11">
        <v>1</v>
      </c>
      <c r="E11">
        <v>1</v>
      </c>
      <c r="F11">
        <v>0</v>
      </c>
      <c r="G11" t="s">
        <v>3115</v>
      </c>
      <c r="H11" t="s">
        <v>3152</v>
      </c>
      <c r="I11" t="s">
        <v>3152</v>
      </c>
      <c r="J11" t="s">
        <v>3117</v>
      </c>
      <c r="K11" t="s">
        <v>3118</v>
      </c>
      <c r="L11">
        <v>0</v>
      </c>
      <c r="M11">
        <v>0</v>
      </c>
      <c r="N11">
        <v>0</v>
      </c>
      <c r="O11" t="s">
        <v>3120</v>
      </c>
      <c r="P11" t="s">
        <v>3121</v>
      </c>
      <c r="Q11" t="s">
        <v>3122</v>
      </c>
      <c r="R11">
        <v>0</v>
      </c>
      <c r="S11" t="s">
        <v>3123</v>
      </c>
      <c r="T11" t="s">
        <v>3117</v>
      </c>
      <c r="U11" t="s">
        <v>3124</v>
      </c>
      <c r="V11" t="s">
        <v>3125</v>
      </c>
      <c r="W11" t="s">
        <v>3126</v>
      </c>
      <c r="X11" t="s">
        <v>3127</v>
      </c>
      <c r="Y11">
        <v>0</v>
      </c>
      <c r="AA11" t="s">
        <v>3128</v>
      </c>
      <c r="AB11">
        <v>1</v>
      </c>
      <c r="AC11" t="s">
        <v>3129</v>
      </c>
      <c r="AD11">
        <v>46</v>
      </c>
      <c r="AE11" t="s">
        <v>3117</v>
      </c>
      <c r="AF11" t="s">
        <v>47</v>
      </c>
      <c r="AG11" t="s">
        <v>47</v>
      </c>
      <c r="AH11">
        <v>50</v>
      </c>
      <c r="AI11">
        <v>25</v>
      </c>
      <c r="AJ11">
        <v>1</v>
      </c>
      <c r="AK11">
        <v>35</v>
      </c>
      <c r="AL11">
        <v>100</v>
      </c>
      <c r="AM11">
        <v>100</v>
      </c>
      <c r="AN11">
        <v>100</v>
      </c>
      <c r="AO11" t="s">
        <v>1250</v>
      </c>
      <c r="AP11">
        <v>12001</v>
      </c>
      <c r="AQ11" t="s">
        <v>3130</v>
      </c>
      <c r="AR11">
        <v>12000</v>
      </c>
      <c r="AS11">
        <v>0</v>
      </c>
      <c r="AT11" t="s">
        <v>3131</v>
      </c>
      <c r="AU11" t="s">
        <v>3132</v>
      </c>
      <c r="AV11" t="s">
        <v>3133</v>
      </c>
      <c r="AW11" t="s">
        <v>3134</v>
      </c>
      <c r="AX11">
        <v>0</v>
      </c>
      <c r="AY11">
        <v>0</v>
      </c>
      <c r="AZ11" t="s">
        <v>3135</v>
      </c>
      <c r="BA11" t="s">
        <v>3136</v>
      </c>
      <c r="BB11" t="s">
        <v>3137</v>
      </c>
      <c r="BE11">
        <v>0</v>
      </c>
      <c r="BF11">
        <v>0</v>
      </c>
      <c r="BG11">
        <v>0</v>
      </c>
      <c r="BH11" t="s">
        <v>3138</v>
      </c>
      <c r="BJ11">
        <v>2</v>
      </c>
      <c r="BK11">
        <v>1</v>
      </c>
      <c r="BL11">
        <v>0.05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5"/>
  <sheetViews>
    <sheetView workbookViewId="0">
      <selection activeCell="AP2" sqref="AP2 AP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41" width="9.140625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2496</v>
      </c>
      <c r="B1" s="42" t="s">
        <v>2987</v>
      </c>
      <c r="C1" t="s">
        <v>3063</v>
      </c>
      <c r="D1" t="s">
        <v>3064</v>
      </c>
      <c r="E1" t="s">
        <v>3065</v>
      </c>
      <c r="F1" t="s">
        <v>3066</v>
      </c>
      <c r="G1" s="42" t="s">
        <v>3067</v>
      </c>
      <c r="H1" s="41" t="s">
        <v>3068</v>
      </c>
      <c r="I1" s="41" t="s">
        <v>3069</v>
      </c>
      <c r="J1" t="s">
        <v>3070</v>
      </c>
      <c r="K1" s="42" t="s">
        <v>12</v>
      </c>
      <c r="L1" s="42" t="s">
        <v>3071</v>
      </c>
      <c r="M1" t="s">
        <v>3072</v>
      </c>
      <c r="N1" s="42" t="s">
        <v>3074</v>
      </c>
      <c r="O1" s="41" t="s">
        <v>10</v>
      </c>
      <c r="P1" t="s">
        <v>3075</v>
      </c>
      <c r="Q1" s="42" t="s">
        <v>13</v>
      </c>
      <c r="R1" t="s">
        <v>3076</v>
      </c>
      <c r="S1" s="42" t="s">
        <v>2500</v>
      </c>
      <c r="T1" s="42" t="s">
        <v>3077</v>
      </c>
      <c r="U1" s="41" t="s">
        <v>15</v>
      </c>
      <c r="V1" t="s">
        <v>29</v>
      </c>
      <c r="W1" t="s">
        <v>3078</v>
      </c>
      <c r="X1" s="42" t="s">
        <v>3079</v>
      </c>
      <c r="Y1" t="s">
        <v>3080</v>
      </c>
      <c r="Z1" s="42" t="s">
        <v>3153</v>
      </c>
      <c r="AA1" t="s">
        <v>3083</v>
      </c>
      <c r="AB1" t="s">
        <v>3084</v>
      </c>
      <c r="AC1" t="s">
        <v>3084</v>
      </c>
      <c r="AD1" t="s">
        <v>3085</v>
      </c>
      <c r="AE1" t="s">
        <v>3086</v>
      </c>
      <c r="AF1" t="s">
        <v>3087</v>
      </c>
      <c r="AG1" t="s">
        <v>3088</v>
      </c>
      <c r="AH1" t="s">
        <v>3089</v>
      </c>
      <c r="AI1" t="s">
        <v>3090</v>
      </c>
      <c r="AJ1" t="s">
        <v>3091</v>
      </c>
      <c r="AK1" t="s">
        <v>3092</v>
      </c>
      <c r="AL1" t="s">
        <v>3093</v>
      </c>
      <c r="AM1" t="s">
        <v>3094</v>
      </c>
      <c r="AN1" t="s">
        <v>3095</v>
      </c>
      <c r="AO1" t="s">
        <v>3096</v>
      </c>
      <c r="AP1" t="s">
        <v>3097</v>
      </c>
      <c r="AQ1" t="s">
        <v>3098</v>
      </c>
      <c r="AR1" s="42" t="s">
        <v>3099</v>
      </c>
      <c r="AS1" s="42" t="s">
        <v>3100</v>
      </c>
      <c r="AT1" s="42" t="s">
        <v>28</v>
      </c>
      <c r="AU1" s="42" t="s">
        <v>27</v>
      </c>
      <c r="AV1" s="42" t="s">
        <v>3101</v>
      </c>
      <c r="AW1" s="42" t="s">
        <v>3102</v>
      </c>
      <c r="AX1" t="s">
        <v>3103</v>
      </c>
      <c r="AY1" t="s">
        <v>3104</v>
      </c>
      <c r="AZ1" t="s">
        <v>3105</v>
      </c>
      <c r="BA1" t="s">
        <v>3106</v>
      </c>
      <c r="BB1" t="s">
        <v>3107</v>
      </c>
      <c r="BC1" t="s">
        <v>3108</v>
      </c>
      <c r="BD1" t="s">
        <v>3109</v>
      </c>
      <c r="BE1" s="41" t="s">
        <v>3113</v>
      </c>
      <c r="BF1" s="41" t="s">
        <v>3154</v>
      </c>
    </row>
    <row r="2" spans="1:58" ht="15.75" customHeight="1" x14ac:dyDescent="0.25">
      <c r="A2" t="s">
        <v>149</v>
      </c>
      <c r="B2" t="s">
        <v>3114</v>
      </c>
      <c r="C2" t="s">
        <v>3155</v>
      </c>
      <c r="D2" t="s">
        <v>3156</v>
      </c>
      <c r="E2" t="s">
        <v>3156</v>
      </c>
      <c r="F2" t="s">
        <v>3155</v>
      </c>
      <c r="G2" t="s">
        <v>3115</v>
      </c>
      <c r="H2" t="s">
        <v>3157</v>
      </c>
      <c r="I2" t="s">
        <v>3157</v>
      </c>
      <c r="J2" t="s">
        <v>3117</v>
      </c>
      <c r="K2" t="s">
        <v>3118</v>
      </c>
      <c r="L2" t="s">
        <v>3145</v>
      </c>
      <c r="M2" t="s">
        <v>3155</v>
      </c>
      <c r="N2" t="s">
        <v>3120</v>
      </c>
      <c r="O2" t="s">
        <v>3122</v>
      </c>
      <c r="P2" t="s">
        <v>3155</v>
      </c>
      <c r="Q2" t="s">
        <v>3123</v>
      </c>
      <c r="R2" t="s">
        <v>3117</v>
      </c>
      <c r="S2" t="s">
        <v>3124</v>
      </c>
      <c r="T2" t="s">
        <v>3125</v>
      </c>
      <c r="U2" t="s">
        <v>3126</v>
      </c>
      <c r="V2" t="s">
        <v>3155</v>
      </c>
      <c r="W2" t="s">
        <v>3155</v>
      </c>
      <c r="X2" t="s">
        <v>3128</v>
      </c>
      <c r="Y2">
        <v>1</v>
      </c>
      <c r="Z2" t="s">
        <v>3129</v>
      </c>
      <c r="AA2" t="s">
        <v>3117</v>
      </c>
      <c r="AB2" t="s">
        <v>47</v>
      </c>
      <c r="AC2" t="s">
        <v>47</v>
      </c>
      <c r="AD2" t="s">
        <v>3158</v>
      </c>
      <c r="AE2" t="s">
        <v>3158</v>
      </c>
      <c r="AF2" t="s">
        <v>3156</v>
      </c>
      <c r="AG2" t="s">
        <v>3158</v>
      </c>
      <c r="AH2" t="s">
        <v>3159</v>
      </c>
      <c r="AI2" t="s">
        <v>3159</v>
      </c>
      <c r="AJ2" t="s">
        <v>3159</v>
      </c>
      <c r="AK2" t="s">
        <v>1250</v>
      </c>
      <c r="AL2" t="s">
        <v>3160</v>
      </c>
      <c r="AM2" t="s">
        <v>3156</v>
      </c>
      <c r="AN2" t="s">
        <v>3160</v>
      </c>
      <c r="AO2" t="s">
        <v>3155</v>
      </c>
      <c r="AP2" s="44" t="s">
        <v>3131</v>
      </c>
      <c r="AQ2" t="s">
        <v>3132</v>
      </c>
      <c r="AR2" t="s">
        <v>3133</v>
      </c>
      <c r="AS2" t="s">
        <v>3134</v>
      </c>
      <c r="AT2" t="s">
        <v>3155</v>
      </c>
      <c r="AU2" t="s">
        <v>3155</v>
      </c>
      <c r="AV2" s="5" t="s">
        <v>3135</v>
      </c>
      <c r="AW2" s="5" t="s">
        <v>3136</v>
      </c>
      <c r="AX2" s="5" t="s">
        <v>3137</v>
      </c>
      <c r="BA2" t="s">
        <v>3155</v>
      </c>
      <c r="BB2" t="s">
        <v>3155</v>
      </c>
      <c r="BC2" t="s">
        <v>3155</v>
      </c>
      <c r="BD2" t="s">
        <v>3138</v>
      </c>
      <c r="BE2" t="s">
        <v>3155</v>
      </c>
      <c r="BF2" t="s">
        <v>3117</v>
      </c>
    </row>
    <row r="3" spans="1:58" ht="15.75" customHeight="1" x14ac:dyDescent="0.25">
      <c r="A3" t="s">
        <v>1924</v>
      </c>
      <c r="B3" t="s">
        <v>3114</v>
      </c>
      <c r="C3" t="s">
        <v>3155</v>
      </c>
      <c r="D3" t="s">
        <v>3156</v>
      </c>
      <c r="E3" t="s">
        <v>3156</v>
      </c>
      <c r="F3" t="s">
        <v>3155</v>
      </c>
      <c r="G3" t="s">
        <v>3115</v>
      </c>
      <c r="H3" t="s">
        <v>3161</v>
      </c>
      <c r="I3" t="s">
        <v>3161</v>
      </c>
      <c r="J3" t="s">
        <v>3117</v>
      </c>
      <c r="K3" t="s">
        <v>3118</v>
      </c>
      <c r="M3" t="s">
        <v>3155</v>
      </c>
      <c r="N3" t="s">
        <v>3120</v>
      </c>
      <c r="O3" t="s">
        <v>3122</v>
      </c>
      <c r="P3" t="s">
        <v>3155</v>
      </c>
      <c r="Q3" t="s">
        <v>3123</v>
      </c>
      <c r="R3" t="s">
        <v>3117</v>
      </c>
      <c r="S3" t="s">
        <v>3124</v>
      </c>
      <c r="T3" t="s">
        <v>3125</v>
      </c>
      <c r="U3" t="s">
        <v>3126</v>
      </c>
      <c r="V3" t="s">
        <v>3155</v>
      </c>
      <c r="W3" t="s">
        <v>3155</v>
      </c>
      <c r="X3" t="s">
        <v>3128</v>
      </c>
      <c r="Y3">
        <v>1</v>
      </c>
      <c r="Z3" t="s">
        <v>3129</v>
      </c>
      <c r="AA3" t="s">
        <v>3117</v>
      </c>
      <c r="AB3" t="s">
        <v>47</v>
      </c>
      <c r="AC3" t="s">
        <v>47</v>
      </c>
      <c r="AD3" t="s">
        <v>3158</v>
      </c>
      <c r="AE3" t="s">
        <v>3158</v>
      </c>
      <c r="AF3" t="s">
        <v>3156</v>
      </c>
      <c r="AG3" t="s">
        <v>3158</v>
      </c>
      <c r="AH3" t="s">
        <v>3159</v>
      </c>
      <c r="AI3" t="s">
        <v>3159</v>
      </c>
      <c r="AJ3" t="s">
        <v>3159</v>
      </c>
      <c r="AK3" t="s">
        <v>1250</v>
      </c>
      <c r="AL3" t="s">
        <v>3160</v>
      </c>
      <c r="AM3" t="s">
        <v>3156</v>
      </c>
      <c r="AN3" t="s">
        <v>3160</v>
      </c>
      <c r="AO3" t="s">
        <v>3155</v>
      </c>
      <c r="AP3" s="44" t="s">
        <v>3131</v>
      </c>
      <c r="AQ3" t="s">
        <v>3132</v>
      </c>
      <c r="AR3" t="s">
        <v>3133</v>
      </c>
      <c r="AS3" t="s">
        <v>3134</v>
      </c>
      <c r="AT3" t="s">
        <v>3162</v>
      </c>
      <c r="AU3" t="s">
        <v>3148</v>
      </c>
      <c r="AV3" s="5" t="s">
        <v>3135</v>
      </c>
      <c r="AW3" s="5" t="s">
        <v>3136</v>
      </c>
      <c r="AX3" s="5" t="s">
        <v>3137</v>
      </c>
      <c r="BA3" t="s">
        <v>3155</v>
      </c>
      <c r="BB3" t="s">
        <v>3155</v>
      </c>
      <c r="BC3" t="s">
        <v>3155</v>
      </c>
      <c r="BD3" t="s">
        <v>3138</v>
      </c>
      <c r="BE3" t="s">
        <v>3155</v>
      </c>
      <c r="BF3" t="s">
        <v>3117</v>
      </c>
    </row>
    <row r="4" spans="1:58" ht="15.75" customHeight="1" x14ac:dyDescent="0.25">
      <c r="A4" t="s">
        <v>2195</v>
      </c>
      <c r="B4" t="s">
        <v>3114</v>
      </c>
      <c r="C4" t="s">
        <v>3155</v>
      </c>
      <c r="D4" t="s">
        <v>3156</v>
      </c>
      <c r="E4" t="s">
        <v>3156</v>
      </c>
      <c r="F4" t="s">
        <v>3155</v>
      </c>
      <c r="G4" t="s">
        <v>3115</v>
      </c>
      <c r="H4" t="s">
        <v>3163</v>
      </c>
      <c r="I4" t="s">
        <v>3163</v>
      </c>
      <c r="J4" t="s">
        <v>3117</v>
      </c>
      <c r="K4" t="s">
        <v>3118</v>
      </c>
      <c r="L4" t="s">
        <v>3145</v>
      </c>
      <c r="M4" t="s">
        <v>3155</v>
      </c>
      <c r="N4" t="s">
        <v>3120</v>
      </c>
      <c r="O4" t="s">
        <v>3122</v>
      </c>
      <c r="P4" t="s">
        <v>3155</v>
      </c>
      <c r="Q4" t="s">
        <v>3123</v>
      </c>
      <c r="R4" t="s">
        <v>3117</v>
      </c>
      <c r="S4" t="s">
        <v>3124</v>
      </c>
      <c r="T4" t="s">
        <v>3125</v>
      </c>
      <c r="U4" t="s">
        <v>3126</v>
      </c>
      <c r="V4" t="s">
        <v>3155</v>
      </c>
      <c r="W4" t="s">
        <v>3155</v>
      </c>
      <c r="X4" t="s">
        <v>3128</v>
      </c>
      <c r="Y4">
        <v>1</v>
      </c>
      <c r="Z4" t="s">
        <v>3129</v>
      </c>
      <c r="AA4" t="s">
        <v>3117</v>
      </c>
      <c r="AB4" t="s">
        <v>47</v>
      </c>
      <c r="AC4" t="s">
        <v>47</v>
      </c>
      <c r="AD4" t="s">
        <v>3158</v>
      </c>
      <c r="AE4" t="s">
        <v>3158</v>
      </c>
      <c r="AF4" t="s">
        <v>3156</v>
      </c>
      <c r="AG4" t="s">
        <v>3158</v>
      </c>
      <c r="AH4" t="s">
        <v>3159</v>
      </c>
      <c r="AI4" t="s">
        <v>3159</v>
      </c>
      <c r="AJ4" t="s">
        <v>3159</v>
      </c>
      <c r="AK4" t="s">
        <v>1250</v>
      </c>
      <c r="AL4" t="s">
        <v>3160</v>
      </c>
      <c r="AM4" t="s">
        <v>3156</v>
      </c>
      <c r="AN4" t="s">
        <v>3160</v>
      </c>
      <c r="AO4" t="s">
        <v>3155</v>
      </c>
      <c r="AP4" s="44" t="s">
        <v>3131</v>
      </c>
      <c r="AQ4" t="s">
        <v>3132</v>
      </c>
      <c r="AR4" t="s">
        <v>3133</v>
      </c>
      <c r="AS4" t="s">
        <v>3134</v>
      </c>
      <c r="AT4" t="s">
        <v>3155</v>
      </c>
      <c r="AU4" t="s">
        <v>3155</v>
      </c>
      <c r="AV4" s="5" t="s">
        <v>3135</v>
      </c>
      <c r="AW4" s="5" t="s">
        <v>3136</v>
      </c>
      <c r="AX4" s="5" t="s">
        <v>3137</v>
      </c>
      <c r="BA4" t="s">
        <v>3155</v>
      </c>
      <c r="BB4" t="s">
        <v>3155</v>
      </c>
      <c r="BC4" t="s">
        <v>3155</v>
      </c>
      <c r="BD4" t="s">
        <v>3138</v>
      </c>
      <c r="BE4" t="s">
        <v>3155</v>
      </c>
      <c r="BF4" t="s">
        <v>3117</v>
      </c>
    </row>
    <row r="5" spans="1:58" ht="15.75" customHeight="1" x14ac:dyDescent="0.25">
      <c r="A5" t="s">
        <v>529</v>
      </c>
      <c r="B5" t="s">
        <v>3114</v>
      </c>
      <c r="C5" t="s">
        <v>3155</v>
      </c>
      <c r="D5" t="s">
        <v>3156</v>
      </c>
      <c r="E5" t="s">
        <v>3156</v>
      </c>
      <c r="F5" t="s">
        <v>3155</v>
      </c>
      <c r="G5" t="s">
        <v>3115</v>
      </c>
      <c r="H5" t="s">
        <v>3164</v>
      </c>
      <c r="I5" t="s">
        <v>3164</v>
      </c>
      <c r="J5" t="s">
        <v>3117</v>
      </c>
      <c r="K5" t="s">
        <v>3118</v>
      </c>
      <c r="L5">
        <v>0</v>
      </c>
      <c r="M5" t="s">
        <v>3155</v>
      </c>
      <c r="N5" t="s">
        <v>3120</v>
      </c>
      <c r="O5" t="s">
        <v>3122</v>
      </c>
      <c r="P5" t="s">
        <v>3155</v>
      </c>
      <c r="Q5" t="s">
        <v>3123</v>
      </c>
      <c r="R5" t="s">
        <v>3117</v>
      </c>
      <c r="S5" t="s">
        <v>3124</v>
      </c>
      <c r="T5" t="s">
        <v>3125</v>
      </c>
      <c r="U5" t="s">
        <v>3126</v>
      </c>
      <c r="V5" t="s">
        <v>3155</v>
      </c>
      <c r="W5" t="s">
        <v>3155</v>
      </c>
      <c r="X5" t="s">
        <v>3128</v>
      </c>
      <c r="Y5">
        <v>1</v>
      </c>
      <c r="Z5" t="s">
        <v>3129</v>
      </c>
      <c r="AA5" t="s">
        <v>3117</v>
      </c>
      <c r="AB5" t="s">
        <v>47</v>
      </c>
      <c r="AC5" t="s">
        <v>47</v>
      </c>
      <c r="AD5" t="s">
        <v>3158</v>
      </c>
      <c r="AE5" t="s">
        <v>3158</v>
      </c>
      <c r="AF5" t="s">
        <v>3156</v>
      </c>
      <c r="AG5" t="s">
        <v>3158</v>
      </c>
      <c r="AH5" t="s">
        <v>3159</v>
      </c>
      <c r="AI5" t="s">
        <v>3159</v>
      </c>
      <c r="AJ5" t="s">
        <v>3159</v>
      </c>
      <c r="AK5" t="s">
        <v>1250</v>
      </c>
      <c r="AL5" t="s">
        <v>3160</v>
      </c>
      <c r="AM5" t="s">
        <v>3156</v>
      </c>
      <c r="AN5" t="s">
        <v>3160</v>
      </c>
      <c r="AO5" t="s">
        <v>3155</v>
      </c>
      <c r="AP5" s="44" t="s">
        <v>3131</v>
      </c>
      <c r="AQ5" t="s">
        <v>3132</v>
      </c>
      <c r="AR5" t="s">
        <v>3133</v>
      </c>
      <c r="AS5" t="s">
        <v>3134</v>
      </c>
      <c r="AT5" t="s">
        <v>3162</v>
      </c>
      <c r="AU5" t="s">
        <v>3148</v>
      </c>
      <c r="AV5" s="5" t="s">
        <v>3135</v>
      </c>
      <c r="AW5" s="5" t="s">
        <v>3136</v>
      </c>
      <c r="AX5" s="5" t="s">
        <v>3137</v>
      </c>
      <c r="BA5" t="s">
        <v>3155</v>
      </c>
      <c r="BB5" t="s">
        <v>3155</v>
      </c>
      <c r="BC5" t="s">
        <v>3155</v>
      </c>
      <c r="BD5" t="s">
        <v>3138</v>
      </c>
      <c r="BE5" t="s">
        <v>3165</v>
      </c>
      <c r="BF5" t="s">
        <v>3117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5" activePane="bottomRight" state="frozenSplit"/>
      <selection activeCell="C1" sqref="C1 C1"/>
      <selection pane="topRight"/>
      <selection pane="bottomLeft"/>
      <selection pane="bottomRight" activeCell="AO17" sqref="AO17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2496</v>
      </c>
      <c r="B1" s="45" t="s">
        <v>7</v>
      </c>
      <c r="C1" s="45" t="s">
        <v>3166</v>
      </c>
      <c r="D1" s="45" t="s">
        <v>2986</v>
      </c>
      <c r="E1" s="45" t="s">
        <v>3167</v>
      </c>
      <c r="F1" s="45" t="s">
        <v>3168</v>
      </c>
      <c r="G1" s="45" t="s">
        <v>3169</v>
      </c>
      <c r="H1" s="45" t="s">
        <v>3170</v>
      </c>
      <c r="I1" s="45" t="s">
        <v>3171</v>
      </c>
      <c r="J1" s="45" t="s">
        <v>53</v>
      </c>
      <c r="K1" s="45" t="s">
        <v>3172</v>
      </c>
      <c r="L1" s="45" t="s">
        <v>3173</v>
      </c>
      <c r="M1" s="45" t="s">
        <v>1242</v>
      </c>
      <c r="N1" s="45" t="s">
        <v>3174</v>
      </c>
      <c r="O1" s="45" t="s">
        <v>3175</v>
      </c>
      <c r="P1" s="45" t="s">
        <v>3176</v>
      </c>
      <c r="Q1" s="45" t="s">
        <v>3177</v>
      </c>
      <c r="R1" s="45" t="s">
        <v>3178</v>
      </c>
      <c r="S1" s="45" t="s">
        <v>3179</v>
      </c>
      <c r="T1" s="45" t="s">
        <v>149</v>
      </c>
      <c r="U1" s="45" t="s">
        <v>3180</v>
      </c>
      <c r="V1" s="45" t="s">
        <v>3181</v>
      </c>
      <c r="W1" s="45" t="s">
        <v>3182</v>
      </c>
      <c r="X1" s="45" t="s">
        <v>3183</v>
      </c>
      <c r="Y1" s="45" t="s">
        <v>3184</v>
      </c>
      <c r="Z1" s="45" t="s">
        <v>3185</v>
      </c>
      <c r="AA1" s="45" t="s">
        <v>3186</v>
      </c>
      <c r="AB1" s="45" t="s">
        <v>3187</v>
      </c>
      <c r="AC1" s="45" t="s">
        <v>3188</v>
      </c>
      <c r="AD1" s="45" t="s">
        <v>3189</v>
      </c>
      <c r="AE1" s="45" t="s">
        <v>3190</v>
      </c>
      <c r="AF1" s="45" t="s">
        <v>3191</v>
      </c>
      <c r="AG1" s="45" t="s">
        <v>3192</v>
      </c>
      <c r="AH1" s="45" t="s">
        <v>3193</v>
      </c>
      <c r="AI1" s="45" t="s">
        <v>3194</v>
      </c>
      <c r="AJ1" s="45" t="s">
        <v>3195</v>
      </c>
      <c r="AK1" s="45" t="s">
        <v>3196</v>
      </c>
      <c r="AL1" s="45" t="s">
        <v>3197</v>
      </c>
      <c r="AM1" s="45" t="s">
        <v>3198</v>
      </c>
      <c r="AN1" s="45" t="s">
        <v>3199</v>
      </c>
      <c r="AO1" s="34" t="s">
        <v>3200</v>
      </c>
      <c r="AP1" s="45" t="s">
        <v>3201</v>
      </c>
      <c r="AQ1" s="45" t="s">
        <v>3202</v>
      </c>
      <c r="AR1" s="45" t="s">
        <v>3203</v>
      </c>
      <c r="AS1" s="45" t="s">
        <v>3204</v>
      </c>
      <c r="AT1" s="45" t="s">
        <v>3205</v>
      </c>
      <c r="AU1" s="45" t="s">
        <v>3206</v>
      </c>
      <c r="AV1" s="45" t="s">
        <v>3207</v>
      </c>
      <c r="AW1" s="45" t="s">
        <v>3208</v>
      </c>
      <c r="AX1" s="45" t="s">
        <v>3209</v>
      </c>
      <c r="AY1" s="45" t="s">
        <v>3210</v>
      </c>
    </row>
    <row r="2" spans="1:51" ht="90" customHeight="1" x14ac:dyDescent="0.25">
      <c r="A2" s="47" t="s">
        <v>59</v>
      </c>
      <c r="B2" s="3" t="s">
        <v>59</v>
      </c>
      <c r="C2" s="3" t="s">
        <v>3211</v>
      </c>
      <c r="D2" s="4" t="s">
        <v>1289</v>
      </c>
      <c r="E2" s="4" t="s">
        <v>3115</v>
      </c>
      <c r="F2" s="4" t="s">
        <v>3212</v>
      </c>
      <c r="G2" s="48" t="s">
        <v>3213</v>
      </c>
      <c r="H2" s="4">
        <v>0</v>
      </c>
      <c r="I2" s="4" t="s">
        <v>3214</v>
      </c>
      <c r="J2" s="4" t="s">
        <v>3129</v>
      </c>
      <c r="K2" s="4">
        <v>0</v>
      </c>
      <c r="L2" s="4">
        <v>0</v>
      </c>
      <c r="M2" s="4" t="s">
        <v>3119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3128</v>
      </c>
      <c r="Y2" s="4">
        <v>0</v>
      </c>
      <c r="Z2" s="4">
        <v>11</v>
      </c>
      <c r="AA2" s="4">
        <v>0</v>
      </c>
      <c r="AB2" s="4">
        <v>0</v>
      </c>
      <c r="AC2" s="4" t="s">
        <v>3120</v>
      </c>
      <c r="AD2" s="4" t="s">
        <v>3215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3216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3217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3218</v>
      </c>
      <c r="D3" s="4" t="s">
        <v>1289</v>
      </c>
      <c r="E3" s="4" t="s">
        <v>3115</v>
      </c>
      <c r="F3" s="4" t="s">
        <v>3212</v>
      </c>
      <c r="G3" s="48" t="s">
        <v>3213</v>
      </c>
      <c r="H3" s="4">
        <v>0</v>
      </c>
      <c r="I3" s="4" t="s">
        <v>3214</v>
      </c>
      <c r="J3" s="4" t="s">
        <v>3129</v>
      </c>
      <c r="K3" s="4">
        <v>0</v>
      </c>
      <c r="L3" s="4">
        <v>0</v>
      </c>
      <c r="M3" s="4" t="s">
        <v>3119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3128</v>
      </c>
      <c r="Y3" s="4">
        <v>0</v>
      </c>
      <c r="Z3" s="4">
        <v>11</v>
      </c>
      <c r="AA3" s="4">
        <v>0</v>
      </c>
      <c r="AB3" s="4">
        <v>0</v>
      </c>
      <c r="AC3" s="4" t="s">
        <v>3120</v>
      </c>
      <c r="AD3" s="4" t="s">
        <v>3215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3219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3220</v>
      </c>
      <c r="AY3" s="3"/>
    </row>
    <row r="4" spans="1:51" x14ac:dyDescent="0.25">
      <c r="A4" s="47" t="s">
        <v>3221</v>
      </c>
      <c r="B4" s="3" t="s">
        <v>150</v>
      </c>
      <c r="C4" s="3" t="s">
        <v>2493</v>
      </c>
      <c r="D4" s="3"/>
      <c r="E4" s="3"/>
      <c r="F4" s="3"/>
      <c r="G4" s="3">
        <v>40</v>
      </c>
      <c r="H4" s="3">
        <v>0</v>
      </c>
      <c r="I4" s="4" t="s">
        <v>3214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3157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2491</v>
      </c>
      <c r="D5" s="4" t="s">
        <v>1289</v>
      </c>
      <c r="E5" s="4" t="s">
        <v>3115</v>
      </c>
      <c r="F5" s="4" t="s">
        <v>3212</v>
      </c>
      <c r="G5" s="48" t="s">
        <v>3213</v>
      </c>
      <c r="H5" s="4">
        <v>0</v>
      </c>
      <c r="I5" s="4" t="s">
        <v>3214</v>
      </c>
      <c r="J5" s="4" t="s">
        <v>3129</v>
      </c>
      <c r="K5" s="4">
        <v>0</v>
      </c>
      <c r="L5" s="4">
        <v>0</v>
      </c>
      <c r="M5" s="4" t="s">
        <v>3119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3128</v>
      </c>
      <c r="Y5" s="4">
        <v>0</v>
      </c>
      <c r="Z5" s="4">
        <v>7</v>
      </c>
      <c r="AA5" s="4">
        <v>0</v>
      </c>
      <c r="AB5" s="4">
        <v>0</v>
      </c>
      <c r="AC5" s="4" t="s">
        <v>3120</v>
      </c>
      <c r="AD5" s="4" t="s">
        <v>3222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3223</v>
      </c>
      <c r="AN5" s="53" t="s">
        <v>3224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3145</v>
      </c>
      <c r="AT5" s="4">
        <v>0</v>
      </c>
      <c r="AU5" s="4">
        <v>3.5</v>
      </c>
      <c r="AV5" s="4">
        <v>0</v>
      </c>
      <c r="AW5" s="4">
        <v>1</v>
      </c>
      <c r="AX5" s="48" t="s">
        <v>3225</v>
      </c>
      <c r="AY5" s="3">
        <v>2</v>
      </c>
    </row>
    <row r="6" spans="1:51" x14ac:dyDescent="0.25">
      <c r="A6" s="47" t="s">
        <v>3221</v>
      </c>
      <c r="B6" s="3" t="s">
        <v>474</v>
      </c>
      <c r="C6" s="3" t="s">
        <v>3226</v>
      </c>
      <c r="D6" s="3"/>
      <c r="E6" s="3"/>
      <c r="F6" s="3"/>
      <c r="G6" s="3">
        <v>120</v>
      </c>
      <c r="H6" s="3">
        <v>0</v>
      </c>
      <c r="I6" s="4" t="s">
        <v>3214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3221</v>
      </c>
      <c r="B7" s="3" t="s">
        <v>489</v>
      </c>
      <c r="C7" s="3" t="s">
        <v>2492</v>
      </c>
      <c r="D7" s="3"/>
      <c r="E7" s="3"/>
      <c r="F7" s="3"/>
      <c r="G7" s="3">
        <v>200</v>
      </c>
      <c r="H7" s="3">
        <v>0</v>
      </c>
      <c r="I7" s="4" t="s">
        <v>3214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3227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3221</v>
      </c>
      <c r="B8" s="3" t="s">
        <v>528</v>
      </c>
      <c r="C8" s="3" t="s">
        <v>3228</v>
      </c>
      <c r="D8" s="3"/>
      <c r="E8" s="3"/>
      <c r="F8" s="3"/>
      <c r="G8" s="3">
        <v>60</v>
      </c>
      <c r="H8" s="3">
        <v>0</v>
      </c>
      <c r="I8" s="4" t="s">
        <v>3214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3164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3165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3221</v>
      </c>
      <c r="B9" s="3" t="s">
        <v>614</v>
      </c>
      <c r="C9" s="3" t="s">
        <v>3229</v>
      </c>
      <c r="D9" s="3"/>
      <c r="E9" s="3"/>
      <c r="F9" s="3"/>
      <c r="G9" s="3">
        <v>120</v>
      </c>
      <c r="H9" s="3">
        <v>0</v>
      </c>
      <c r="I9" s="4" t="s">
        <v>3214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3157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3221</v>
      </c>
      <c r="B10" s="3" t="s">
        <v>617</v>
      </c>
      <c r="C10" s="3" t="s">
        <v>3230</v>
      </c>
      <c r="D10" s="3"/>
      <c r="E10" s="3"/>
      <c r="F10" s="3"/>
      <c r="G10" s="3">
        <v>250</v>
      </c>
      <c r="H10" s="3">
        <v>0</v>
      </c>
      <c r="I10" s="4" t="s">
        <v>3214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3231</v>
      </c>
      <c r="AW10" s="3">
        <v>2</v>
      </c>
      <c r="AX10" s="48"/>
      <c r="AY10" s="3"/>
    </row>
    <row r="11" spans="1:51" x14ac:dyDescent="0.25">
      <c r="A11" s="47" t="s">
        <v>3221</v>
      </c>
      <c r="B11" s="3" t="s">
        <v>3232</v>
      </c>
      <c r="C11" s="3" t="s">
        <v>3233</v>
      </c>
      <c r="D11" s="3"/>
      <c r="E11" s="3"/>
      <c r="F11" s="3"/>
      <c r="G11" s="3">
        <v>80</v>
      </c>
      <c r="H11" s="3">
        <v>0</v>
      </c>
      <c r="I11" s="4" t="s">
        <v>3214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3157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3234</v>
      </c>
      <c r="D12" s="4" t="s">
        <v>1289</v>
      </c>
      <c r="E12" s="4" t="s">
        <v>3115</v>
      </c>
      <c r="F12" s="4" t="s">
        <v>3212</v>
      </c>
      <c r="G12" s="48" t="s">
        <v>3213</v>
      </c>
      <c r="H12" s="4">
        <v>0</v>
      </c>
      <c r="I12" s="4" t="s">
        <v>3214</v>
      </c>
      <c r="J12" s="4" t="s">
        <v>3129</v>
      </c>
      <c r="K12" s="4">
        <v>0</v>
      </c>
      <c r="L12" s="4">
        <v>0</v>
      </c>
      <c r="M12" s="4" t="s">
        <v>3119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3128</v>
      </c>
      <c r="Y12" s="4">
        <v>0</v>
      </c>
      <c r="Z12" s="4">
        <v>7</v>
      </c>
      <c r="AA12" s="4">
        <v>0</v>
      </c>
      <c r="AB12" s="4">
        <v>0</v>
      </c>
      <c r="AC12" s="4" t="s">
        <v>3120</v>
      </c>
      <c r="AD12" s="4" t="s">
        <v>3157</v>
      </c>
      <c r="AE12" s="4"/>
      <c r="AF12" s="4">
        <v>1</v>
      </c>
      <c r="AG12" s="4"/>
      <c r="AH12" s="4"/>
      <c r="AI12" s="4">
        <v>-1</v>
      </c>
      <c r="AJ12" s="48" t="s">
        <v>3235</v>
      </c>
      <c r="AK12" s="48" t="s">
        <v>3236</v>
      </c>
      <c r="AL12" s="52" t="s">
        <v>3237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3145</v>
      </c>
      <c r="AT12" s="4">
        <v>0</v>
      </c>
      <c r="AU12" s="4">
        <v>3.5</v>
      </c>
      <c r="AV12" s="4">
        <v>0</v>
      </c>
      <c r="AW12" s="4">
        <v>2</v>
      </c>
      <c r="AX12" s="48" t="s">
        <v>3238</v>
      </c>
      <c r="AY12" s="3"/>
    </row>
    <row r="13" spans="1:51" x14ac:dyDescent="0.25">
      <c r="A13" s="47" t="s">
        <v>3221</v>
      </c>
      <c r="B13" s="3" t="s">
        <v>3239</v>
      </c>
      <c r="C13" s="3" t="s">
        <v>3240</v>
      </c>
      <c r="D13" s="3"/>
      <c r="E13" s="3"/>
      <c r="F13" s="3"/>
      <c r="G13" s="3">
        <v>100</v>
      </c>
      <c r="H13" s="3">
        <v>0</v>
      </c>
      <c r="I13" s="4" t="s">
        <v>3214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3157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3221</v>
      </c>
      <c r="B14" s="3" t="s">
        <v>874</v>
      </c>
      <c r="C14" s="3" t="s">
        <v>3241</v>
      </c>
      <c r="D14" s="3"/>
      <c r="E14" s="3"/>
      <c r="F14" s="3"/>
      <c r="G14" s="3">
        <v>60</v>
      </c>
      <c r="H14" s="3">
        <v>0</v>
      </c>
      <c r="I14" s="4" t="s">
        <v>3214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1566</v>
      </c>
      <c r="B15" s="3" t="s">
        <v>1566</v>
      </c>
      <c r="C15" s="3" t="s">
        <v>3242</v>
      </c>
      <c r="D15" s="4" t="s">
        <v>1289</v>
      </c>
      <c r="E15" s="4" t="s">
        <v>3115</v>
      </c>
      <c r="F15" s="4" t="s">
        <v>3212</v>
      </c>
      <c r="G15" s="48" t="s">
        <v>3213</v>
      </c>
      <c r="H15" s="4">
        <v>0</v>
      </c>
      <c r="I15" s="4" t="s">
        <v>3214</v>
      </c>
      <c r="J15" s="4" t="s">
        <v>3129</v>
      </c>
      <c r="K15" s="4">
        <v>0</v>
      </c>
      <c r="L15" s="4">
        <v>0</v>
      </c>
      <c r="M15" s="4" t="s">
        <v>3119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3128</v>
      </c>
      <c r="Y15" s="4">
        <v>0</v>
      </c>
      <c r="Z15" s="4">
        <v>11</v>
      </c>
      <c r="AA15" s="4">
        <v>0</v>
      </c>
      <c r="AB15" s="4">
        <v>0</v>
      </c>
      <c r="AC15" s="4" t="s">
        <v>3120</v>
      </c>
      <c r="AD15" s="4" t="s">
        <v>3215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3243</v>
      </c>
      <c r="AM15" s="49">
        <v>0</v>
      </c>
      <c r="AN15" s="49">
        <v>0</v>
      </c>
      <c r="AO15" s="50" t="s">
        <v>3376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3244</v>
      </c>
      <c r="AY15" s="3"/>
    </row>
    <row r="16" spans="1:51" x14ac:dyDescent="0.25">
      <c r="A16" s="47" t="s">
        <v>3221</v>
      </c>
      <c r="B16" s="3" t="s">
        <v>1859</v>
      </c>
      <c r="C16" s="3" t="s">
        <v>3245</v>
      </c>
      <c r="D16" s="3"/>
      <c r="E16" s="3"/>
      <c r="F16" s="3">
        <v>0</v>
      </c>
      <c r="G16" s="3">
        <v>0</v>
      </c>
      <c r="H16" s="3">
        <v>0</v>
      </c>
      <c r="I16" s="4" t="s">
        <v>3214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1860</v>
      </c>
      <c r="B17" s="3" t="s">
        <v>1860</v>
      </c>
      <c r="C17" s="3" t="s">
        <v>3246</v>
      </c>
      <c r="D17" s="4" t="s">
        <v>1289</v>
      </c>
      <c r="E17" s="4" t="s">
        <v>3115</v>
      </c>
      <c r="F17" s="4" t="s">
        <v>3212</v>
      </c>
      <c r="G17" s="48" t="s">
        <v>3213</v>
      </c>
      <c r="H17" s="4">
        <v>0</v>
      </c>
      <c r="I17" s="4" t="s">
        <v>3214</v>
      </c>
      <c r="J17" s="4" t="s">
        <v>3129</v>
      </c>
      <c r="K17" s="4">
        <v>0</v>
      </c>
      <c r="L17" s="4">
        <v>0</v>
      </c>
      <c r="M17" s="4" t="s">
        <v>3119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3128</v>
      </c>
      <c r="Y17" s="4">
        <v>0</v>
      </c>
      <c r="Z17" s="4">
        <v>6</v>
      </c>
      <c r="AA17" s="4">
        <v>0</v>
      </c>
      <c r="AB17" s="4">
        <v>0</v>
      </c>
      <c r="AC17" s="4" t="s">
        <v>3120</v>
      </c>
      <c r="AD17" s="4" t="s">
        <v>3215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3247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3248</v>
      </c>
      <c r="AY17" s="3"/>
    </row>
    <row r="18" spans="1:51" ht="90" customHeight="1" x14ac:dyDescent="0.25">
      <c r="A18" s="47" t="s">
        <v>1875</v>
      </c>
      <c r="B18" s="3" t="s">
        <v>1875</v>
      </c>
      <c r="C18" s="3" t="s">
        <v>1878</v>
      </c>
      <c r="D18" s="3"/>
      <c r="E18" s="4" t="s">
        <v>3115</v>
      </c>
      <c r="F18" s="4" t="s">
        <v>3249</v>
      </c>
      <c r="G18" s="48" t="s">
        <v>3250</v>
      </c>
      <c r="H18" s="3">
        <v>0</v>
      </c>
      <c r="I18" s="4" t="s">
        <v>3214</v>
      </c>
      <c r="J18" s="4" t="s">
        <v>3129</v>
      </c>
      <c r="K18" s="3">
        <v>0</v>
      </c>
      <c r="L18" s="3">
        <v>0</v>
      </c>
      <c r="M18" s="4" t="s">
        <v>3119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3128</v>
      </c>
      <c r="Y18" s="3">
        <v>0</v>
      </c>
      <c r="Z18" s="3">
        <v>11</v>
      </c>
      <c r="AA18" s="3">
        <v>0</v>
      </c>
      <c r="AB18" s="3">
        <v>0</v>
      </c>
      <c r="AC18" s="4" t="s">
        <v>3120</v>
      </c>
      <c r="AD18" s="3" t="s">
        <v>3251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3252</v>
      </c>
      <c r="AY18" s="3"/>
    </row>
    <row r="19" spans="1:51" x14ac:dyDescent="0.25">
      <c r="A19" s="47" t="s">
        <v>3221</v>
      </c>
      <c r="B19" s="3" t="s">
        <v>1909</v>
      </c>
      <c r="C19" s="3" t="s">
        <v>3253</v>
      </c>
      <c r="D19" s="3"/>
      <c r="E19" s="3"/>
      <c r="F19" s="3">
        <v>0</v>
      </c>
      <c r="G19" s="3">
        <v>0</v>
      </c>
      <c r="H19" s="3">
        <v>0</v>
      </c>
      <c r="I19" s="4" t="s">
        <v>3214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3221</v>
      </c>
      <c r="B20" s="3" t="s">
        <v>1910</v>
      </c>
      <c r="C20" s="3" t="s">
        <v>3254</v>
      </c>
      <c r="D20" s="3"/>
      <c r="E20" s="3"/>
      <c r="F20" s="3"/>
      <c r="G20" s="3">
        <v>60</v>
      </c>
      <c r="H20" s="3">
        <v>0</v>
      </c>
      <c r="I20" s="4" t="s">
        <v>3214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3221</v>
      </c>
      <c r="B21" s="3" t="s">
        <v>1916</v>
      </c>
      <c r="C21" s="3" t="s">
        <v>2495</v>
      </c>
      <c r="D21" s="3"/>
      <c r="E21" s="3"/>
      <c r="F21" s="3">
        <v>0</v>
      </c>
      <c r="G21" s="3">
        <v>0</v>
      </c>
      <c r="H21" s="3">
        <v>0</v>
      </c>
      <c r="I21" s="4" t="s">
        <v>3214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2494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1924</v>
      </c>
      <c r="B22" s="3" t="s">
        <v>1924</v>
      </c>
      <c r="C22" s="3" t="s">
        <v>3255</v>
      </c>
      <c r="D22" s="4" t="s">
        <v>1289</v>
      </c>
      <c r="E22" s="4" t="s">
        <v>3115</v>
      </c>
      <c r="F22" s="4" t="s">
        <v>3212</v>
      </c>
      <c r="G22" s="48" t="s">
        <v>3213</v>
      </c>
      <c r="H22" s="4">
        <v>0</v>
      </c>
      <c r="I22" s="4" t="s">
        <v>3214</v>
      </c>
      <c r="J22" s="4" t="s">
        <v>3129</v>
      </c>
      <c r="K22" s="4">
        <v>0</v>
      </c>
      <c r="L22" s="4">
        <v>0</v>
      </c>
      <c r="M22" s="4" t="s">
        <v>3119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3128</v>
      </c>
      <c r="Y22" s="4">
        <v>0</v>
      </c>
      <c r="Z22" s="4">
        <v>7</v>
      </c>
      <c r="AA22" s="4">
        <v>0</v>
      </c>
      <c r="AB22" s="4">
        <v>0</v>
      </c>
      <c r="AC22" s="4" t="s">
        <v>3120</v>
      </c>
      <c r="AD22" s="4" t="s">
        <v>3161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3256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3257</v>
      </c>
      <c r="D23" s="4" t="s">
        <v>1289</v>
      </c>
      <c r="E23" s="4" t="s">
        <v>3115</v>
      </c>
      <c r="F23" s="4" t="s">
        <v>3212</v>
      </c>
      <c r="G23" s="48" t="s">
        <v>3213</v>
      </c>
      <c r="H23" s="4">
        <v>0</v>
      </c>
      <c r="I23" s="4" t="s">
        <v>3214</v>
      </c>
      <c r="J23" s="4" t="s">
        <v>3129</v>
      </c>
      <c r="K23" s="4">
        <v>0</v>
      </c>
      <c r="L23" s="4">
        <v>0</v>
      </c>
      <c r="M23" s="4" t="s">
        <v>3119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3128</v>
      </c>
      <c r="Y23" s="4">
        <v>0</v>
      </c>
      <c r="Z23" s="4">
        <v>7</v>
      </c>
      <c r="AA23" s="4">
        <v>0</v>
      </c>
      <c r="AB23" s="4">
        <v>0</v>
      </c>
      <c r="AC23" s="4" t="s">
        <v>3120</v>
      </c>
      <c r="AD23" s="4" t="s">
        <v>3164</v>
      </c>
      <c r="AE23" s="4"/>
      <c r="AF23" s="4">
        <v>2</v>
      </c>
      <c r="AG23" s="4"/>
      <c r="AH23" s="4"/>
      <c r="AI23" s="4">
        <v>-1</v>
      </c>
      <c r="AJ23" s="48" t="s">
        <v>3235</v>
      </c>
      <c r="AK23" s="48" t="s">
        <v>3235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3165</v>
      </c>
      <c r="AU23" s="4">
        <v>3.5</v>
      </c>
      <c r="AV23" s="4">
        <v>0</v>
      </c>
      <c r="AW23" s="4">
        <v>0</v>
      </c>
      <c r="AX23" s="48" t="s">
        <v>3238</v>
      </c>
      <c r="AY23" s="3"/>
    </row>
    <row r="24" spans="1:51" ht="90" customHeight="1" x14ac:dyDescent="0.25">
      <c r="A24" s="47" t="s">
        <v>2195</v>
      </c>
      <c r="B24" s="3" t="s">
        <v>2195</v>
      </c>
      <c r="C24" s="3" t="s">
        <v>3258</v>
      </c>
      <c r="D24" s="4" t="s">
        <v>1289</v>
      </c>
      <c r="E24" s="4" t="s">
        <v>3115</v>
      </c>
      <c r="F24" s="4" t="s">
        <v>3212</v>
      </c>
      <c r="G24" s="48" t="s">
        <v>3213</v>
      </c>
      <c r="H24" s="4">
        <v>0</v>
      </c>
      <c r="I24" s="4" t="s">
        <v>3214</v>
      </c>
      <c r="J24" s="4" t="s">
        <v>3129</v>
      </c>
      <c r="K24" s="4">
        <v>0</v>
      </c>
      <c r="L24" s="4">
        <v>0</v>
      </c>
      <c r="M24" s="4" t="s">
        <v>3119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3128</v>
      </c>
      <c r="Y24" s="4">
        <v>0</v>
      </c>
      <c r="Z24" s="4">
        <v>11</v>
      </c>
      <c r="AA24" s="4">
        <v>0</v>
      </c>
      <c r="AB24" s="4">
        <v>0</v>
      </c>
      <c r="AC24" s="4" t="s">
        <v>3120</v>
      </c>
      <c r="AD24" s="4" t="s">
        <v>3222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3223</v>
      </c>
      <c r="AN24" s="53" t="s">
        <v>3224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3145</v>
      </c>
      <c r="AT24" s="4">
        <v>0</v>
      </c>
      <c r="AU24" s="4">
        <v>3.5</v>
      </c>
      <c r="AV24" s="4">
        <v>0</v>
      </c>
      <c r="AW24" s="4">
        <v>1</v>
      </c>
      <c r="AX24" s="48" t="s">
        <v>3225</v>
      </c>
      <c r="AY24" s="3">
        <v>2</v>
      </c>
    </row>
    <row r="25" spans="1:51" x14ac:dyDescent="0.25">
      <c r="A25" s="47" t="s">
        <v>3221</v>
      </c>
      <c r="B25" s="3" t="s">
        <v>2213</v>
      </c>
      <c r="C25" s="3" t="s">
        <v>3259</v>
      </c>
      <c r="D25" s="3"/>
      <c r="E25" s="3"/>
      <c r="F25" s="3"/>
      <c r="G25" s="3">
        <v>50</v>
      </c>
      <c r="H25" s="3">
        <v>0</v>
      </c>
      <c r="I25" s="4" t="s">
        <v>3214</v>
      </c>
      <c r="J25" s="3"/>
      <c r="K25" s="3">
        <v>0</v>
      </c>
      <c r="L25" s="3">
        <v>0</v>
      </c>
      <c r="M25" s="3"/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/>
      <c r="Y25" s="3">
        <v>0</v>
      </c>
      <c r="Z25" s="3">
        <v>7</v>
      </c>
      <c r="AA25" s="3">
        <v>0</v>
      </c>
      <c r="AB25" s="3">
        <v>0</v>
      </c>
      <c r="AC25" s="3"/>
      <c r="AD25" s="3" t="s">
        <v>3260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/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/>
      <c r="AY25" s="3"/>
    </row>
    <row r="26" spans="1:51" ht="90" customHeight="1" x14ac:dyDescent="0.25">
      <c r="A26" s="56" t="s">
        <v>2218</v>
      </c>
      <c r="B26" s="57" t="s">
        <v>2218</v>
      </c>
      <c r="C26" s="58" t="s">
        <v>3261</v>
      </c>
      <c r="D26" s="59" t="s">
        <v>1289</v>
      </c>
      <c r="E26" s="60" t="s">
        <v>3115</v>
      </c>
      <c r="F26" s="60" t="s">
        <v>3212</v>
      </c>
      <c r="G26" s="61" t="s">
        <v>3213</v>
      </c>
      <c r="H26" s="59">
        <v>0</v>
      </c>
      <c r="I26" s="60" t="s">
        <v>3214</v>
      </c>
      <c r="J26" s="60" t="s">
        <v>3129</v>
      </c>
      <c r="K26" s="59">
        <v>0</v>
      </c>
      <c r="L26" s="59">
        <v>0</v>
      </c>
      <c r="M26" s="60" t="s">
        <v>3119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3128</v>
      </c>
      <c r="Y26" s="59">
        <v>0</v>
      </c>
      <c r="Z26" s="59">
        <v>7</v>
      </c>
      <c r="AA26" s="59">
        <v>0</v>
      </c>
      <c r="AB26" s="59">
        <v>0</v>
      </c>
      <c r="AC26" s="59" t="s">
        <v>3120</v>
      </c>
      <c r="AD26" s="59" t="s">
        <v>3215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3225</v>
      </c>
      <c r="AY26" s="66"/>
    </row>
    <row r="27" spans="1:51" ht="90" customHeight="1" x14ac:dyDescent="0.25">
      <c r="A27" s="47" t="s">
        <v>2243</v>
      </c>
      <c r="B27" s="3" t="s">
        <v>2243</v>
      </c>
      <c r="C27" s="3" t="s">
        <v>2245</v>
      </c>
      <c r="D27" s="59" t="s">
        <v>1289</v>
      </c>
      <c r="E27" s="60" t="s">
        <v>3115</v>
      </c>
      <c r="F27" s="60" t="s">
        <v>3212</v>
      </c>
      <c r="G27" s="61" t="s">
        <v>3250</v>
      </c>
      <c r="H27" s="59">
        <v>0</v>
      </c>
      <c r="I27" s="4" t="s">
        <v>3214</v>
      </c>
      <c r="J27" s="60" t="s">
        <v>3129</v>
      </c>
      <c r="K27" s="59">
        <v>0</v>
      </c>
      <c r="L27" s="59">
        <v>0</v>
      </c>
      <c r="M27" s="60" t="s">
        <v>3119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3128</v>
      </c>
      <c r="Y27" s="3">
        <v>0</v>
      </c>
      <c r="Z27" s="3">
        <v>7</v>
      </c>
      <c r="AA27" s="3">
        <v>0</v>
      </c>
      <c r="AB27" s="3">
        <v>0</v>
      </c>
      <c r="AC27" s="59" t="s">
        <v>3120</v>
      </c>
      <c r="AD27" s="3" t="s">
        <v>3164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3262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18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18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18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</row>
    <row r="5" spans="1:18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8" spans="1:18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3266</v>
      </c>
      <c r="H8" s="78"/>
      <c r="I8" s="78" t="s">
        <v>3265</v>
      </c>
      <c r="J8" s="78"/>
      <c r="K8" s="78"/>
      <c r="L8" s="78"/>
      <c r="M8" s="78"/>
      <c r="N8" s="78"/>
      <c r="O8" s="78"/>
      <c r="P8" s="78"/>
      <c r="Q8" s="79" t="s">
        <v>3266</v>
      </c>
      <c r="R8" s="79"/>
    </row>
    <row r="9" spans="1:18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 t="s">
        <v>3267</v>
      </c>
      <c r="H9" s="3" t="s">
        <v>3268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3267</v>
      </c>
      <c r="R9" t="s">
        <v>3268</v>
      </c>
    </row>
    <row r="10" spans="1:18" x14ac:dyDescent="0.25">
      <c r="A10" s="78" t="s">
        <v>36</v>
      </c>
      <c r="B10" s="78">
        <v>225</v>
      </c>
      <c r="C10" s="3" t="s">
        <v>3269</v>
      </c>
      <c r="D10" s="3">
        <v>1.7000000000000001E-4</v>
      </c>
      <c r="E10" s="3">
        <v>3.5E-4</v>
      </c>
      <c r="F10" s="3">
        <v>5.1999999999999995E-4</v>
      </c>
      <c r="G10" s="3" t="s">
        <v>3270</v>
      </c>
      <c r="H10" s="3" t="s">
        <v>3271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3270</v>
      </c>
      <c r="R10" t="s">
        <v>3272</v>
      </c>
    </row>
    <row r="11" spans="1:18" x14ac:dyDescent="0.25">
      <c r="A11" s="78"/>
      <c r="B11" s="78"/>
      <c r="C11" s="3" t="s">
        <v>3273</v>
      </c>
      <c r="D11" s="3">
        <v>2.2000000000000001E-4</v>
      </c>
      <c r="E11" s="3">
        <v>4.4999999999999999E-4</v>
      </c>
      <c r="F11" s="3">
        <v>6.8000000000000005E-4</v>
      </c>
      <c r="G11" s="3" t="s">
        <v>3274</v>
      </c>
      <c r="H11" s="3" t="s">
        <v>3270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3275</v>
      </c>
      <c r="R11" t="s">
        <v>3270</v>
      </c>
    </row>
    <row r="12" spans="1:18" x14ac:dyDescent="0.25">
      <c r="A12" s="78"/>
      <c r="B12" s="78"/>
      <c r="C12" s="3" t="s">
        <v>3276</v>
      </c>
      <c r="D12" s="3">
        <v>2.4000000000000001E-4</v>
      </c>
      <c r="E12" s="3">
        <v>5.0000000000000001E-4</v>
      </c>
      <c r="F12" s="3">
        <v>7.5000000000000002E-4</v>
      </c>
      <c r="G12" s="3" t="s">
        <v>3277</v>
      </c>
      <c r="H12" s="3" t="s">
        <v>3270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3278</v>
      </c>
      <c r="R12" t="s">
        <v>3270</v>
      </c>
    </row>
    <row r="15" spans="1:18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18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34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37</v>
      </c>
      <c r="B24" s="80">
        <v>540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80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80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38</v>
      </c>
      <c r="B31" s="78">
        <v>225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78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78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3265</v>
      </c>
      <c r="H1" s="78"/>
      <c r="I1" s="78"/>
      <c r="J1" s="78"/>
      <c r="K1" s="78"/>
      <c r="L1" s="78"/>
      <c r="M1" s="78"/>
      <c r="N1" s="78"/>
      <c r="O1" s="78"/>
      <c r="P1" s="79" t="s">
        <v>3266</v>
      </c>
      <c r="Q1" s="79"/>
    </row>
    <row r="2" spans="1:17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3267</v>
      </c>
      <c r="Q2" t="s">
        <v>3268</v>
      </c>
    </row>
    <row r="3" spans="1:17" x14ac:dyDescent="0.25">
      <c r="A3" s="78" t="s">
        <v>2213</v>
      </c>
      <c r="B3" s="78">
        <v>450</v>
      </c>
      <c r="C3" s="3" t="s">
        <v>3269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3270</v>
      </c>
      <c r="Q3" t="s">
        <v>3274</v>
      </c>
    </row>
    <row r="4" spans="1:17" x14ac:dyDescent="0.25">
      <c r="A4" s="78"/>
      <c r="B4" s="78"/>
      <c r="C4" s="3" t="s">
        <v>3273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3279</v>
      </c>
      <c r="Q4" t="s">
        <v>3280</v>
      </c>
    </row>
    <row r="5" spans="1:17" x14ac:dyDescent="0.25">
      <c r="A5" s="78"/>
      <c r="B5" s="7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18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18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18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</row>
    <row r="5" spans="1:18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8" spans="1:18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3266</v>
      </c>
      <c r="H8" s="78"/>
      <c r="I8" s="78" t="s">
        <v>3265</v>
      </c>
      <c r="J8" s="78"/>
      <c r="K8" s="78"/>
      <c r="L8" s="78"/>
      <c r="M8" s="78"/>
      <c r="N8" s="78"/>
      <c r="O8" s="78"/>
      <c r="P8" s="78"/>
      <c r="Q8" s="79" t="s">
        <v>3266</v>
      </c>
      <c r="R8" s="79"/>
    </row>
    <row r="9" spans="1:18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 t="s">
        <v>3267</v>
      </c>
      <c r="H9" s="3" t="s">
        <v>3268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3267</v>
      </c>
      <c r="R9" t="s">
        <v>3268</v>
      </c>
    </row>
    <row r="10" spans="1:18" x14ac:dyDescent="0.25">
      <c r="A10" s="78" t="s">
        <v>36</v>
      </c>
      <c r="B10" s="78">
        <v>225</v>
      </c>
      <c r="C10" s="3" t="s">
        <v>3269</v>
      </c>
      <c r="D10" s="3">
        <v>1.7000000000000001E-4</v>
      </c>
      <c r="E10" s="3">
        <v>3.5E-4</v>
      </c>
      <c r="F10" s="3">
        <v>5.1999999999999995E-4</v>
      </c>
      <c r="G10" s="3" t="s">
        <v>3270</v>
      </c>
      <c r="H10" s="3" t="s">
        <v>3271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3270</v>
      </c>
      <c r="R10" t="s">
        <v>3272</v>
      </c>
    </row>
    <row r="11" spans="1:18" x14ac:dyDescent="0.25">
      <c r="A11" s="78"/>
      <c r="B11" s="78"/>
      <c r="C11" s="3" t="s">
        <v>3273</v>
      </c>
      <c r="D11" s="3">
        <v>2.2000000000000001E-4</v>
      </c>
      <c r="E11" s="3">
        <v>4.4999999999999999E-4</v>
      </c>
      <c r="F11" s="3">
        <v>6.8000000000000005E-4</v>
      </c>
      <c r="G11" s="3" t="s">
        <v>3274</v>
      </c>
      <c r="H11" s="3" t="s">
        <v>3270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3275</v>
      </c>
      <c r="R11" t="s">
        <v>3270</v>
      </c>
    </row>
    <row r="12" spans="1:18" x14ac:dyDescent="0.25">
      <c r="A12" s="78"/>
      <c r="B12" s="78"/>
      <c r="C12" s="3" t="s">
        <v>3276</v>
      </c>
      <c r="D12" s="3">
        <v>2.4000000000000001E-4</v>
      </c>
      <c r="E12" s="3">
        <v>5.0000000000000001E-4</v>
      </c>
      <c r="F12" s="3">
        <v>7.5000000000000002E-4</v>
      </c>
      <c r="G12" s="3" t="s">
        <v>3277</v>
      </c>
      <c r="H12" s="3" t="s">
        <v>3270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3278</v>
      </c>
      <c r="R12" t="s">
        <v>3270</v>
      </c>
    </row>
    <row r="15" spans="1:18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18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34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37</v>
      </c>
      <c r="B24" s="80">
        <v>540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80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80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38</v>
      </c>
      <c r="B31" s="78">
        <v>225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78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78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3265</v>
      </c>
      <c r="H1" s="78"/>
      <c r="I1" s="78"/>
      <c r="J1" s="78"/>
      <c r="K1" s="78"/>
      <c r="L1" s="78"/>
      <c r="M1" s="78"/>
      <c r="N1" s="78"/>
      <c r="O1" s="78"/>
      <c r="P1" s="2" t="s">
        <v>3266</v>
      </c>
    </row>
    <row r="2" spans="1:16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3281</v>
      </c>
    </row>
    <row r="3" spans="1:16" x14ac:dyDescent="0.25">
      <c r="A3" s="78" t="s">
        <v>2213</v>
      </c>
      <c r="B3" s="78">
        <v>450</v>
      </c>
      <c r="C3" s="3" t="s">
        <v>3282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78"/>
      <c r="B4" s="78"/>
      <c r="C4" s="3" t="s">
        <v>3283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78"/>
      <c r="B5" s="78"/>
      <c r="C5" s="3" t="s">
        <v>3284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3265</v>
      </c>
      <c r="H8" s="78"/>
      <c r="I8" s="78"/>
      <c r="J8" s="78"/>
      <c r="K8" s="78"/>
      <c r="L8" s="78"/>
      <c r="M8" s="78"/>
      <c r="N8" s="78"/>
      <c r="O8" s="78"/>
      <c r="P8" s="2" t="s">
        <v>3266</v>
      </c>
    </row>
    <row r="9" spans="1:16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3281</v>
      </c>
    </row>
    <row r="10" spans="1:16" x14ac:dyDescent="0.25">
      <c r="A10" s="78" t="s">
        <v>36</v>
      </c>
      <c r="B10" s="78">
        <v>225</v>
      </c>
      <c r="C10" s="3" t="s">
        <v>3282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78"/>
      <c r="B11" s="78"/>
      <c r="C11" s="3" t="s">
        <v>3283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78"/>
      <c r="B12" s="78"/>
      <c r="C12" s="3" t="s">
        <v>3284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3265</v>
      </c>
      <c r="H15" s="78"/>
      <c r="I15" s="78"/>
      <c r="J15" s="78"/>
      <c r="K15" s="78"/>
      <c r="L15" s="78"/>
      <c r="M15" s="78"/>
      <c r="N15" s="78"/>
      <c r="O15" s="78"/>
      <c r="P15" s="2" t="s">
        <v>3266</v>
      </c>
    </row>
    <row r="16" spans="1:16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3281</v>
      </c>
    </row>
    <row r="17" spans="1:16" x14ac:dyDescent="0.25">
      <c r="A17" s="78" t="s">
        <v>34</v>
      </c>
      <c r="B17" s="78">
        <v>225</v>
      </c>
      <c r="C17" s="3" t="s">
        <v>3282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78"/>
      <c r="B18" s="78"/>
      <c r="C18" s="3" t="s">
        <v>3283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78"/>
      <c r="B19" s="78"/>
      <c r="C19" s="3" t="s">
        <v>3284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3265</v>
      </c>
      <c r="H22" s="78"/>
      <c r="I22" s="78"/>
      <c r="J22" s="78"/>
      <c r="K22" s="78"/>
      <c r="L22" s="78"/>
      <c r="M22" s="78"/>
      <c r="N22" s="78"/>
      <c r="O22" s="78"/>
      <c r="P22" s="2" t="s">
        <v>3266</v>
      </c>
    </row>
    <row r="23" spans="1:16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3281</v>
      </c>
    </row>
    <row r="24" spans="1:16" x14ac:dyDescent="0.25">
      <c r="A24" s="78" t="s">
        <v>37</v>
      </c>
      <c r="B24" s="80">
        <v>540</v>
      </c>
      <c r="C24" s="3" t="s">
        <v>3282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3270</v>
      </c>
    </row>
    <row r="25" spans="1:16" x14ac:dyDescent="0.25">
      <c r="A25" s="78"/>
      <c r="B25" s="80"/>
      <c r="C25" s="3" t="s">
        <v>3283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3275</v>
      </c>
    </row>
    <row r="26" spans="1:16" x14ac:dyDescent="0.25">
      <c r="A26" s="78"/>
      <c r="B26" s="80"/>
      <c r="C26" s="3" t="s">
        <v>3284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3278</v>
      </c>
    </row>
    <row r="29" spans="1:16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3265</v>
      </c>
      <c r="H29" s="78"/>
      <c r="I29" s="78"/>
      <c r="J29" s="78"/>
      <c r="K29" s="78"/>
      <c r="L29" s="78"/>
      <c r="M29" s="78"/>
      <c r="N29" s="78"/>
      <c r="O29" s="78"/>
      <c r="P29" s="2" t="s">
        <v>3266</v>
      </c>
    </row>
    <row r="30" spans="1:16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3281</v>
      </c>
    </row>
    <row r="31" spans="1:16" x14ac:dyDescent="0.25">
      <c r="A31" s="78" t="s">
        <v>38</v>
      </c>
      <c r="B31" s="78">
        <v>225</v>
      </c>
      <c r="C31" s="3" t="s">
        <v>3282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3270</v>
      </c>
    </row>
    <row r="32" spans="1:16" x14ac:dyDescent="0.25">
      <c r="A32" s="78"/>
      <c r="B32" s="78"/>
      <c r="C32" s="3" t="s">
        <v>3283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3275</v>
      </c>
    </row>
    <row r="33" spans="1:16" x14ac:dyDescent="0.25">
      <c r="A33" s="78"/>
      <c r="B33" s="78"/>
      <c r="C33" s="3" t="s">
        <v>3284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3278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 t="s">
        <v>3266</v>
      </c>
      <c r="P1" s="78"/>
    </row>
    <row r="2" spans="1:16" x14ac:dyDescent="0.25">
      <c r="A2" s="78"/>
      <c r="B2" s="78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3285</v>
      </c>
      <c r="P2" s="3" t="s">
        <v>3286</v>
      </c>
    </row>
    <row r="3" spans="1:16" x14ac:dyDescent="0.25">
      <c r="A3" s="78" t="s">
        <v>2213</v>
      </c>
      <c r="B3" s="78" t="s">
        <v>3287</v>
      </c>
      <c r="C3" s="81" t="s">
        <v>3288</v>
      </c>
      <c r="D3" s="81" t="s">
        <v>3289</v>
      </c>
      <c r="E3" s="81" t="s">
        <v>3290</v>
      </c>
      <c r="F3" s="81" t="s">
        <v>3291</v>
      </c>
      <c r="G3" s="81" t="s">
        <v>3292</v>
      </c>
      <c r="H3" s="81" t="s">
        <v>3293</v>
      </c>
      <c r="I3" s="81" t="s">
        <v>3294</v>
      </c>
      <c r="J3" s="81" t="s">
        <v>3295</v>
      </c>
      <c r="K3" s="81" t="s">
        <v>3296</v>
      </c>
      <c r="L3" s="81" t="s">
        <v>3297</v>
      </c>
      <c r="M3" s="81" t="s">
        <v>3298</v>
      </c>
      <c r="N3" s="81" t="s">
        <v>3299</v>
      </c>
      <c r="O3" s="78">
        <v>1</v>
      </c>
      <c r="P3" s="78">
        <v>3</v>
      </c>
    </row>
    <row r="4" spans="1:16" x14ac:dyDescent="0.25">
      <c r="A4" s="78"/>
      <c r="B4" s="78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78"/>
      <c r="P4" s="78"/>
    </row>
    <row r="5" spans="1:16" x14ac:dyDescent="0.25">
      <c r="A5" s="78"/>
      <c r="B5" s="78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78"/>
      <c r="P5" s="78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 t="s">
        <v>3266</v>
      </c>
      <c r="P8" s="78"/>
    </row>
    <row r="9" spans="1:16" x14ac:dyDescent="0.25">
      <c r="A9" s="78"/>
      <c r="B9" s="78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3285</v>
      </c>
      <c r="P9" s="3" t="s">
        <v>3286</v>
      </c>
    </row>
    <row r="10" spans="1:16" x14ac:dyDescent="0.25">
      <c r="A10" s="78" t="s">
        <v>36</v>
      </c>
      <c r="B10" s="78">
        <v>225</v>
      </c>
      <c r="C10" s="78">
        <v>1.2999999999999999E-4</v>
      </c>
      <c r="D10" s="78">
        <v>2.7E-4</v>
      </c>
      <c r="E10" s="78">
        <v>4.0999999999999999E-4</v>
      </c>
      <c r="F10" s="78">
        <v>5.5000000000000003E-4</v>
      </c>
      <c r="G10" s="78">
        <v>6.8999999999999997E-4</v>
      </c>
      <c r="H10" s="78">
        <v>8.1999999999999998E-4</v>
      </c>
      <c r="I10" s="78">
        <v>1.1000000000000001E-3</v>
      </c>
      <c r="J10" s="78">
        <v>1.65E-3</v>
      </c>
      <c r="K10" s="78">
        <v>2.2000000000000001E-3</v>
      </c>
      <c r="L10" s="78">
        <v>2.7499999999999998E-3</v>
      </c>
      <c r="M10" s="78">
        <v>3.3E-3</v>
      </c>
      <c r="N10" s="78">
        <v>4.4000000000000003E-3</v>
      </c>
      <c r="O10" s="78">
        <v>1</v>
      </c>
      <c r="P10" s="78">
        <v>2</v>
      </c>
    </row>
    <row r="11" spans="1:16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 t="s">
        <v>3266</v>
      </c>
      <c r="P15" s="78"/>
    </row>
    <row r="16" spans="1:16" x14ac:dyDescent="0.25">
      <c r="A16" s="78"/>
      <c r="B16" s="78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3285</v>
      </c>
      <c r="P16" s="3" t="s">
        <v>3286</v>
      </c>
    </row>
    <row r="17" spans="1:16" x14ac:dyDescent="0.25">
      <c r="A17" s="78" t="s">
        <v>34</v>
      </c>
      <c r="B17" s="78">
        <v>1000</v>
      </c>
      <c r="C17" s="78">
        <v>1.7000000000000001E-4</v>
      </c>
      <c r="D17" s="78">
        <v>3.4000000000000002E-4</v>
      </c>
      <c r="E17" s="78">
        <v>5.1999999999999995E-4</v>
      </c>
      <c r="F17" s="78">
        <v>6.8000000000000005E-4</v>
      </c>
      <c r="G17" s="78">
        <v>8.5999999999999998E-4</v>
      </c>
      <c r="H17" s="78">
        <v>1.0200000000000001E-3</v>
      </c>
      <c r="I17" s="78">
        <v>1.3799999999999999E-3</v>
      </c>
      <c r="J17" s="78">
        <v>2.0600000000000002E-3</v>
      </c>
      <c r="K17" s="78">
        <v>2.7499999999999998E-3</v>
      </c>
      <c r="L17" s="78">
        <v>3.4299999999999999E-3</v>
      </c>
      <c r="M17" s="78">
        <v>4.13E-3</v>
      </c>
      <c r="N17" s="78">
        <v>5.4999999999999997E-3</v>
      </c>
      <c r="O17" s="78">
        <v>1</v>
      </c>
      <c r="P17" s="78">
        <v>2</v>
      </c>
    </row>
    <row r="18" spans="1:16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 t="s">
        <v>3266</v>
      </c>
      <c r="P22" s="78"/>
    </row>
    <row r="23" spans="1:16" x14ac:dyDescent="0.25">
      <c r="A23" s="78"/>
      <c r="B23" s="78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3285</v>
      </c>
      <c r="P23" s="3" t="s">
        <v>3286</v>
      </c>
    </row>
    <row r="24" spans="1:16" x14ac:dyDescent="0.25">
      <c r="A24" s="78" t="s">
        <v>37</v>
      </c>
      <c r="B24" s="80">
        <v>540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A25" s="78"/>
      <c r="B25" s="80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A26" s="78"/>
      <c r="B26" s="80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 t="s">
        <v>3266</v>
      </c>
      <c r="P29" s="78"/>
    </row>
    <row r="30" spans="1:16" x14ac:dyDescent="0.25">
      <c r="A30" s="78"/>
      <c r="B30" s="78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3285</v>
      </c>
      <c r="P30" s="3" t="s">
        <v>3286</v>
      </c>
    </row>
    <row r="31" spans="1:16" x14ac:dyDescent="0.25">
      <c r="A31" s="78" t="s">
        <v>38</v>
      </c>
      <c r="B31" s="78">
        <v>225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1:16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5A57-1EC4-42E5-83E3-85F312E5298D}">
  <dimension ref="A1:BK1334"/>
  <sheetViews>
    <sheetView tabSelected="1" workbookViewId="0">
      <selection sqref="A1:BK1334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1242</v>
      </c>
      <c r="BI1" t="s">
        <v>3377</v>
      </c>
      <c r="BJ1" t="s">
        <v>2265</v>
      </c>
      <c r="BK1" t="s">
        <v>2266</v>
      </c>
    </row>
    <row r="2" spans="1:63" x14ac:dyDescent="0.25">
      <c r="A2">
        <v>1</v>
      </c>
      <c r="B2" t="s">
        <v>59</v>
      </c>
      <c r="C2" t="s">
        <v>59</v>
      </c>
      <c r="E2">
        <v>1</v>
      </c>
      <c r="F2" t="s">
        <v>60</v>
      </c>
      <c r="H2" t="s">
        <v>59</v>
      </c>
      <c r="I2" t="s">
        <v>61</v>
      </c>
      <c r="J2">
        <v>74002</v>
      </c>
      <c r="K2" t="s">
        <v>4303</v>
      </c>
      <c r="M2">
        <v>2E-3</v>
      </c>
      <c r="N2">
        <v>0.125</v>
      </c>
      <c r="O2">
        <v>1.8E-3</v>
      </c>
      <c r="P2">
        <v>0.03</v>
      </c>
      <c r="Q2">
        <v>0.245</v>
      </c>
      <c r="R2">
        <v>15</v>
      </c>
      <c r="S2">
        <v>0.34499999999999997</v>
      </c>
      <c r="T2">
        <v>2</v>
      </c>
      <c r="U2">
        <v>1.5</v>
      </c>
      <c r="V2">
        <v>6.0000000000000001E-3</v>
      </c>
      <c r="AA2" t="s">
        <v>3397</v>
      </c>
      <c r="AE2" t="s">
        <v>44</v>
      </c>
      <c r="AF2" t="s">
        <v>62</v>
      </c>
      <c r="AG2" t="s">
        <v>66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Q2">
        <v>0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 t="s">
        <v>3397</v>
      </c>
    </row>
    <row r="3" spans="1:63" x14ac:dyDescent="0.25">
      <c r="A3">
        <v>1</v>
      </c>
      <c r="B3" t="s">
        <v>59</v>
      </c>
      <c r="C3" t="s">
        <v>59</v>
      </c>
      <c r="E3">
        <v>2</v>
      </c>
      <c r="F3" t="s">
        <v>60</v>
      </c>
      <c r="H3" t="s">
        <v>59</v>
      </c>
      <c r="I3" t="s">
        <v>63</v>
      </c>
      <c r="J3">
        <v>74003</v>
      </c>
      <c r="K3" t="s">
        <v>4302</v>
      </c>
      <c r="M3">
        <v>3.0000000000000001E-3</v>
      </c>
      <c r="N3">
        <v>0.125</v>
      </c>
      <c r="O3">
        <v>2.8999999999999998E-3</v>
      </c>
      <c r="P3">
        <v>0.03</v>
      </c>
      <c r="Q3">
        <v>0.245</v>
      </c>
      <c r="R3">
        <v>15.852080381617924</v>
      </c>
      <c r="S3">
        <v>0.34499999999999997</v>
      </c>
      <c r="T3">
        <v>2</v>
      </c>
      <c r="U3">
        <v>1.5</v>
      </c>
      <c r="V3">
        <v>8.9999999999999993E-3</v>
      </c>
      <c r="AA3" t="s">
        <v>3397</v>
      </c>
      <c r="AE3" t="s">
        <v>44</v>
      </c>
      <c r="AF3" t="s">
        <v>62</v>
      </c>
      <c r="AG3" t="s">
        <v>66</v>
      </c>
      <c r="AI3">
        <v>1</v>
      </c>
      <c r="AJ3">
        <v>1</v>
      </c>
      <c r="AK3">
        <v>0</v>
      </c>
      <c r="AL3">
        <v>0</v>
      </c>
      <c r="AM3">
        <v>1</v>
      </c>
      <c r="AN3">
        <v>1</v>
      </c>
      <c r="AO3">
        <v>1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 t="s">
        <v>3397</v>
      </c>
    </row>
    <row r="4" spans="1:63" x14ac:dyDescent="0.25">
      <c r="A4">
        <v>1</v>
      </c>
      <c r="B4" t="s">
        <v>59</v>
      </c>
      <c r="C4" t="s">
        <v>59</v>
      </c>
      <c r="E4">
        <v>3</v>
      </c>
      <c r="H4" t="s">
        <v>59</v>
      </c>
      <c r="I4" t="s">
        <v>64</v>
      </c>
      <c r="J4">
        <v>24504</v>
      </c>
      <c r="K4" t="s">
        <v>4301</v>
      </c>
      <c r="M4">
        <v>4.0000000000000001E-3</v>
      </c>
      <c r="N4">
        <v>0.125</v>
      </c>
      <c r="O4">
        <v>4.0000000000000001E-3</v>
      </c>
      <c r="P4">
        <v>6.0000000000000001E-3</v>
      </c>
      <c r="R4">
        <v>0</v>
      </c>
      <c r="T4">
        <v>2</v>
      </c>
      <c r="U4">
        <v>1.5</v>
      </c>
      <c r="V4">
        <v>6.0000000000000001E-3</v>
      </c>
      <c r="AA4" t="s">
        <v>3397</v>
      </c>
      <c r="AE4" t="s">
        <v>44</v>
      </c>
      <c r="AF4" t="s">
        <v>62</v>
      </c>
      <c r="AG4" t="s">
        <v>66</v>
      </c>
      <c r="AI4">
        <v>1</v>
      </c>
      <c r="AJ4">
        <v>1</v>
      </c>
      <c r="AK4">
        <v>0</v>
      </c>
      <c r="AL4">
        <v>0</v>
      </c>
      <c r="AM4">
        <v>1</v>
      </c>
      <c r="AN4">
        <v>1</v>
      </c>
      <c r="AO4">
        <v>1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 t="s">
        <v>3397</v>
      </c>
    </row>
    <row r="5" spans="1:63" x14ac:dyDescent="0.25">
      <c r="A5">
        <v>1</v>
      </c>
      <c r="B5" t="s">
        <v>59</v>
      </c>
      <c r="C5" t="s">
        <v>59</v>
      </c>
      <c r="E5">
        <v>4</v>
      </c>
      <c r="F5" t="s">
        <v>60</v>
      </c>
      <c r="H5" t="s">
        <v>59</v>
      </c>
      <c r="I5" t="s">
        <v>65</v>
      </c>
      <c r="J5">
        <v>74005</v>
      </c>
      <c r="K5" t="s">
        <v>4300</v>
      </c>
      <c r="M5">
        <v>5.0000000000000001E-3</v>
      </c>
      <c r="N5">
        <v>0.125</v>
      </c>
      <c r="O5">
        <v>4.8999999999999998E-3</v>
      </c>
      <c r="P5">
        <v>0.03</v>
      </c>
      <c r="Q5">
        <v>0.24</v>
      </c>
      <c r="R5">
        <v>15.958007386053183</v>
      </c>
      <c r="S5">
        <v>0.34</v>
      </c>
      <c r="T5">
        <v>2</v>
      </c>
      <c r="U5">
        <v>1.5</v>
      </c>
      <c r="V5">
        <v>1.4999999999999999E-2</v>
      </c>
      <c r="AA5" t="s">
        <v>3397</v>
      </c>
      <c r="AE5" t="s">
        <v>44</v>
      </c>
      <c r="AF5" t="s">
        <v>62</v>
      </c>
      <c r="AG5" t="s">
        <v>66</v>
      </c>
      <c r="AI5">
        <v>1</v>
      </c>
      <c r="AJ5">
        <v>1</v>
      </c>
      <c r="AK5">
        <v>0</v>
      </c>
      <c r="AL5">
        <v>0</v>
      </c>
      <c r="AM5">
        <v>1</v>
      </c>
      <c r="AN5">
        <v>1</v>
      </c>
      <c r="AO5">
        <v>1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2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 t="s">
        <v>3397</v>
      </c>
    </row>
    <row r="6" spans="1:63" x14ac:dyDescent="0.25">
      <c r="A6">
        <v>1</v>
      </c>
      <c r="B6" t="s">
        <v>59</v>
      </c>
      <c r="C6" t="s">
        <v>59</v>
      </c>
      <c r="E6">
        <v>5</v>
      </c>
      <c r="F6" t="s">
        <v>60</v>
      </c>
      <c r="H6" t="s">
        <v>59</v>
      </c>
      <c r="I6" t="s">
        <v>67</v>
      </c>
      <c r="J6">
        <v>24505</v>
      </c>
      <c r="K6" t="s">
        <v>4300</v>
      </c>
      <c r="M6">
        <v>5.0000000000000001E-3</v>
      </c>
      <c r="N6">
        <v>0.125</v>
      </c>
      <c r="O6">
        <v>4.8999999999999998E-3</v>
      </c>
      <c r="P6">
        <v>0.03</v>
      </c>
      <c r="Q6">
        <v>0.24</v>
      </c>
      <c r="R6">
        <v>15.958007386053183</v>
      </c>
      <c r="S6">
        <v>0.34</v>
      </c>
      <c r="T6">
        <v>2</v>
      </c>
      <c r="U6">
        <v>1.5</v>
      </c>
      <c r="V6">
        <v>7.0000000000000001E-3</v>
      </c>
      <c r="AA6" t="s">
        <v>3397</v>
      </c>
      <c r="AE6" t="s">
        <v>44</v>
      </c>
      <c r="AF6" t="s">
        <v>62</v>
      </c>
      <c r="AG6" t="s">
        <v>66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1</v>
      </c>
      <c r="AQ6">
        <v>0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 t="s">
        <v>3397</v>
      </c>
    </row>
    <row r="7" spans="1:63" x14ac:dyDescent="0.25">
      <c r="A7">
        <v>1</v>
      </c>
      <c r="B7" t="s">
        <v>59</v>
      </c>
      <c r="C7" t="s">
        <v>59</v>
      </c>
      <c r="E7">
        <v>6</v>
      </c>
      <c r="F7" t="s">
        <v>60</v>
      </c>
      <c r="H7" t="s">
        <v>59</v>
      </c>
      <c r="I7" t="s">
        <v>68</v>
      </c>
      <c r="J7">
        <v>24506</v>
      </c>
      <c r="K7" t="s">
        <v>4299</v>
      </c>
      <c r="M7">
        <v>6.0000000000000001E-3</v>
      </c>
      <c r="N7">
        <v>0.125</v>
      </c>
      <c r="O7">
        <v>5.8999999999999999E-3</v>
      </c>
      <c r="P7">
        <v>0.03</v>
      </c>
      <c r="Q7">
        <v>0.23</v>
      </c>
      <c r="R7">
        <v>16.580900011126502</v>
      </c>
      <c r="S7">
        <v>0.33</v>
      </c>
      <c r="T7">
        <v>2</v>
      </c>
      <c r="U7">
        <v>1.5</v>
      </c>
      <c r="V7">
        <v>8.9999999999999993E-3</v>
      </c>
      <c r="AA7" t="s">
        <v>3397</v>
      </c>
      <c r="AE7" t="s">
        <v>44</v>
      </c>
      <c r="AF7" t="s">
        <v>62</v>
      </c>
      <c r="AG7" t="s">
        <v>66</v>
      </c>
      <c r="AI7">
        <v>1</v>
      </c>
      <c r="AJ7">
        <v>1</v>
      </c>
      <c r="AK7">
        <v>0</v>
      </c>
      <c r="AL7">
        <v>0</v>
      </c>
      <c r="AM7">
        <v>1</v>
      </c>
      <c r="AN7">
        <v>1</v>
      </c>
      <c r="AO7">
        <v>1</v>
      </c>
      <c r="AQ7">
        <v>0</v>
      </c>
      <c r="AR7">
        <v>0</v>
      </c>
      <c r="AS7">
        <v>0</v>
      </c>
      <c r="AT7">
        <v>0</v>
      </c>
      <c r="AU7">
        <v>2</v>
      </c>
      <c r="AV7">
        <v>0</v>
      </c>
      <c r="AW7">
        <v>0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 t="s">
        <v>3397</v>
      </c>
    </row>
    <row r="8" spans="1:63" x14ac:dyDescent="0.25">
      <c r="A8">
        <v>1</v>
      </c>
      <c r="B8" t="s">
        <v>59</v>
      </c>
      <c r="C8" t="s">
        <v>59</v>
      </c>
      <c r="E8">
        <v>7</v>
      </c>
      <c r="F8" t="s">
        <v>60</v>
      </c>
      <c r="H8" t="s">
        <v>59</v>
      </c>
      <c r="I8" t="s">
        <v>69</v>
      </c>
      <c r="J8">
        <v>74007</v>
      </c>
      <c r="K8" t="s">
        <v>4298</v>
      </c>
      <c r="M8">
        <v>7.0000000000000001E-3</v>
      </c>
      <c r="N8">
        <v>0.125</v>
      </c>
      <c r="O8">
        <v>6.8999999999999999E-3</v>
      </c>
      <c r="P8">
        <v>0.26</v>
      </c>
      <c r="Q8">
        <v>0.35</v>
      </c>
      <c r="R8">
        <v>33.269325355319943</v>
      </c>
      <c r="S8">
        <v>0.36</v>
      </c>
      <c r="T8">
        <v>2</v>
      </c>
      <c r="U8">
        <v>1.5</v>
      </c>
      <c r="V8">
        <v>2.1000000000000001E-2</v>
      </c>
      <c r="AA8" t="s">
        <v>3397</v>
      </c>
      <c r="AE8" t="s">
        <v>44</v>
      </c>
      <c r="AF8" t="s">
        <v>62</v>
      </c>
      <c r="AG8" t="s">
        <v>66</v>
      </c>
      <c r="AI8">
        <v>1</v>
      </c>
      <c r="AJ8">
        <v>1</v>
      </c>
      <c r="AK8">
        <v>0</v>
      </c>
      <c r="AL8">
        <v>0</v>
      </c>
      <c r="AM8">
        <v>1</v>
      </c>
      <c r="AN8">
        <v>1</v>
      </c>
      <c r="AO8">
        <v>1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 t="s">
        <v>3397</v>
      </c>
    </row>
    <row r="9" spans="1:63" x14ac:dyDescent="0.25">
      <c r="A9">
        <v>1</v>
      </c>
      <c r="B9" t="s">
        <v>59</v>
      </c>
      <c r="C9" t="s">
        <v>59</v>
      </c>
      <c r="E9">
        <v>8</v>
      </c>
      <c r="F9" t="s">
        <v>60</v>
      </c>
      <c r="H9" t="s">
        <v>59</v>
      </c>
      <c r="I9" t="s">
        <v>70</v>
      </c>
      <c r="J9">
        <v>74009</v>
      </c>
      <c r="K9" t="s">
        <v>4297</v>
      </c>
      <c r="M9">
        <v>8.9999999999999993E-3</v>
      </c>
      <c r="N9">
        <v>0.125</v>
      </c>
      <c r="O9">
        <v>8.8999999999999999E-3</v>
      </c>
      <c r="P9">
        <v>3.5000000000000003E-2</v>
      </c>
      <c r="Q9">
        <v>0.26500000000000001</v>
      </c>
      <c r="R9">
        <v>14.165122873209683</v>
      </c>
      <c r="S9">
        <v>0.36499999999999999</v>
      </c>
      <c r="T9">
        <v>2</v>
      </c>
      <c r="U9">
        <v>1.5</v>
      </c>
      <c r="V9">
        <v>2.7E-2</v>
      </c>
      <c r="AA9" t="s">
        <v>3397</v>
      </c>
      <c r="AE9" t="s">
        <v>44</v>
      </c>
      <c r="AF9" t="s">
        <v>62</v>
      </c>
      <c r="AG9" t="s">
        <v>66</v>
      </c>
      <c r="AI9">
        <v>1</v>
      </c>
      <c r="AJ9">
        <v>1</v>
      </c>
      <c r="AK9">
        <v>0</v>
      </c>
      <c r="AL9">
        <v>0</v>
      </c>
      <c r="AM9">
        <v>1</v>
      </c>
      <c r="AN9">
        <v>1</v>
      </c>
      <c r="AO9">
        <v>1</v>
      </c>
      <c r="AQ9">
        <v>0</v>
      </c>
      <c r="AR9">
        <v>0</v>
      </c>
      <c r="AS9">
        <v>0</v>
      </c>
      <c r="AT9">
        <v>0</v>
      </c>
      <c r="AU9">
        <v>2</v>
      </c>
      <c r="AV9">
        <v>0</v>
      </c>
      <c r="AW9">
        <v>0</v>
      </c>
      <c r="AX9">
        <v>2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 t="s">
        <v>3397</v>
      </c>
    </row>
    <row r="10" spans="1:63" x14ac:dyDescent="0.25">
      <c r="A10">
        <v>1</v>
      </c>
      <c r="B10" t="s">
        <v>59</v>
      </c>
      <c r="C10" t="s">
        <v>59</v>
      </c>
      <c r="E10">
        <v>9</v>
      </c>
      <c r="H10" t="s">
        <v>59</v>
      </c>
      <c r="I10" t="s">
        <v>71</v>
      </c>
      <c r="J10" t="s">
        <v>72</v>
      </c>
      <c r="K10" t="s">
        <v>4296</v>
      </c>
      <c r="M10">
        <v>0.01</v>
      </c>
      <c r="N10">
        <v>0.125</v>
      </c>
      <c r="O10">
        <v>9.9000000000000008E-3</v>
      </c>
      <c r="P10">
        <v>0.04</v>
      </c>
      <c r="Q10">
        <v>0.27</v>
      </c>
      <c r="R10">
        <v>14.047965789795157</v>
      </c>
      <c r="S10">
        <v>0.37</v>
      </c>
      <c r="T10">
        <v>2</v>
      </c>
      <c r="U10">
        <v>1.5</v>
      </c>
      <c r="V10">
        <v>0.03</v>
      </c>
      <c r="AA10" t="s">
        <v>3397</v>
      </c>
      <c r="AE10" t="s">
        <v>44</v>
      </c>
      <c r="AF10" t="s">
        <v>73</v>
      </c>
      <c r="AG10" t="s">
        <v>66</v>
      </c>
      <c r="AI10">
        <v>0</v>
      </c>
      <c r="AJ10">
        <v>1</v>
      </c>
      <c r="AK10">
        <v>1</v>
      </c>
      <c r="AL10">
        <v>0</v>
      </c>
      <c r="AM10">
        <v>1</v>
      </c>
      <c r="AN10">
        <v>1</v>
      </c>
      <c r="AO10">
        <v>1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 t="s">
        <v>3397</v>
      </c>
    </row>
    <row r="11" spans="1:63" x14ac:dyDescent="0.25">
      <c r="A11">
        <v>1</v>
      </c>
      <c r="B11" t="s">
        <v>59</v>
      </c>
      <c r="C11" t="s">
        <v>59</v>
      </c>
      <c r="E11">
        <v>10</v>
      </c>
      <c r="F11" t="s">
        <v>60</v>
      </c>
      <c r="G11" t="s">
        <v>74</v>
      </c>
      <c r="H11" t="s">
        <v>59</v>
      </c>
      <c r="I11" t="s">
        <v>75</v>
      </c>
      <c r="J11">
        <v>32670</v>
      </c>
      <c r="K11" t="s">
        <v>4296</v>
      </c>
      <c r="M11">
        <v>0.01</v>
      </c>
      <c r="N11">
        <v>0.125</v>
      </c>
      <c r="O11">
        <v>0.01</v>
      </c>
      <c r="P11">
        <v>2.5000000000000001E-2</v>
      </c>
      <c r="Q11">
        <v>0.28000000000000003</v>
      </c>
      <c r="R11">
        <v>12.707113501316584</v>
      </c>
      <c r="S11">
        <v>0.35</v>
      </c>
      <c r="T11">
        <v>2</v>
      </c>
      <c r="U11">
        <v>1.5</v>
      </c>
      <c r="V11">
        <v>1.4999999999999999E-2</v>
      </c>
      <c r="AA11" t="s">
        <v>3397</v>
      </c>
      <c r="AE11" t="s">
        <v>44</v>
      </c>
      <c r="AF11" t="s">
        <v>62</v>
      </c>
      <c r="AG11" t="s">
        <v>76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Q11">
        <v>0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 t="s">
        <v>3397</v>
      </c>
    </row>
    <row r="12" spans="1:63" x14ac:dyDescent="0.25">
      <c r="A12">
        <v>1</v>
      </c>
      <c r="B12" t="s">
        <v>59</v>
      </c>
      <c r="C12" t="s">
        <v>59</v>
      </c>
      <c r="E12">
        <v>11</v>
      </c>
      <c r="H12" t="s">
        <v>59</v>
      </c>
      <c r="I12" t="s">
        <v>77</v>
      </c>
      <c r="J12">
        <v>74015</v>
      </c>
      <c r="K12" t="s">
        <v>4295</v>
      </c>
      <c r="M12">
        <v>1.4999999999999999E-2</v>
      </c>
      <c r="N12">
        <v>0.125</v>
      </c>
      <c r="R12">
        <v>0</v>
      </c>
      <c r="T12">
        <v>2</v>
      </c>
      <c r="U12">
        <v>1.5</v>
      </c>
      <c r="V12">
        <v>4.4999999999999998E-2</v>
      </c>
      <c r="AA12" t="s">
        <v>3397</v>
      </c>
      <c r="AE12" t="s">
        <v>44</v>
      </c>
      <c r="AF12" t="s">
        <v>62</v>
      </c>
      <c r="AG12" t="s">
        <v>66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 t="s">
        <v>3397</v>
      </c>
    </row>
    <row r="13" spans="1:63" x14ac:dyDescent="0.25">
      <c r="A13">
        <v>1</v>
      </c>
      <c r="B13" t="s">
        <v>59</v>
      </c>
      <c r="C13" t="s">
        <v>59</v>
      </c>
      <c r="E13">
        <v>12</v>
      </c>
      <c r="F13" t="s">
        <v>60</v>
      </c>
      <c r="G13" t="s">
        <v>74</v>
      </c>
      <c r="H13" t="s">
        <v>59</v>
      </c>
      <c r="I13" t="s">
        <v>78</v>
      </c>
      <c r="J13">
        <v>30302</v>
      </c>
      <c r="K13" t="s">
        <v>4294</v>
      </c>
      <c r="M13">
        <v>1.5599999999999999E-2</v>
      </c>
      <c r="N13">
        <v>0.125</v>
      </c>
      <c r="O13">
        <v>1.5599999999999999E-2</v>
      </c>
      <c r="P13">
        <v>4.1000000000000002E-2</v>
      </c>
      <c r="Q13">
        <v>0.27500000000000002</v>
      </c>
      <c r="R13">
        <v>13.157241224540542</v>
      </c>
      <c r="S13">
        <v>0.3</v>
      </c>
      <c r="T13">
        <v>2</v>
      </c>
      <c r="U13">
        <v>1.5</v>
      </c>
      <c r="V13">
        <v>3.1E-2</v>
      </c>
      <c r="AA13" t="s">
        <v>3397</v>
      </c>
      <c r="AE13" t="s">
        <v>44</v>
      </c>
      <c r="AF13" t="s">
        <v>62</v>
      </c>
      <c r="AG13" t="s">
        <v>79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>
        <v>0</v>
      </c>
      <c r="AR13">
        <v>0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2</v>
      </c>
      <c r="AY13">
        <v>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 t="s">
        <v>3397</v>
      </c>
    </row>
    <row r="14" spans="1:63" x14ac:dyDescent="0.25">
      <c r="A14">
        <v>1</v>
      </c>
      <c r="B14" t="s">
        <v>59</v>
      </c>
      <c r="C14" t="s">
        <v>59</v>
      </c>
      <c r="E14">
        <v>13</v>
      </c>
      <c r="F14" t="s">
        <v>60</v>
      </c>
      <c r="G14" t="s">
        <v>74</v>
      </c>
      <c r="H14" t="s">
        <v>59</v>
      </c>
      <c r="I14" t="s">
        <v>80</v>
      </c>
      <c r="J14">
        <v>32680</v>
      </c>
      <c r="K14" t="s">
        <v>4293</v>
      </c>
      <c r="M14">
        <v>0.02</v>
      </c>
      <c r="N14">
        <v>0.125</v>
      </c>
      <c r="O14">
        <v>0.02</v>
      </c>
      <c r="P14">
        <v>0.04</v>
      </c>
      <c r="Q14">
        <v>0.28999999999999998</v>
      </c>
      <c r="R14">
        <v>11.859779120947977</v>
      </c>
      <c r="S14">
        <v>0.3</v>
      </c>
      <c r="T14">
        <v>2</v>
      </c>
      <c r="U14">
        <v>1.5</v>
      </c>
      <c r="V14">
        <v>0.03</v>
      </c>
      <c r="AA14" t="s">
        <v>3397</v>
      </c>
      <c r="AE14" t="s">
        <v>44</v>
      </c>
      <c r="AF14" t="s">
        <v>62</v>
      </c>
      <c r="AG14" t="s">
        <v>76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1</v>
      </c>
      <c r="AQ14">
        <v>0</v>
      </c>
      <c r="AR14">
        <v>0</v>
      </c>
      <c r="AS14">
        <v>0</v>
      </c>
      <c r="AT14">
        <v>0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 t="s">
        <v>3397</v>
      </c>
    </row>
    <row r="15" spans="1:63" x14ac:dyDescent="0.25">
      <c r="A15">
        <v>1</v>
      </c>
      <c r="B15" t="s">
        <v>59</v>
      </c>
      <c r="C15" t="s">
        <v>59</v>
      </c>
      <c r="E15">
        <v>14</v>
      </c>
      <c r="F15" t="s">
        <v>60</v>
      </c>
      <c r="G15" t="s">
        <v>74</v>
      </c>
      <c r="H15" t="s">
        <v>59</v>
      </c>
      <c r="I15" t="s">
        <v>81</v>
      </c>
      <c r="J15">
        <v>30304</v>
      </c>
      <c r="K15" t="s">
        <v>4292</v>
      </c>
      <c r="M15">
        <v>3.1300000000000001E-2</v>
      </c>
      <c r="N15">
        <v>0.125</v>
      </c>
      <c r="O15">
        <v>3.1300000000000001E-2</v>
      </c>
      <c r="P15">
        <v>0.17299999999999999</v>
      </c>
      <c r="Q15">
        <v>0.3</v>
      </c>
      <c r="R15">
        <v>20.248898593711644</v>
      </c>
      <c r="S15">
        <v>0.32500000000000001</v>
      </c>
      <c r="T15">
        <v>2</v>
      </c>
      <c r="U15">
        <v>1.5</v>
      </c>
      <c r="V15">
        <v>7.8E-2</v>
      </c>
      <c r="AA15" t="s">
        <v>3397</v>
      </c>
      <c r="AE15" t="s">
        <v>44</v>
      </c>
      <c r="AF15" t="s">
        <v>62</v>
      </c>
      <c r="AG15" t="s">
        <v>79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 t="s">
        <v>3397</v>
      </c>
    </row>
    <row r="16" spans="1:63" x14ac:dyDescent="0.25">
      <c r="A16">
        <v>1</v>
      </c>
      <c r="B16" t="s">
        <v>59</v>
      </c>
      <c r="C16" t="s">
        <v>59</v>
      </c>
      <c r="E16">
        <v>15</v>
      </c>
      <c r="F16" t="s">
        <v>60</v>
      </c>
      <c r="G16" t="s">
        <v>74</v>
      </c>
      <c r="H16" t="s">
        <v>59</v>
      </c>
      <c r="I16" t="s">
        <v>82</v>
      </c>
      <c r="J16" t="s">
        <v>83</v>
      </c>
      <c r="K16" t="s">
        <v>4291</v>
      </c>
      <c r="M16">
        <v>0.04</v>
      </c>
      <c r="N16">
        <v>0.125</v>
      </c>
      <c r="O16">
        <v>0.04</v>
      </c>
      <c r="P16">
        <v>0.49</v>
      </c>
      <c r="Q16">
        <v>0.62</v>
      </c>
      <c r="R16">
        <v>18.103763034506628</v>
      </c>
      <c r="S16">
        <v>0.65</v>
      </c>
      <c r="T16">
        <v>3</v>
      </c>
      <c r="U16">
        <v>2.5</v>
      </c>
      <c r="V16">
        <v>0.06</v>
      </c>
      <c r="AA16" t="s">
        <v>3397</v>
      </c>
      <c r="AE16" t="s">
        <v>44</v>
      </c>
      <c r="AF16" t="s">
        <v>73</v>
      </c>
      <c r="AG16" t="s">
        <v>66</v>
      </c>
      <c r="AH16" t="s">
        <v>84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1</v>
      </c>
      <c r="AQ16">
        <v>0</v>
      </c>
      <c r="AR16">
        <v>0</v>
      </c>
      <c r="AS16">
        <v>0</v>
      </c>
      <c r="AT16">
        <v>0</v>
      </c>
      <c r="AU16">
        <v>2</v>
      </c>
      <c r="AV16">
        <v>0</v>
      </c>
      <c r="AW16">
        <v>0</v>
      </c>
      <c r="AX16">
        <v>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 t="s">
        <v>3397</v>
      </c>
    </row>
    <row r="17" spans="1:63" x14ac:dyDescent="0.25">
      <c r="A17">
        <v>1</v>
      </c>
      <c r="B17" t="s">
        <v>59</v>
      </c>
      <c r="C17" t="s">
        <v>59</v>
      </c>
      <c r="E17">
        <v>16</v>
      </c>
      <c r="F17" t="s">
        <v>74</v>
      </c>
      <c r="G17" t="s">
        <v>74</v>
      </c>
      <c r="H17" t="s">
        <v>59</v>
      </c>
      <c r="I17" t="s">
        <v>85</v>
      </c>
      <c r="J17">
        <v>30306</v>
      </c>
      <c r="K17" t="s">
        <v>4290</v>
      </c>
      <c r="M17">
        <v>4.6899999999999997E-2</v>
      </c>
      <c r="N17">
        <v>0.125</v>
      </c>
      <c r="O17">
        <v>4.6899999999999997E-2</v>
      </c>
      <c r="P17">
        <v>0.14000000000000001</v>
      </c>
      <c r="Q17">
        <v>0.25</v>
      </c>
      <c r="R17">
        <v>19.544862326628774</v>
      </c>
      <c r="S17">
        <v>0.35</v>
      </c>
      <c r="T17">
        <v>2</v>
      </c>
      <c r="U17">
        <v>1.5</v>
      </c>
      <c r="V17">
        <v>0.109</v>
      </c>
      <c r="AA17" t="s">
        <v>3397</v>
      </c>
      <c r="AE17" t="s">
        <v>44</v>
      </c>
      <c r="AF17" t="s">
        <v>62</v>
      </c>
      <c r="AG17" t="s">
        <v>79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0</v>
      </c>
      <c r="AW17">
        <v>0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 t="s">
        <v>3397</v>
      </c>
    </row>
    <row r="18" spans="1:63" x14ac:dyDescent="0.25">
      <c r="A18">
        <v>1</v>
      </c>
      <c r="B18" t="s">
        <v>59</v>
      </c>
      <c r="C18" t="s">
        <v>59</v>
      </c>
      <c r="E18">
        <v>17</v>
      </c>
      <c r="F18" t="s">
        <v>60</v>
      </c>
      <c r="H18" t="s">
        <v>59</v>
      </c>
      <c r="I18" t="s">
        <v>86</v>
      </c>
      <c r="J18">
        <v>30308</v>
      </c>
      <c r="K18" t="s">
        <v>4289</v>
      </c>
      <c r="M18">
        <v>6.25E-2</v>
      </c>
      <c r="N18">
        <v>0.125</v>
      </c>
      <c r="O18">
        <v>6.25E-2</v>
      </c>
      <c r="P18">
        <v>0.19700000000000001</v>
      </c>
      <c r="Q18">
        <v>0.32500000000000001</v>
      </c>
      <c r="R18">
        <v>13.719841090975748</v>
      </c>
      <c r="S18">
        <v>0.42499999999999999</v>
      </c>
      <c r="T18">
        <v>2</v>
      </c>
      <c r="U18">
        <v>1.5</v>
      </c>
      <c r="V18">
        <v>0.125</v>
      </c>
      <c r="AA18" t="s">
        <v>3397</v>
      </c>
      <c r="AE18" t="s">
        <v>44</v>
      </c>
      <c r="AF18" t="s">
        <v>62</v>
      </c>
      <c r="AG18" t="s">
        <v>79</v>
      </c>
      <c r="AH18" t="s">
        <v>87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1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0</v>
      </c>
      <c r="AX18">
        <v>2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 t="s">
        <v>3397</v>
      </c>
    </row>
    <row r="19" spans="1:63" x14ac:dyDescent="0.25">
      <c r="A19">
        <v>1</v>
      </c>
      <c r="B19" t="s">
        <v>59</v>
      </c>
      <c r="C19" t="s">
        <v>59</v>
      </c>
      <c r="E19">
        <v>18</v>
      </c>
      <c r="G19" t="s">
        <v>74</v>
      </c>
      <c r="H19" t="s">
        <v>59</v>
      </c>
      <c r="I19" t="s">
        <v>88</v>
      </c>
      <c r="J19" t="s">
        <v>89</v>
      </c>
      <c r="K19" t="s">
        <v>4289</v>
      </c>
      <c r="M19">
        <v>6.25E-2</v>
      </c>
      <c r="N19">
        <v>0.125</v>
      </c>
      <c r="O19">
        <v>6.25E-2</v>
      </c>
      <c r="P19">
        <v>0.4</v>
      </c>
      <c r="Q19">
        <v>0.49</v>
      </c>
      <c r="R19">
        <v>19.148137457939598</v>
      </c>
      <c r="S19">
        <v>0.5</v>
      </c>
      <c r="T19">
        <v>2</v>
      </c>
      <c r="U19">
        <v>1.5</v>
      </c>
      <c r="V19">
        <v>0.1875</v>
      </c>
      <c r="AA19" t="s">
        <v>3397</v>
      </c>
      <c r="AE19" t="s">
        <v>44</v>
      </c>
      <c r="AF19" t="s">
        <v>62</v>
      </c>
      <c r="AG19" t="s">
        <v>90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0</v>
      </c>
      <c r="AX19">
        <v>2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 t="s">
        <v>3397</v>
      </c>
    </row>
    <row r="20" spans="1:63" x14ac:dyDescent="0.25">
      <c r="A20">
        <v>1</v>
      </c>
      <c r="B20" t="s">
        <v>59</v>
      </c>
      <c r="C20" t="s">
        <v>59</v>
      </c>
      <c r="E20">
        <v>19</v>
      </c>
      <c r="G20" t="s">
        <v>74</v>
      </c>
      <c r="H20" t="s">
        <v>59</v>
      </c>
      <c r="I20" t="s">
        <v>91</v>
      </c>
      <c r="J20">
        <v>30310</v>
      </c>
      <c r="K20" t="s">
        <v>4288</v>
      </c>
      <c r="M20">
        <v>7.8100000000000003E-2</v>
      </c>
      <c r="N20">
        <v>0.125</v>
      </c>
      <c r="O20">
        <v>7.8100000000000003E-2</v>
      </c>
      <c r="P20">
        <v>0.22500000000000001</v>
      </c>
      <c r="Q20">
        <v>0.4</v>
      </c>
      <c r="R20">
        <v>7.6321700723641612</v>
      </c>
      <c r="S20">
        <v>0.52500000000000002</v>
      </c>
      <c r="T20">
        <v>2</v>
      </c>
      <c r="U20">
        <v>1.5</v>
      </c>
      <c r="V20">
        <v>0.187</v>
      </c>
      <c r="AA20" t="s">
        <v>3397</v>
      </c>
      <c r="AE20" t="s">
        <v>44</v>
      </c>
      <c r="AF20" t="s">
        <v>62</v>
      </c>
      <c r="AG20" t="s">
        <v>79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0</v>
      </c>
      <c r="AW20">
        <v>0</v>
      </c>
      <c r="AX20">
        <v>2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 t="s">
        <v>3397</v>
      </c>
    </row>
    <row r="21" spans="1:63" x14ac:dyDescent="0.25">
      <c r="A21">
        <v>1</v>
      </c>
      <c r="B21" t="s">
        <v>59</v>
      </c>
      <c r="C21" t="s">
        <v>59</v>
      </c>
      <c r="E21">
        <v>20</v>
      </c>
      <c r="F21" t="s">
        <v>60</v>
      </c>
      <c r="H21" t="s">
        <v>59</v>
      </c>
      <c r="I21" t="s">
        <v>92</v>
      </c>
      <c r="J21" t="s">
        <v>93</v>
      </c>
      <c r="K21" t="s">
        <v>4288</v>
      </c>
      <c r="M21">
        <v>7.8100000000000003E-2</v>
      </c>
      <c r="N21">
        <v>0.125</v>
      </c>
      <c r="O21">
        <v>7.8100000000000003E-2</v>
      </c>
      <c r="P21">
        <v>0.28199999999999997</v>
      </c>
      <c r="Q21">
        <v>0.45</v>
      </c>
      <c r="R21">
        <v>7.9461947351921509</v>
      </c>
      <c r="S21">
        <v>0.48</v>
      </c>
      <c r="T21">
        <v>2</v>
      </c>
      <c r="U21">
        <v>1.5</v>
      </c>
      <c r="V21">
        <v>0.25</v>
      </c>
      <c r="AA21" t="s">
        <v>3397</v>
      </c>
      <c r="AE21" t="s">
        <v>44</v>
      </c>
      <c r="AF21" t="s">
        <v>62</v>
      </c>
      <c r="AG21" t="s">
        <v>90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Q21">
        <v>0</v>
      </c>
      <c r="AR21">
        <v>0</v>
      </c>
      <c r="AS21">
        <v>0</v>
      </c>
      <c r="AT21">
        <v>0</v>
      </c>
      <c r="AU21">
        <v>2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 t="s">
        <v>3397</v>
      </c>
    </row>
    <row r="22" spans="1:63" x14ac:dyDescent="0.25">
      <c r="A22">
        <v>1</v>
      </c>
      <c r="B22" t="s">
        <v>59</v>
      </c>
      <c r="C22" t="s">
        <v>59</v>
      </c>
      <c r="E22">
        <v>21</v>
      </c>
      <c r="F22" t="s">
        <v>60</v>
      </c>
      <c r="G22" t="s">
        <v>74</v>
      </c>
      <c r="H22" t="s">
        <v>59</v>
      </c>
      <c r="I22" t="s">
        <v>94</v>
      </c>
      <c r="J22">
        <v>30312</v>
      </c>
      <c r="K22" t="s">
        <v>4287</v>
      </c>
      <c r="M22">
        <v>9.3799999999999994E-2</v>
      </c>
      <c r="N22">
        <v>0.125</v>
      </c>
      <c r="O22">
        <v>9.3799999999999994E-2</v>
      </c>
      <c r="P22">
        <v>0.3</v>
      </c>
      <c r="Q22">
        <v>0.6</v>
      </c>
      <c r="R22">
        <v>2.9766994681117467</v>
      </c>
      <c r="S22">
        <v>0.625</v>
      </c>
      <c r="T22">
        <v>2</v>
      </c>
      <c r="U22">
        <v>1.5</v>
      </c>
      <c r="V22">
        <v>0.28100000000000003</v>
      </c>
      <c r="AA22" t="s">
        <v>3397</v>
      </c>
      <c r="AE22" t="s">
        <v>44</v>
      </c>
      <c r="AF22" t="s">
        <v>62</v>
      </c>
      <c r="AG22" t="s">
        <v>79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0</v>
      </c>
      <c r="AW22">
        <v>0</v>
      </c>
      <c r="AX22">
        <v>2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 t="s">
        <v>3397</v>
      </c>
    </row>
    <row r="23" spans="1:63" x14ac:dyDescent="0.25">
      <c r="A23">
        <v>1</v>
      </c>
      <c r="B23" t="s">
        <v>59</v>
      </c>
      <c r="C23" t="s">
        <v>59</v>
      </c>
      <c r="E23">
        <v>22</v>
      </c>
      <c r="F23" t="s">
        <v>60</v>
      </c>
      <c r="G23" t="s">
        <v>74</v>
      </c>
      <c r="H23" t="s">
        <v>59</v>
      </c>
      <c r="I23" t="s">
        <v>95</v>
      </c>
      <c r="J23" t="s">
        <v>96</v>
      </c>
      <c r="K23" t="s">
        <v>4284</v>
      </c>
      <c r="M23">
        <v>0.125</v>
      </c>
      <c r="N23">
        <v>0.125</v>
      </c>
      <c r="O23">
        <v>0.125</v>
      </c>
      <c r="P23">
        <v>0.75</v>
      </c>
      <c r="R23">
        <v>0</v>
      </c>
      <c r="S23">
        <v>0.75</v>
      </c>
      <c r="T23">
        <v>2</v>
      </c>
      <c r="U23">
        <v>1.5</v>
      </c>
      <c r="V23">
        <v>0.5</v>
      </c>
      <c r="AA23" t="s">
        <v>3397</v>
      </c>
      <c r="AE23" t="s">
        <v>44</v>
      </c>
      <c r="AF23" t="s">
        <v>62</v>
      </c>
      <c r="AG23" t="s">
        <v>90</v>
      </c>
      <c r="AI23">
        <v>1</v>
      </c>
      <c r="AJ23">
        <v>0</v>
      </c>
      <c r="AK23">
        <v>1</v>
      </c>
      <c r="AL23">
        <v>1</v>
      </c>
      <c r="AM23">
        <v>1</v>
      </c>
      <c r="AN23">
        <v>1</v>
      </c>
      <c r="AO23">
        <v>1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0</v>
      </c>
      <c r="AW23">
        <v>0</v>
      </c>
      <c r="AX23">
        <v>2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 t="s">
        <v>3397</v>
      </c>
    </row>
    <row r="24" spans="1:63" x14ac:dyDescent="0.25">
      <c r="A24">
        <v>1</v>
      </c>
      <c r="B24" t="s">
        <v>59</v>
      </c>
      <c r="C24" t="s">
        <v>59</v>
      </c>
      <c r="E24">
        <v>23</v>
      </c>
      <c r="F24" t="s">
        <v>60</v>
      </c>
      <c r="H24" t="s">
        <v>59</v>
      </c>
      <c r="I24" t="s">
        <v>97</v>
      </c>
      <c r="J24" t="s">
        <v>98</v>
      </c>
      <c r="K24" t="s">
        <v>4286</v>
      </c>
      <c r="M24">
        <v>3.9399999999999998E-2</v>
      </c>
      <c r="N24">
        <v>0.157</v>
      </c>
      <c r="O24">
        <v>3.6999999999999998E-2</v>
      </c>
      <c r="P24">
        <v>0.46</v>
      </c>
      <c r="Q24">
        <v>0.76800000000000002</v>
      </c>
      <c r="R24">
        <v>11.023455963743132</v>
      </c>
      <c r="S24">
        <v>0.8</v>
      </c>
      <c r="T24">
        <v>2</v>
      </c>
      <c r="U24">
        <v>2</v>
      </c>
      <c r="V24">
        <v>0.08</v>
      </c>
      <c r="AA24" t="s">
        <v>3397</v>
      </c>
      <c r="AE24" t="s">
        <v>44</v>
      </c>
      <c r="AF24" t="s">
        <v>73</v>
      </c>
      <c r="AG24" t="s">
        <v>79</v>
      </c>
      <c r="AH24" t="s">
        <v>99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Q24">
        <v>0</v>
      </c>
      <c r="AR24">
        <v>0</v>
      </c>
      <c r="AS24">
        <v>0</v>
      </c>
      <c r="AT24">
        <v>0</v>
      </c>
      <c r="AU24">
        <v>2</v>
      </c>
      <c r="AV24">
        <v>0</v>
      </c>
      <c r="AW24">
        <v>0</v>
      </c>
      <c r="AX24">
        <v>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 t="s">
        <v>3397</v>
      </c>
    </row>
    <row r="25" spans="1:63" x14ac:dyDescent="0.25">
      <c r="A25">
        <v>1</v>
      </c>
      <c r="B25" t="s">
        <v>59</v>
      </c>
      <c r="C25" t="s">
        <v>59</v>
      </c>
      <c r="E25">
        <v>24</v>
      </c>
      <c r="G25" t="s">
        <v>74</v>
      </c>
      <c r="H25" t="s">
        <v>59</v>
      </c>
      <c r="I25" t="s">
        <v>100</v>
      </c>
      <c r="J25">
        <v>30324</v>
      </c>
      <c r="K25" t="s">
        <v>4285</v>
      </c>
      <c r="M25">
        <v>0.1875</v>
      </c>
      <c r="N25">
        <v>0.1875</v>
      </c>
      <c r="O25">
        <v>0.1875</v>
      </c>
      <c r="P25">
        <v>0.99</v>
      </c>
      <c r="R25">
        <v>0</v>
      </c>
      <c r="S25">
        <v>0.99</v>
      </c>
      <c r="T25">
        <v>2</v>
      </c>
      <c r="U25">
        <v>2</v>
      </c>
      <c r="V25">
        <v>0.625</v>
      </c>
      <c r="AA25" t="s">
        <v>3397</v>
      </c>
      <c r="AE25" t="s">
        <v>44</v>
      </c>
      <c r="AF25" t="s">
        <v>62</v>
      </c>
      <c r="AG25" t="s">
        <v>79</v>
      </c>
      <c r="AI25">
        <v>1</v>
      </c>
      <c r="AJ25">
        <v>0</v>
      </c>
      <c r="AK25">
        <v>1</v>
      </c>
      <c r="AL25">
        <v>1</v>
      </c>
      <c r="AM25">
        <v>1</v>
      </c>
      <c r="AN25">
        <v>1</v>
      </c>
      <c r="AO25">
        <v>1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0</v>
      </c>
      <c r="AW25">
        <v>0</v>
      </c>
      <c r="AX25">
        <v>2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 t="s">
        <v>3397</v>
      </c>
    </row>
    <row r="26" spans="1:63" x14ac:dyDescent="0.25">
      <c r="A26">
        <v>1</v>
      </c>
      <c r="B26" t="s">
        <v>59</v>
      </c>
      <c r="C26" t="s">
        <v>59</v>
      </c>
      <c r="E26">
        <v>25</v>
      </c>
      <c r="F26" t="s">
        <v>60</v>
      </c>
      <c r="H26" t="s">
        <v>59</v>
      </c>
      <c r="I26" t="s">
        <v>101</v>
      </c>
      <c r="J26" t="s">
        <v>102</v>
      </c>
      <c r="K26" t="s">
        <v>4285</v>
      </c>
      <c r="M26">
        <v>0.1875</v>
      </c>
      <c r="N26">
        <v>0.1875</v>
      </c>
      <c r="O26">
        <v>0.1875</v>
      </c>
      <c r="P26">
        <v>0.72</v>
      </c>
      <c r="R26">
        <v>0</v>
      </c>
      <c r="S26">
        <v>0.92</v>
      </c>
      <c r="T26">
        <v>2</v>
      </c>
      <c r="U26">
        <v>2</v>
      </c>
      <c r="V26">
        <v>0.625</v>
      </c>
      <c r="AA26" t="s">
        <v>3397</v>
      </c>
      <c r="AE26" t="s">
        <v>44</v>
      </c>
      <c r="AF26" t="s">
        <v>62</v>
      </c>
      <c r="AG26" t="s">
        <v>90</v>
      </c>
      <c r="AI26">
        <v>1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0</v>
      </c>
      <c r="AW26">
        <v>0</v>
      </c>
      <c r="AX26">
        <v>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 t="s">
        <v>3397</v>
      </c>
    </row>
    <row r="27" spans="1:63" x14ac:dyDescent="0.25">
      <c r="A27">
        <v>1</v>
      </c>
      <c r="B27" t="s">
        <v>59</v>
      </c>
      <c r="C27" t="s">
        <v>59</v>
      </c>
      <c r="E27">
        <v>26</v>
      </c>
      <c r="F27" t="s">
        <v>60</v>
      </c>
      <c r="H27" t="s">
        <v>59</v>
      </c>
      <c r="I27" t="s">
        <v>103</v>
      </c>
      <c r="J27" t="s">
        <v>104</v>
      </c>
      <c r="K27" t="s">
        <v>4284</v>
      </c>
      <c r="M27">
        <v>0.125</v>
      </c>
      <c r="N27">
        <v>0.25</v>
      </c>
      <c r="O27">
        <v>0.125</v>
      </c>
      <c r="P27">
        <v>0.98</v>
      </c>
      <c r="Q27">
        <v>1.08</v>
      </c>
      <c r="R27">
        <v>32.005383208083472</v>
      </c>
      <c r="S27">
        <v>1.08</v>
      </c>
      <c r="T27">
        <v>2</v>
      </c>
      <c r="U27">
        <v>2.5</v>
      </c>
      <c r="V27">
        <v>0.1</v>
      </c>
      <c r="AA27" t="s">
        <v>3397</v>
      </c>
      <c r="AE27" t="s">
        <v>44</v>
      </c>
      <c r="AF27" t="s">
        <v>73</v>
      </c>
      <c r="AG27" t="s">
        <v>66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Q27">
        <v>0</v>
      </c>
      <c r="AR27">
        <v>0</v>
      </c>
      <c r="AS27">
        <v>0</v>
      </c>
      <c r="AT27">
        <v>0</v>
      </c>
      <c r="AU27">
        <v>2</v>
      </c>
      <c r="AV27">
        <v>0</v>
      </c>
      <c r="AW27">
        <v>0</v>
      </c>
      <c r="AX27">
        <v>2</v>
      </c>
      <c r="AY27">
        <v>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 t="s">
        <v>3397</v>
      </c>
    </row>
    <row r="28" spans="1:63" x14ac:dyDescent="0.25">
      <c r="A28">
        <v>1</v>
      </c>
      <c r="B28" t="s">
        <v>59</v>
      </c>
      <c r="C28" t="s">
        <v>59</v>
      </c>
      <c r="E28">
        <v>27</v>
      </c>
      <c r="F28" t="s">
        <v>60</v>
      </c>
      <c r="G28" t="s">
        <v>74</v>
      </c>
      <c r="H28" t="s">
        <v>59</v>
      </c>
      <c r="I28" t="s">
        <v>105</v>
      </c>
      <c r="J28" t="s">
        <v>106</v>
      </c>
      <c r="K28" t="s">
        <v>4283</v>
      </c>
      <c r="M28">
        <v>0.25</v>
      </c>
      <c r="N28">
        <v>0.25</v>
      </c>
      <c r="O28">
        <v>0.25</v>
      </c>
      <c r="P28">
        <v>1.2</v>
      </c>
      <c r="R28">
        <v>0</v>
      </c>
      <c r="S28">
        <v>1.2</v>
      </c>
      <c r="T28">
        <v>2</v>
      </c>
      <c r="U28">
        <v>2.5</v>
      </c>
      <c r="V28">
        <v>0.75</v>
      </c>
      <c r="AA28" t="s">
        <v>3397</v>
      </c>
      <c r="AE28" t="s">
        <v>44</v>
      </c>
      <c r="AF28" t="s">
        <v>62</v>
      </c>
      <c r="AG28" t="s">
        <v>90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2</v>
      </c>
      <c r="AY28">
        <v>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 t="s">
        <v>3397</v>
      </c>
    </row>
    <row r="29" spans="1:63" x14ac:dyDescent="0.25">
      <c r="A29">
        <v>1</v>
      </c>
      <c r="B29" t="s">
        <v>59</v>
      </c>
      <c r="C29" t="s">
        <v>59</v>
      </c>
      <c r="E29">
        <v>28</v>
      </c>
      <c r="H29" t="s">
        <v>59</v>
      </c>
      <c r="I29" t="s">
        <v>107</v>
      </c>
      <c r="J29" t="s">
        <v>108</v>
      </c>
      <c r="K29" t="s">
        <v>4282</v>
      </c>
      <c r="M29">
        <v>0.5</v>
      </c>
      <c r="N29">
        <v>0.5</v>
      </c>
      <c r="O29">
        <v>0.5</v>
      </c>
      <c r="P29">
        <v>0.625</v>
      </c>
      <c r="R29">
        <v>0</v>
      </c>
      <c r="T29">
        <v>2</v>
      </c>
      <c r="U29">
        <v>4</v>
      </c>
      <c r="V29">
        <v>2.125</v>
      </c>
      <c r="AA29" t="s">
        <v>3397</v>
      </c>
      <c r="AE29" t="s">
        <v>44</v>
      </c>
      <c r="AF29" t="s">
        <v>62</v>
      </c>
      <c r="AG29" t="s">
        <v>109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1</v>
      </c>
      <c r="AQ29">
        <v>0</v>
      </c>
      <c r="AR29">
        <v>0</v>
      </c>
      <c r="AS29">
        <v>0</v>
      </c>
      <c r="AT29">
        <v>0</v>
      </c>
      <c r="AU29">
        <v>2</v>
      </c>
      <c r="AV29">
        <v>0</v>
      </c>
      <c r="AW29">
        <v>0</v>
      </c>
      <c r="AX29">
        <v>2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 t="s">
        <v>3400</v>
      </c>
    </row>
    <row r="30" spans="1:63" x14ac:dyDescent="0.25">
      <c r="A30">
        <v>1</v>
      </c>
      <c r="B30" t="s">
        <v>59</v>
      </c>
      <c r="C30" t="s">
        <v>59</v>
      </c>
      <c r="E30">
        <v>29</v>
      </c>
      <c r="F30" t="s">
        <v>60</v>
      </c>
      <c r="G30" t="s">
        <v>74</v>
      </c>
      <c r="H30" t="s">
        <v>59</v>
      </c>
      <c r="I30" t="s">
        <v>110</v>
      </c>
      <c r="J30">
        <v>30364</v>
      </c>
      <c r="K30" t="s">
        <v>4282</v>
      </c>
      <c r="M30">
        <v>0.5</v>
      </c>
      <c r="N30">
        <v>0.5</v>
      </c>
      <c r="O30">
        <v>0.5</v>
      </c>
      <c r="P30">
        <v>1.6</v>
      </c>
      <c r="R30">
        <v>0</v>
      </c>
      <c r="S30">
        <v>1.6</v>
      </c>
      <c r="T30">
        <v>2</v>
      </c>
      <c r="U30">
        <v>3</v>
      </c>
      <c r="V30">
        <v>1</v>
      </c>
      <c r="AA30" t="s">
        <v>3397</v>
      </c>
      <c r="AE30" t="s">
        <v>44</v>
      </c>
      <c r="AF30" t="s">
        <v>62</v>
      </c>
      <c r="AG30" t="s">
        <v>90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 t="s">
        <v>3397</v>
      </c>
    </row>
    <row r="31" spans="1:63" x14ac:dyDescent="0.25">
      <c r="A31">
        <v>1</v>
      </c>
      <c r="B31" t="s">
        <v>59</v>
      </c>
      <c r="C31" t="s">
        <v>59</v>
      </c>
      <c r="E31">
        <v>30</v>
      </c>
      <c r="H31" t="s">
        <v>59</v>
      </c>
      <c r="I31" t="s">
        <v>111</v>
      </c>
      <c r="J31" t="s">
        <v>112</v>
      </c>
      <c r="K31" t="s">
        <v>4281</v>
      </c>
      <c r="M31">
        <v>0.75</v>
      </c>
      <c r="N31">
        <v>0.75</v>
      </c>
      <c r="O31">
        <v>0.75</v>
      </c>
      <c r="P31">
        <v>1</v>
      </c>
      <c r="R31">
        <v>0</v>
      </c>
      <c r="T31">
        <v>2</v>
      </c>
      <c r="U31">
        <v>4</v>
      </c>
      <c r="V31">
        <v>1</v>
      </c>
      <c r="AA31" t="s">
        <v>3397</v>
      </c>
      <c r="AE31" t="s">
        <v>44</v>
      </c>
      <c r="AF31" t="s">
        <v>62</v>
      </c>
      <c r="AG31" t="s">
        <v>109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 t="s">
        <v>3397</v>
      </c>
    </row>
    <row r="32" spans="1:63" x14ac:dyDescent="0.25">
      <c r="A32">
        <v>1</v>
      </c>
      <c r="B32" t="s">
        <v>59</v>
      </c>
      <c r="C32" t="s">
        <v>59</v>
      </c>
      <c r="E32">
        <v>31</v>
      </c>
      <c r="H32" t="s">
        <v>59</v>
      </c>
      <c r="I32" t="s">
        <v>113</v>
      </c>
      <c r="J32" t="s">
        <v>114</v>
      </c>
      <c r="K32" t="s">
        <v>4281</v>
      </c>
      <c r="M32">
        <v>0.75</v>
      </c>
      <c r="N32">
        <v>0.75</v>
      </c>
      <c r="O32">
        <v>0.75</v>
      </c>
      <c r="P32">
        <v>1</v>
      </c>
      <c r="R32">
        <v>0</v>
      </c>
      <c r="T32">
        <v>2</v>
      </c>
      <c r="U32">
        <v>6</v>
      </c>
      <c r="V32">
        <v>1</v>
      </c>
      <c r="AA32" t="s">
        <v>3397</v>
      </c>
      <c r="AE32" t="s">
        <v>44</v>
      </c>
      <c r="AF32" t="s">
        <v>62</v>
      </c>
      <c r="AG32" t="s">
        <v>109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 t="s">
        <v>3397</v>
      </c>
    </row>
    <row r="33" spans="1:63" x14ac:dyDescent="0.25">
      <c r="A33">
        <v>1</v>
      </c>
      <c r="B33" t="s">
        <v>59</v>
      </c>
      <c r="C33" t="s">
        <v>59</v>
      </c>
      <c r="E33">
        <v>32</v>
      </c>
      <c r="H33" t="s">
        <v>59</v>
      </c>
      <c r="I33" t="s">
        <v>115</v>
      </c>
      <c r="J33" t="s">
        <v>116</v>
      </c>
      <c r="K33" t="s">
        <v>4280</v>
      </c>
      <c r="M33">
        <v>1</v>
      </c>
      <c r="N33">
        <v>1</v>
      </c>
      <c r="O33">
        <v>1</v>
      </c>
      <c r="P33">
        <v>1.25</v>
      </c>
      <c r="R33">
        <v>0</v>
      </c>
      <c r="T33">
        <v>2</v>
      </c>
      <c r="U33">
        <v>5</v>
      </c>
      <c r="V33">
        <v>1.25</v>
      </c>
      <c r="AA33" t="s">
        <v>3397</v>
      </c>
      <c r="AE33" t="s">
        <v>44</v>
      </c>
      <c r="AF33" t="s">
        <v>62</v>
      </c>
      <c r="AG33" t="s">
        <v>109</v>
      </c>
      <c r="AH33" t="s">
        <v>117</v>
      </c>
      <c r="AI33">
        <v>1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 t="s">
        <v>3397</v>
      </c>
    </row>
    <row r="34" spans="1:63" x14ac:dyDescent="0.25">
      <c r="A34">
        <v>1</v>
      </c>
      <c r="B34" t="s">
        <v>120</v>
      </c>
      <c r="C34" t="s">
        <v>120</v>
      </c>
      <c r="E34">
        <v>33</v>
      </c>
      <c r="F34" t="s">
        <v>60</v>
      </c>
      <c r="H34" t="s">
        <v>120</v>
      </c>
      <c r="I34" t="s">
        <v>121</v>
      </c>
      <c r="J34" t="s">
        <v>122</v>
      </c>
      <c r="K34" t="s">
        <v>4279</v>
      </c>
      <c r="M34">
        <v>0.1094</v>
      </c>
      <c r="N34">
        <v>0.125</v>
      </c>
      <c r="O34">
        <v>0.1094</v>
      </c>
      <c r="P34">
        <v>0.41099999999999998</v>
      </c>
      <c r="Q34">
        <v>0.52</v>
      </c>
      <c r="R34">
        <v>4.0930878686681069</v>
      </c>
      <c r="S34">
        <v>0.55000000000000004</v>
      </c>
      <c r="T34">
        <v>3</v>
      </c>
      <c r="U34">
        <v>1.5</v>
      </c>
      <c r="V34">
        <v>0.375</v>
      </c>
      <c r="W34">
        <v>0.02</v>
      </c>
      <c r="AA34" t="s">
        <v>3397</v>
      </c>
      <c r="AE34" t="s">
        <v>44</v>
      </c>
      <c r="AF34" t="s">
        <v>123</v>
      </c>
      <c r="AG34" t="s">
        <v>124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 t="s">
        <v>3397</v>
      </c>
    </row>
    <row r="35" spans="1:63" x14ac:dyDescent="0.25">
      <c r="A35">
        <v>1</v>
      </c>
      <c r="B35" t="s">
        <v>120</v>
      </c>
      <c r="C35" t="s">
        <v>120</v>
      </c>
      <c r="E35">
        <v>34</v>
      </c>
      <c r="G35" t="s">
        <v>74</v>
      </c>
      <c r="H35" t="s">
        <v>120</v>
      </c>
      <c r="I35" t="s">
        <v>125</v>
      </c>
      <c r="J35">
        <v>81648</v>
      </c>
      <c r="K35" t="s">
        <v>4278</v>
      </c>
      <c r="M35">
        <v>0.125</v>
      </c>
      <c r="N35">
        <v>0.125</v>
      </c>
      <c r="O35">
        <v>0.125</v>
      </c>
      <c r="P35">
        <v>0.55000000000000004</v>
      </c>
      <c r="R35">
        <v>0</v>
      </c>
      <c r="S35">
        <v>0.55000000000000004</v>
      </c>
      <c r="T35">
        <v>4</v>
      </c>
      <c r="U35">
        <v>2</v>
      </c>
      <c r="V35">
        <v>0.375</v>
      </c>
      <c r="W35">
        <v>0.01</v>
      </c>
      <c r="AA35" t="s">
        <v>3397</v>
      </c>
      <c r="AE35" t="s">
        <v>44</v>
      </c>
      <c r="AF35" t="s">
        <v>126</v>
      </c>
      <c r="AG35" t="s">
        <v>127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1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 t="s">
        <v>3397</v>
      </c>
    </row>
    <row r="36" spans="1:63" x14ac:dyDescent="0.25">
      <c r="A36">
        <v>1</v>
      </c>
      <c r="B36" t="s">
        <v>120</v>
      </c>
      <c r="C36" t="s">
        <v>120</v>
      </c>
      <c r="E36">
        <v>35</v>
      </c>
      <c r="F36" t="s">
        <v>60</v>
      </c>
      <c r="H36" t="s">
        <v>120</v>
      </c>
      <c r="I36" t="s">
        <v>128</v>
      </c>
      <c r="J36" t="s">
        <v>129</v>
      </c>
      <c r="K36" t="s">
        <v>4277</v>
      </c>
      <c r="M36">
        <v>0.1406</v>
      </c>
      <c r="N36">
        <v>0.1875</v>
      </c>
      <c r="O36">
        <v>0.1406</v>
      </c>
      <c r="P36">
        <v>0.78400000000000003</v>
      </c>
      <c r="Q36">
        <v>0.96299999999999997</v>
      </c>
      <c r="R36">
        <v>7.4635631690231179</v>
      </c>
      <c r="S36">
        <v>1</v>
      </c>
      <c r="T36">
        <v>4</v>
      </c>
      <c r="U36">
        <v>3</v>
      </c>
      <c r="V36">
        <v>0.75</v>
      </c>
      <c r="W36">
        <v>1.4999999999999999E-2</v>
      </c>
      <c r="AA36" t="s">
        <v>3397</v>
      </c>
      <c r="AE36" t="s">
        <v>44</v>
      </c>
      <c r="AF36" t="s">
        <v>73</v>
      </c>
      <c r="AG36" t="s">
        <v>66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 t="s">
        <v>3397</v>
      </c>
    </row>
    <row r="37" spans="1:63" x14ac:dyDescent="0.25">
      <c r="A37">
        <v>1</v>
      </c>
      <c r="B37" t="s">
        <v>120</v>
      </c>
      <c r="C37" t="s">
        <v>120</v>
      </c>
      <c r="E37">
        <v>36</v>
      </c>
      <c r="F37" t="s">
        <v>60</v>
      </c>
      <c r="H37" t="s">
        <v>120</v>
      </c>
      <c r="I37" t="s">
        <v>130</v>
      </c>
      <c r="J37" t="s">
        <v>131</v>
      </c>
      <c r="K37" t="s">
        <v>4276</v>
      </c>
      <c r="M37">
        <v>0.1875</v>
      </c>
      <c r="N37">
        <v>0.1875</v>
      </c>
      <c r="O37">
        <v>0.1875</v>
      </c>
      <c r="P37">
        <v>0.7</v>
      </c>
      <c r="R37">
        <v>0</v>
      </c>
      <c r="S37">
        <v>0.74</v>
      </c>
      <c r="T37">
        <v>3</v>
      </c>
      <c r="U37">
        <v>2</v>
      </c>
      <c r="V37">
        <v>0.5625</v>
      </c>
      <c r="W37">
        <v>0.01</v>
      </c>
      <c r="AA37" t="s">
        <v>3397</v>
      </c>
      <c r="AE37" t="s">
        <v>44</v>
      </c>
      <c r="AF37" t="s">
        <v>119</v>
      </c>
      <c r="AG37" t="s">
        <v>132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1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0</v>
      </c>
      <c r="AW37">
        <v>0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 t="s">
        <v>3397</v>
      </c>
    </row>
    <row r="38" spans="1:63" x14ac:dyDescent="0.25">
      <c r="A38">
        <v>1</v>
      </c>
      <c r="B38" t="s">
        <v>120</v>
      </c>
      <c r="C38" t="s">
        <v>120</v>
      </c>
      <c r="E38">
        <v>37</v>
      </c>
      <c r="G38" t="s">
        <v>74</v>
      </c>
      <c r="H38" t="s">
        <v>120</v>
      </c>
      <c r="I38" t="s">
        <v>133</v>
      </c>
      <c r="J38">
        <v>81727</v>
      </c>
      <c r="K38" t="s">
        <v>4275</v>
      </c>
      <c r="M38">
        <v>0.1875</v>
      </c>
      <c r="N38">
        <v>0.1875</v>
      </c>
      <c r="O38">
        <v>0.1875</v>
      </c>
      <c r="P38">
        <v>0.47499999999999998</v>
      </c>
      <c r="R38">
        <v>0</v>
      </c>
      <c r="S38">
        <v>0.47499999999999998</v>
      </c>
      <c r="T38">
        <v>5</v>
      </c>
      <c r="U38">
        <v>2</v>
      </c>
      <c r="V38">
        <v>0.3125</v>
      </c>
      <c r="W38">
        <v>1.4999999999999999E-2</v>
      </c>
      <c r="AA38" t="s">
        <v>3397</v>
      </c>
      <c r="AE38" t="s">
        <v>44</v>
      </c>
      <c r="AF38" t="s">
        <v>126</v>
      </c>
      <c r="AG38" t="s">
        <v>127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1</v>
      </c>
      <c r="AO38">
        <v>1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 t="s">
        <v>3397</v>
      </c>
    </row>
    <row r="39" spans="1:63" x14ac:dyDescent="0.25">
      <c r="A39">
        <v>1</v>
      </c>
      <c r="B39" t="s">
        <v>120</v>
      </c>
      <c r="C39" t="s">
        <v>120</v>
      </c>
      <c r="E39">
        <v>38</v>
      </c>
      <c r="G39" t="s">
        <v>74</v>
      </c>
      <c r="H39" t="s">
        <v>120</v>
      </c>
      <c r="I39" t="s">
        <v>134</v>
      </c>
      <c r="J39" t="s">
        <v>135</v>
      </c>
      <c r="K39" t="s">
        <v>4274</v>
      </c>
      <c r="M39">
        <v>0.25</v>
      </c>
      <c r="N39">
        <v>0.25</v>
      </c>
      <c r="O39">
        <v>0.25</v>
      </c>
      <c r="P39">
        <v>0.98</v>
      </c>
      <c r="R39">
        <v>0</v>
      </c>
      <c r="S39">
        <v>0.98</v>
      </c>
      <c r="T39">
        <v>3</v>
      </c>
      <c r="U39">
        <v>2.5</v>
      </c>
      <c r="V39">
        <v>0.75</v>
      </c>
      <c r="W39">
        <v>0.02</v>
      </c>
      <c r="AA39" t="s">
        <v>3397</v>
      </c>
      <c r="AE39" t="s">
        <v>44</v>
      </c>
      <c r="AF39" t="s">
        <v>119</v>
      </c>
      <c r="AG39" t="s">
        <v>132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1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2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 t="s">
        <v>3397</v>
      </c>
    </row>
    <row r="40" spans="1:63" x14ac:dyDescent="0.25">
      <c r="A40">
        <v>1</v>
      </c>
      <c r="B40" t="s">
        <v>120</v>
      </c>
      <c r="C40" t="s">
        <v>120</v>
      </c>
      <c r="E40">
        <v>39</v>
      </c>
      <c r="G40" t="s">
        <v>74</v>
      </c>
      <c r="H40" t="s">
        <v>120</v>
      </c>
      <c r="I40" t="s">
        <v>136</v>
      </c>
      <c r="J40">
        <v>31137</v>
      </c>
      <c r="K40" t="s">
        <v>4273</v>
      </c>
      <c r="M40">
        <v>0.25</v>
      </c>
      <c r="N40">
        <v>0.25</v>
      </c>
      <c r="O40">
        <v>0.25</v>
      </c>
      <c r="P40">
        <v>0.6</v>
      </c>
      <c r="R40">
        <v>0</v>
      </c>
      <c r="S40">
        <v>0.6</v>
      </c>
      <c r="T40">
        <v>4</v>
      </c>
      <c r="U40">
        <v>2</v>
      </c>
      <c r="V40">
        <v>0.375</v>
      </c>
      <c r="W40">
        <v>0.02</v>
      </c>
      <c r="AA40" t="s">
        <v>3397</v>
      </c>
      <c r="AE40" t="s">
        <v>44</v>
      </c>
      <c r="AF40" t="s">
        <v>126</v>
      </c>
      <c r="AG40" t="s">
        <v>127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1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2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 t="s">
        <v>3397</v>
      </c>
    </row>
    <row r="41" spans="1:63" x14ac:dyDescent="0.25">
      <c r="A41">
        <v>1</v>
      </c>
      <c r="B41" t="s">
        <v>120</v>
      </c>
      <c r="C41" t="s">
        <v>120</v>
      </c>
      <c r="E41">
        <v>40</v>
      </c>
      <c r="G41" t="s">
        <v>74</v>
      </c>
      <c r="H41" t="s">
        <v>120</v>
      </c>
      <c r="I41" t="s">
        <v>137</v>
      </c>
      <c r="J41" t="s">
        <v>138</v>
      </c>
      <c r="K41" t="s">
        <v>4272</v>
      </c>
      <c r="M41">
        <v>0.3125</v>
      </c>
      <c r="N41">
        <v>0.3125</v>
      </c>
      <c r="O41">
        <v>0.3125</v>
      </c>
      <c r="P41">
        <v>1.1599999999999999</v>
      </c>
      <c r="R41">
        <v>0</v>
      </c>
      <c r="S41">
        <v>1.1599999999999999</v>
      </c>
      <c r="T41">
        <v>3</v>
      </c>
      <c r="U41">
        <v>2.5</v>
      </c>
      <c r="V41">
        <v>0.8125</v>
      </c>
      <c r="W41">
        <v>0.02</v>
      </c>
      <c r="AA41" t="s">
        <v>3397</v>
      </c>
      <c r="AE41" t="s">
        <v>44</v>
      </c>
      <c r="AF41" t="s">
        <v>119</v>
      </c>
      <c r="AG41" t="s">
        <v>132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1</v>
      </c>
      <c r="AO41">
        <v>1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 t="s">
        <v>3397</v>
      </c>
    </row>
    <row r="42" spans="1:63" x14ac:dyDescent="0.25">
      <c r="A42">
        <v>1</v>
      </c>
      <c r="B42" t="s">
        <v>120</v>
      </c>
      <c r="C42" t="s">
        <v>120</v>
      </c>
      <c r="E42">
        <v>41</v>
      </c>
      <c r="F42" t="s">
        <v>60</v>
      </c>
      <c r="H42" t="s">
        <v>120</v>
      </c>
      <c r="I42" t="s">
        <v>139</v>
      </c>
      <c r="J42" t="s">
        <v>140</v>
      </c>
      <c r="K42" t="s">
        <v>4271</v>
      </c>
      <c r="M42">
        <v>0.375</v>
      </c>
      <c r="N42">
        <v>0.375</v>
      </c>
      <c r="O42">
        <v>0.375</v>
      </c>
      <c r="P42">
        <v>1.34</v>
      </c>
      <c r="R42">
        <v>0</v>
      </c>
      <c r="S42">
        <v>1.38</v>
      </c>
      <c r="T42">
        <v>3</v>
      </c>
      <c r="U42">
        <v>2.5</v>
      </c>
      <c r="V42">
        <v>1</v>
      </c>
      <c r="W42">
        <v>0.02</v>
      </c>
      <c r="AA42" t="s">
        <v>3397</v>
      </c>
      <c r="AE42" t="s">
        <v>44</v>
      </c>
      <c r="AF42" t="s">
        <v>119</v>
      </c>
      <c r="AG42" t="s">
        <v>132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0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 t="s">
        <v>3397</v>
      </c>
    </row>
    <row r="43" spans="1:63" x14ac:dyDescent="0.25">
      <c r="A43">
        <v>1</v>
      </c>
      <c r="B43" t="s">
        <v>120</v>
      </c>
      <c r="C43" t="s">
        <v>120</v>
      </c>
      <c r="E43">
        <v>42</v>
      </c>
      <c r="G43" t="s">
        <v>74</v>
      </c>
      <c r="H43" t="s">
        <v>120</v>
      </c>
      <c r="I43" t="s">
        <v>141</v>
      </c>
      <c r="J43">
        <v>31317</v>
      </c>
      <c r="K43" t="s">
        <v>4270</v>
      </c>
      <c r="M43">
        <v>0.375</v>
      </c>
      <c r="N43">
        <v>0.375</v>
      </c>
      <c r="O43">
        <v>0.375</v>
      </c>
      <c r="P43">
        <v>0.7</v>
      </c>
      <c r="R43">
        <v>0</v>
      </c>
      <c r="S43">
        <v>0.7</v>
      </c>
      <c r="T43">
        <v>4</v>
      </c>
      <c r="U43">
        <v>2</v>
      </c>
      <c r="V43">
        <v>0.5</v>
      </c>
      <c r="W43">
        <v>0.02</v>
      </c>
      <c r="AA43" t="s">
        <v>3397</v>
      </c>
      <c r="AE43" t="s">
        <v>44</v>
      </c>
      <c r="AF43" t="s">
        <v>126</v>
      </c>
      <c r="AG43" t="s">
        <v>127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1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 t="s">
        <v>3397</v>
      </c>
    </row>
    <row r="44" spans="1:63" x14ac:dyDescent="0.25">
      <c r="A44">
        <v>1</v>
      </c>
      <c r="B44" t="s">
        <v>120</v>
      </c>
      <c r="C44" t="s">
        <v>120</v>
      </c>
      <c r="E44">
        <v>43</v>
      </c>
      <c r="G44" t="s">
        <v>74</v>
      </c>
      <c r="H44" t="s">
        <v>120</v>
      </c>
      <c r="I44" t="s">
        <v>142</v>
      </c>
      <c r="J44" t="s">
        <v>143</v>
      </c>
      <c r="K44" t="s">
        <v>4269</v>
      </c>
      <c r="M44">
        <v>0.5</v>
      </c>
      <c r="N44">
        <v>0.5</v>
      </c>
      <c r="O44">
        <v>0.5</v>
      </c>
      <c r="P44">
        <v>1.6</v>
      </c>
      <c r="R44">
        <v>0</v>
      </c>
      <c r="S44">
        <v>1.6</v>
      </c>
      <c r="T44">
        <v>3</v>
      </c>
      <c r="U44">
        <v>3</v>
      </c>
      <c r="V44">
        <v>1.25</v>
      </c>
      <c r="W44">
        <v>0.03</v>
      </c>
      <c r="AA44" t="s">
        <v>3397</v>
      </c>
      <c r="AE44" t="s">
        <v>44</v>
      </c>
      <c r="AF44" t="s">
        <v>119</v>
      </c>
      <c r="AG44" t="s">
        <v>132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1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0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 t="s">
        <v>3397</v>
      </c>
    </row>
    <row r="45" spans="1:63" x14ac:dyDescent="0.25">
      <c r="A45">
        <v>1</v>
      </c>
      <c r="B45" t="s">
        <v>120</v>
      </c>
      <c r="C45" t="s">
        <v>120</v>
      </c>
      <c r="E45">
        <v>44</v>
      </c>
      <c r="G45" t="s">
        <v>74</v>
      </c>
      <c r="H45" t="s">
        <v>120</v>
      </c>
      <c r="I45" t="s">
        <v>144</v>
      </c>
      <c r="J45">
        <v>34257</v>
      </c>
      <c r="K45" t="s">
        <v>4268</v>
      </c>
      <c r="M45">
        <v>0.5</v>
      </c>
      <c r="N45">
        <v>0.5</v>
      </c>
      <c r="O45">
        <v>0.5</v>
      </c>
      <c r="P45">
        <v>0.8</v>
      </c>
      <c r="R45">
        <v>0</v>
      </c>
      <c r="S45">
        <v>0.8</v>
      </c>
      <c r="T45">
        <v>5</v>
      </c>
      <c r="U45">
        <v>2.5</v>
      </c>
      <c r="V45">
        <v>0.625</v>
      </c>
      <c r="W45">
        <v>0.03</v>
      </c>
      <c r="AA45" t="s">
        <v>3397</v>
      </c>
      <c r="AE45" t="s">
        <v>44</v>
      </c>
      <c r="AF45" t="s">
        <v>126</v>
      </c>
      <c r="AG45" t="s">
        <v>127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1</v>
      </c>
      <c r="AO45">
        <v>1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0</v>
      </c>
      <c r="AW45">
        <v>0</v>
      </c>
      <c r="AX45">
        <v>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 t="s">
        <v>3397</v>
      </c>
    </row>
    <row r="46" spans="1:63" x14ac:dyDescent="0.25">
      <c r="A46">
        <v>1</v>
      </c>
      <c r="B46" t="s">
        <v>120</v>
      </c>
      <c r="C46" t="s">
        <v>120</v>
      </c>
      <c r="E46">
        <v>45</v>
      </c>
      <c r="F46" t="s">
        <v>60</v>
      </c>
      <c r="H46" t="s">
        <v>120</v>
      </c>
      <c r="I46" t="s">
        <v>145</v>
      </c>
      <c r="J46">
        <v>59320</v>
      </c>
      <c r="K46" t="s">
        <v>4267</v>
      </c>
      <c r="M46">
        <v>0.5</v>
      </c>
      <c r="N46">
        <v>0.5</v>
      </c>
      <c r="O46">
        <v>0.5</v>
      </c>
      <c r="P46">
        <v>0.8</v>
      </c>
      <c r="R46">
        <v>0</v>
      </c>
      <c r="S46">
        <v>0.85</v>
      </c>
      <c r="T46">
        <v>6</v>
      </c>
      <c r="U46">
        <v>2.5</v>
      </c>
      <c r="V46">
        <v>0.625</v>
      </c>
      <c r="W46">
        <v>0.03</v>
      </c>
      <c r="AA46" t="s">
        <v>3397</v>
      </c>
      <c r="AE46" t="s">
        <v>44</v>
      </c>
      <c r="AF46" t="s">
        <v>126</v>
      </c>
      <c r="AG46" t="s">
        <v>127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2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 t="s">
        <v>3397</v>
      </c>
    </row>
    <row r="47" spans="1:63" x14ac:dyDescent="0.25">
      <c r="A47">
        <v>1</v>
      </c>
      <c r="B47" t="s">
        <v>120</v>
      </c>
      <c r="C47" t="s">
        <v>120</v>
      </c>
      <c r="E47">
        <v>46</v>
      </c>
      <c r="H47" t="s">
        <v>120</v>
      </c>
      <c r="I47" t="s">
        <v>146</v>
      </c>
      <c r="J47" t="s">
        <v>147</v>
      </c>
      <c r="K47" t="s">
        <v>4266</v>
      </c>
      <c r="M47">
        <v>1</v>
      </c>
      <c r="N47">
        <v>1</v>
      </c>
      <c r="R47">
        <v>0</v>
      </c>
      <c r="T47">
        <v>3</v>
      </c>
      <c r="U47">
        <v>7</v>
      </c>
      <c r="V47">
        <v>4</v>
      </c>
      <c r="W47">
        <v>0.02</v>
      </c>
      <c r="AA47" t="s">
        <v>3397</v>
      </c>
      <c r="AE47" t="s">
        <v>44</v>
      </c>
      <c r="AF47" t="s">
        <v>148</v>
      </c>
      <c r="AG47" t="s">
        <v>124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 t="s">
        <v>3397</v>
      </c>
    </row>
    <row r="48" spans="1:63" x14ac:dyDescent="0.25">
      <c r="A48">
        <v>1</v>
      </c>
      <c r="B48" t="s">
        <v>149</v>
      </c>
      <c r="D48" t="s">
        <v>149</v>
      </c>
      <c r="E48">
        <v>47</v>
      </c>
      <c r="G48" t="s">
        <v>74</v>
      </c>
      <c r="H48" t="s">
        <v>150</v>
      </c>
      <c r="I48" t="s">
        <v>151</v>
      </c>
      <c r="J48">
        <v>1203106</v>
      </c>
      <c r="K48" t="s">
        <v>4265</v>
      </c>
      <c r="M48">
        <v>4.0000000000000001E-3</v>
      </c>
      <c r="N48">
        <v>0.125</v>
      </c>
      <c r="O48">
        <v>4.0000000000000001E-3</v>
      </c>
      <c r="P48">
        <v>0.82499999999999996</v>
      </c>
      <c r="R48">
        <v>0</v>
      </c>
      <c r="S48">
        <v>0.8</v>
      </c>
      <c r="T48">
        <v>2</v>
      </c>
      <c r="U48">
        <v>1.5</v>
      </c>
      <c r="V48">
        <v>6.5000000000000002E-2</v>
      </c>
      <c r="Z48">
        <v>120</v>
      </c>
      <c r="AA48">
        <v>1.1547005383792518E-3</v>
      </c>
      <c r="AE48" t="s">
        <v>44</v>
      </c>
      <c r="AF48" t="s">
        <v>62</v>
      </c>
      <c r="AG48" t="s">
        <v>152</v>
      </c>
      <c r="AH48" t="s">
        <v>153</v>
      </c>
      <c r="AI48">
        <v>1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 t="s">
        <v>154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 t="s">
        <v>3397</v>
      </c>
    </row>
    <row r="49" spans="1:63" x14ac:dyDescent="0.25">
      <c r="A49">
        <v>1</v>
      </c>
      <c r="B49" t="s">
        <v>149</v>
      </c>
      <c r="D49" t="s">
        <v>149</v>
      </c>
      <c r="E49">
        <v>48</v>
      </c>
      <c r="G49" t="s">
        <v>74</v>
      </c>
      <c r="H49" t="s">
        <v>150</v>
      </c>
      <c r="I49" t="s">
        <v>155</v>
      </c>
      <c r="J49" t="s">
        <v>156</v>
      </c>
      <c r="K49" t="s">
        <v>4264</v>
      </c>
      <c r="M49">
        <v>4.4999999999999997E-3</v>
      </c>
      <c r="N49">
        <v>0.125</v>
      </c>
      <c r="O49">
        <v>4.4999999999999997E-3</v>
      </c>
      <c r="P49">
        <v>0.82499999999999996</v>
      </c>
      <c r="R49">
        <v>0</v>
      </c>
      <c r="S49">
        <v>0.8</v>
      </c>
      <c r="T49">
        <v>2</v>
      </c>
      <c r="U49">
        <v>1.5</v>
      </c>
      <c r="V49">
        <v>6.5000000000000002E-2</v>
      </c>
      <c r="Z49">
        <v>120</v>
      </c>
      <c r="AA49">
        <v>1.2990381056766584E-3</v>
      </c>
      <c r="AE49" t="s">
        <v>44</v>
      </c>
      <c r="AF49" t="s">
        <v>62</v>
      </c>
      <c r="AG49" t="s">
        <v>152</v>
      </c>
      <c r="AH49" t="s">
        <v>153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 t="s">
        <v>157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 t="s">
        <v>3397</v>
      </c>
    </row>
    <row r="50" spans="1:63" x14ac:dyDescent="0.25">
      <c r="A50">
        <v>1</v>
      </c>
      <c r="B50" t="s">
        <v>149</v>
      </c>
      <c r="D50" t="s">
        <v>149</v>
      </c>
      <c r="E50">
        <v>49</v>
      </c>
      <c r="G50" t="s">
        <v>74</v>
      </c>
      <c r="H50" t="s">
        <v>150</v>
      </c>
      <c r="I50" t="s">
        <v>158</v>
      </c>
      <c r="J50" t="s">
        <v>159</v>
      </c>
      <c r="K50" t="s">
        <v>4263</v>
      </c>
      <c r="M50">
        <v>5.0000000000000001E-3</v>
      </c>
      <c r="N50">
        <v>0.125</v>
      </c>
      <c r="O50">
        <v>5.0000000000000001E-3</v>
      </c>
      <c r="P50">
        <v>0.82499999999999996</v>
      </c>
      <c r="R50">
        <v>0</v>
      </c>
      <c r="S50">
        <v>0.8</v>
      </c>
      <c r="T50">
        <v>2</v>
      </c>
      <c r="U50">
        <v>1.5</v>
      </c>
      <c r="V50">
        <v>0.09</v>
      </c>
      <c r="Z50">
        <v>120</v>
      </c>
      <c r="AA50">
        <v>1.4433756729740649E-3</v>
      </c>
      <c r="AE50" t="s">
        <v>44</v>
      </c>
      <c r="AF50" t="s">
        <v>62</v>
      </c>
      <c r="AG50" t="s">
        <v>152</v>
      </c>
      <c r="AH50" t="s">
        <v>153</v>
      </c>
      <c r="AI50">
        <v>1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 t="s">
        <v>160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 t="s">
        <v>3397</v>
      </c>
    </row>
    <row r="51" spans="1:63" x14ac:dyDescent="0.25">
      <c r="A51">
        <v>1</v>
      </c>
      <c r="B51" t="s">
        <v>149</v>
      </c>
      <c r="D51" t="s">
        <v>149</v>
      </c>
      <c r="E51">
        <v>50</v>
      </c>
      <c r="G51" t="s">
        <v>74</v>
      </c>
      <c r="H51" t="s">
        <v>150</v>
      </c>
      <c r="I51" t="s">
        <v>161</v>
      </c>
      <c r="K51" t="s">
        <v>4262</v>
      </c>
      <c r="M51">
        <v>5.4999999999999997E-3</v>
      </c>
      <c r="N51">
        <v>0.125</v>
      </c>
      <c r="O51">
        <v>5.4999999999999997E-3</v>
      </c>
      <c r="P51">
        <v>0.82499999999999996</v>
      </c>
      <c r="R51">
        <v>0</v>
      </c>
      <c r="S51">
        <v>0.8</v>
      </c>
      <c r="T51">
        <v>2</v>
      </c>
      <c r="U51">
        <v>1.5</v>
      </c>
      <c r="V51">
        <v>0.08</v>
      </c>
      <c r="Z51">
        <v>120</v>
      </c>
      <c r="AA51">
        <v>1.5877132402714713E-3</v>
      </c>
      <c r="AE51" t="s">
        <v>44</v>
      </c>
      <c r="AF51" t="s">
        <v>62</v>
      </c>
      <c r="AG51" t="s">
        <v>152</v>
      </c>
      <c r="AH51" t="s">
        <v>153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 t="s">
        <v>162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 t="s">
        <v>3397</v>
      </c>
    </row>
    <row r="52" spans="1:63" x14ac:dyDescent="0.25">
      <c r="A52">
        <v>1</v>
      </c>
      <c r="B52" t="s">
        <v>149</v>
      </c>
      <c r="D52" t="s">
        <v>149</v>
      </c>
      <c r="E52">
        <v>51</v>
      </c>
      <c r="G52" t="s">
        <v>74</v>
      </c>
      <c r="H52" t="s">
        <v>150</v>
      </c>
      <c r="I52" t="s">
        <v>163</v>
      </c>
      <c r="J52" t="s">
        <v>164</v>
      </c>
      <c r="K52" t="s">
        <v>4261</v>
      </c>
      <c r="M52">
        <v>5.5999999999999999E-3</v>
      </c>
      <c r="N52">
        <v>0.125</v>
      </c>
      <c r="O52">
        <v>5.5999999999999999E-3</v>
      </c>
      <c r="P52">
        <v>0.82499999999999996</v>
      </c>
      <c r="R52">
        <v>0</v>
      </c>
      <c r="S52">
        <v>0.8</v>
      </c>
      <c r="T52">
        <v>2</v>
      </c>
      <c r="U52">
        <v>1.5</v>
      </c>
      <c r="V52">
        <v>0.11</v>
      </c>
      <c r="Z52">
        <v>120</v>
      </c>
      <c r="AA52">
        <v>1.6165807537309527E-3</v>
      </c>
      <c r="AE52" t="s">
        <v>44</v>
      </c>
      <c r="AF52" t="s">
        <v>62</v>
      </c>
      <c r="AG52" t="s">
        <v>152</v>
      </c>
      <c r="AH52" t="s">
        <v>153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 t="s">
        <v>165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 t="s">
        <v>3397</v>
      </c>
    </row>
    <row r="53" spans="1:63" x14ac:dyDescent="0.25">
      <c r="A53">
        <v>1</v>
      </c>
      <c r="B53" t="s">
        <v>149</v>
      </c>
      <c r="D53" t="s">
        <v>149</v>
      </c>
      <c r="E53">
        <v>52</v>
      </c>
      <c r="G53" t="s">
        <v>74</v>
      </c>
      <c r="H53" t="s">
        <v>150</v>
      </c>
      <c r="I53" t="s">
        <v>166</v>
      </c>
      <c r="J53" t="s">
        <v>167</v>
      </c>
      <c r="K53" t="s">
        <v>4261</v>
      </c>
      <c r="M53">
        <v>5.5999999999999999E-3</v>
      </c>
      <c r="N53">
        <v>0.125</v>
      </c>
      <c r="O53">
        <v>5.5999999999999999E-3</v>
      </c>
      <c r="P53">
        <v>0.82499999999999996</v>
      </c>
      <c r="R53">
        <v>0</v>
      </c>
      <c r="S53">
        <v>0.8</v>
      </c>
      <c r="T53">
        <v>2</v>
      </c>
      <c r="U53">
        <v>1.5</v>
      </c>
      <c r="V53">
        <v>0.12</v>
      </c>
      <c r="Z53">
        <v>120</v>
      </c>
      <c r="AA53">
        <v>1.6165807537309527E-3</v>
      </c>
      <c r="AE53" t="s">
        <v>44</v>
      </c>
      <c r="AF53" t="s">
        <v>62</v>
      </c>
      <c r="AG53" t="s">
        <v>152</v>
      </c>
      <c r="AH53" t="s">
        <v>153</v>
      </c>
      <c r="AI53">
        <v>1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 t="s">
        <v>168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 t="s">
        <v>3397</v>
      </c>
    </row>
    <row r="54" spans="1:63" x14ac:dyDescent="0.25">
      <c r="A54">
        <v>1</v>
      </c>
      <c r="B54" t="s">
        <v>149</v>
      </c>
      <c r="D54" t="s">
        <v>149</v>
      </c>
      <c r="E54">
        <v>53</v>
      </c>
      <c r="G54" t="s">
        <v>74</v>
      </c>
      <c r="H54" t="s">
        <v>150</v>
      </c>
      <c r="I54" t="s">
        <v>169</v>
      </c>
      <c r="J54" t="s">
        <v>170</v>
      </c>
      <c r="K54" t="s">
        <v>4260</v>
      </c>
      <c r="M54">
        <v>5.8999999999999999E-3</v>
      </c>
      <c r="N54">
        <v>0.125</v>
      </c>
      <c r="O54">
        <v>5.8999999999999999E-3</v>
      </c>
      <c r="P54">
        <v>0.82499999999999996</v>
      </c>
      <c r="R54">
        <v>0</v>
      </c>
      <c r="S54">
        <v>0.8</v>
      </c>
      <c r="T54">
        <v>2</v>
      </c>
      <c r="U54">
        <v>1.5</v>
      </c>
      <c r="V54">
        <v>0.09</v>
      </c>
      <c r="Z54">
        <v>120</v>
      </c>
      <c r="AA54">
        <v>1.7031832941093966E-3</v>
      </c>
      <c r="AE54" t="s">
        <v>44</v>
      </c>
      <c r="AF54" t="s">
        <v>62</v>
      </c>
      <c r="AG54" t="s">
        <v>152</v>
      </c>
      <c r="AH54" t="s">
        <v>153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 t="s">
        <v>171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 t="s">
        <v>3397</v>
      </c>
    </row>
    <row r="55" spans="1:63" x14ac:dyDescent="0.25">
      <c r="A55">
        <v>1</v>
      </c>
      <c r="B55" t="s">
        <v>149</v>
      </c>
      <c r="D55" t="s">
        <v>149</v>
      </c>
      <c r="E55">
        <v>54</v>
      </c>
      <c r="G55" t="s">
        <v>74</v>
      </c>
      <c r="H55" t="s">
        <v>150</v>
      </c>
      <c r="I55" t="s">
        <v>172</v>
      </c>
      <c r="J55" t="s">
        <v>173</v>
      </c>
      <c r="K55" t="s">
        <v>3389</v>
      </c>
      <c r="M55">
        <v>6.3E-3</v>
      </c>
      <c r="N55">
        <v>0.125</v>
      </c>
      <c r="O55">
        <v>6.3E-3</v>
      </c>
      <c r="P55">
        <v>0.82499999999999996</v>
      </c>
      <c r="R55">
        <v>0</v>
      </c>
      <c r="S55">
        <v>0.8</v>
      </c>
      <c r="T55">
        <v>2</v>
      </c>
      <c r="U55">
        <v>1.5</v>
      </c>
      <c r="V55">
        <v>7.4999999999999997E-2</v>
      </c>
      <c r="Z55">
        <v>120</v>
      </c>
      <c r="AA55">
        <v>1.8186533479473217E-3</v>
      </c>
      <c r="AE55" t="s">
        <v>44</v>
      </c>
      <c r="AF55" t="s">
        <v>62</v>
      </c>
      <c r="AG55" t="s">
        <v>152</v>
      </c>
      <c r="AH55" t="s">
        <v>153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 t="s">
        <v>174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 t="s">
        <v>3397</v>
      </c>
    </row>
    <row r="56" spans="1:63" x14ac:dyDescent="0.25">
      <c r="A56">
        <v>1</v>
      </c>
      <c r="B56" t="s">
        <v>149</v>
      </c>
      <c r="D56" t="s">
        <v>149</v>
      </c>
      <c r="E56">
        <v>55</v>
      </c>
      <c r="G56" t="s">
        <v>74</v>
      </c>
      <c r="H56" t="s">
        <v>150</v>
      </c>
      <c r="I56" t="s">
        <v>175</v>
      </c>
      <c r="K56" t="s">
        <v>4259</v>
      </c>
      <c r="M56">
        <v>6.7000000000000002E-3</v>
      </c>
      <c r="N56">
        <v>0.125</v>
      </c>
      <c r="O56">
        <v>6.7000000000000002E-3</v>
      </c>
      <c r="P56">
        <v>0.82499999999999996</v>
      </c>
      <c r="R56">
        <v>0</v>
      </c>
      <c r="S56">
        <v>0.8</v>
      </c>
      <c r="T56">
        <v>2</v>
      </c>
      <c r="U56">
        <v>1.5</v>
      </c>
      <c r="V56">
        <v>0.08</v>
      </c>
      <c r="Z56">
        <v>120</v>
      </c>
      <c r="AA56">
        <v>1.934123401785247E-3</v>
      </c>
      <c r="AE56" t="s">
        <v>44</v>
      </c>
      <c r="AF56" t="s">
        <v>62</v>
      </c>
      <c r="AG56" t="s">
        <v>152</v>
      </c>
      <c r="AH56" t="s">
        <v>153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 t="s">
        <v>176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 t="s">
        <v>3397</v>
      </c>
    </row>
    <row r="57" spans="1:63" x14ac:dyDescent="0.25">
      <c r="A57">
        <v>1</v>
      </c>
      <c r="B57" t="s">
        <v>149</v>
      </c>
      <c r="D57" t="s">
        <v>149</v>
      </c>
      <c r="E57">
        <v>56</v>
      </c>
      <c r="G57" t="s">
        <v>74</v>
      </c>
      <c r="H57" t="s">
        <v>150</v>
      </c>
      <c r="I57" t="s">
        <v>177</v>
      </c>
      <c r="J57" t="s">
        <v>178</v>
      </c>
      <c r="K57" t="s">
        <v>4258</v>
      </c>
      <c r="M57">
        <v>7.1000000000000004E-3</v>
      </c>
      <c r="N57">
        <v>0.125</v>
      </c>
      <c r="O57">
        <v>7.1000000000000004E-3</v>
      </c>
      <c r="P57">
        <v>0.82499999999999996</v>
      </c>
      <c r="R57">
        <v>0</v>
      </c>
      <c r="S57">
        <v>0.8</v>
      </c>
      <c r="T57">
        <v>2</v>
      </c>
      <c r="U57">
        <v>1.5</v>
      </c>
      <c r="V57">
        <v>9.5000000000000001E-2</v>
      </c>
      <c r="Z57">
        <v>120</v>
      </c>
      <c r="AA57">
        <v>2.0495934556231722E-3</v>
      </c>
      <c r="AE57" t="s">
        <v>44</v>
      </c>
      <c r="AF57" t="s">
        <v>62</v>
      </c>
      <c r="AG57" t="s">
        <v>152</v>
      </c>
      <c r="AH57" t="s">
        <v>153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1</v>
      </c>
      <c r="AP57" t="s">
        <v>179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 t="s">
        <v>3397</v>
      </c>
    </row>
    <row r="58" spans="1:63" x14ac:dyDescent="0.25">
      <c r="A58">
        <v>1</v>
      </c>
      <c r="B58" t="s">
        <v>149</v>
      </c>
      <c r="D58" t="s">
        <v>149</v>
      </c>
      <c r="E58">
        <v>57</v>
      </c>
      <c r="G58" t="s">
        <v>74</v>
      </c>
      <c r="H58" t="s">
        <v>150</v>
      </c>
      <c r="I58" t="s">
        <v>180</v>
      </c>
      <c r="J58" t="s">
        <v>181</v>
      </c>
      <c r="K58" t="s">
        <v>4257</v>
      </c>
      <c r="M58">
        <v>7.4999999999999997E-3</v>
      </c>
      <c r="N58">
        <v>0.125</v>
      </c>
      <c r="O58">
        <v>7.4999999999999997E-3</v>
      </c>
      <c r="P58">
        <v>0.82499999999999996</v>
      </c>
      <c r="R58">
        <v>0</v>
      </c>
      <c r="S58">
        <v>0.8</v>
      </c>
      <c r="T58">
        <v>2</v>
      </c>
      <c r="U58">
        <v>1.5</v>
      </c>
      <c r="V58">
        <v>0.14000000000000001</v>
      </c>
      <c r="Z58">
        <v>120</v>
      </c>
      <c r="AA58">
        <v>2.1650635094610971E-3</v>
      </c>
      <c r="AE58" t="s">
        <v>44</v>
      </c>
      <c r="AF58" t="s">
        <v>62</v>
      </c>
      <c r="AG58" t="s">
        <v>152</v>
      </c>
      <c r="AH58" t="s">
        <v>153</v>
      </c>
      <c r="AI58">
        <v>1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1</v>
      </c>
      <c r="AP58" t="s">
        <v>182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 t="s">
        <v>3397</v>
      </c>
    </row>
    <row r="59" spans="1:63" x14ac:dyDescent="0.25">
      <c r="A59">
        <v>1</v>
      </c>
      <c r="B59" t="s">
        <v>149</v>
      </c>
      <c r="D59" t="s">
        <v>149</v>
      </c>
      <c r="E59">
        <v>58</v>
      </c>
      <c r="G59" t="s">
        <v>74</v>
      </c>
      <c r="H59" t="s">
        <v>150</v>
      </c>
      <c r="I59" t="s">
        <v>183</v>
      </c>
      <c r="K59" t="s">
        <v>4256</v>
      </c>
      <c r="M59">
        <v>7.9000000000000008E-3</v>
      </c>
      <c r="N59">
        <v>0.125</v>
      </c>
      <c r="O59">
        <v>7.9000000000000008E-3</v>
      </c>
      <c r="P59">
        <v>0.82499999999999996</v>
      </c>
      <c r="R59">
        <v>0</v>
      </c>
      <c r="S59">
        <v>0.8</v>
      </c>
      <c r="T59">
        <v>2</v>
      </c>
      <c r="U59">
        <v>1.5</v>
      </c>
      <c r="V59">
        <v>0.13</v>
      </c>
      <c r="Z59">
        <v>120</v>
      </c>
      <c r="AA59">
        <v>2.2805335632990228E-3</v>
      </c>
      <c r="AE59" t="s">
        <v>44</v>
      </c>
      <c r="AF59" t="s">
        <v>62</v>
      </c>
      <c r="AG59" t="s">
        <v>152</v>
      </c>
      <c r="AH59" t="s">
        <v>153</v>
      </c>
      <c r="AI59">
        <v>1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 t="s">
        <v>184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 t="s">
        <v>3397</v>
      </c>
    </row>
    <row r="60" spans="1:63" x14ac:dyDescent="0.25">
      <c r="A60">
        <v>1</v>
      </c>
      <c r="B60" t="s">
        <v>149</v>
      </c>
      <c r="D60" t="s">
        <v>149</v>
      </c>
      <c r="E60">
        <v>59</v>
      </c>
      <c r="G60" t="s">
        <v>74</v>
      </c>
      <c r="H60" t="s">
        <v>150</v>
      </c>
      <c r="I60" t="s">
        <v>185</v>
      </c>
      <c r="K60" t="s">
        <v>4255</v>
      </c>
      <c r="M60">
        <v>8.3000000000000001E-3</v>
      </c>
      <c r="N60">
        <v>0.125</v>
      </c>
      <c r="O60">
        <v>8.3000000000000001E-3</v>
      </c>
      <c r="P60">
        <v>0.82499999999999996</v>
      </c>
      <c r="R60">
        <v>0</v>
      </c>
      <c r="S60">
        <v>0.8</v>
      </c>
      <c r="T60">
        <v>2</v>
      </c>
      <c r="U60">
        <v>1.5</v>
      </c>
      <c r="V60">
        <v>0.13</v>
      </c>
      <c r="Z60">
        <v>120</v>
      </c>
      <c r="AA60">
        <v>2.3960036171369477E-3</v>
      </c>
      <c r="AE60" t="s">
        <v>44</v>
      </c>
      <c r="AF60" t="s">
        <v>62</v>
      </c>
      <c r="AG60" t="s">
        <v>152</v>
      </c>
      <c r="AH60" t="s">
        <v>153</v>
      </c>
      <c r="AI60">
        <v>1</v>
      </c>
      <c r="AJ60">
        <v>0</v>
      </c>
      <c r="AK60">
        <v>1</v>
      </c>
      <c r="AL60">
        <v>1</v>
      </c>
      <c r="AM60">
        <v>1</v>
      </c>
      <c r="AN60">
        <v>1</v>
      </c>
      <c r="AO60">
        <v>1</v>
      </c>
      <c r="AP60" t="s">
        <v>186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 t="s">
        <v>3397</v>
      </c>
    </row>
    <row r="61" spans="1:63" x14ac:dyDescent="0.25">
      <c r="A61">
        <v>1</v>
      </c>
      <c r="B61" t="s">
        <v>149</v>
      </c>
      <c r="D61" t="s">
        <v>149</v>
      </c>
      <c r="E61">
        <v>60</v>
      </c>
      <c r="G61" t="s">
        <v>74</v>
      </c>
      <c r="H61" t="s">
        <v>150</v>
      </c>
      <c r="I61" t="s">
        <v>187</v>
      </c>
      <c r="J61" t="s">
        <v>188</v>
      </c>
      <c r="K61" t="s">
        <v>4254</v>
      </c>
      <c r="M61">
        <v>8.6999999999999994E-3</v>
      </c>
      <c r="N61">
        <v>0.125</v>
      </c>
      <c r="O61">
        <v>8.6999999999999994E-3</v>
      </c>
      <c r="P61">
        <v>0.82499999999999996</v>
      </c>
      <c r="R61">
        <v>0</v>
      </c>
      <c r="S61">
        <v>0.8</v>
      </c>
      <c r="T61">
        <v>2</v>
      </c>
      <c r="U61">
        <v>1.5</v>
      </c>
      <c r="V61">
        <v>0.11</v>
      </c>
      <c r="Z61">
        <v>120</v>
      </c>
      <c r="AA61">
        <v>2.5114736709748726E-3</v>
      </c>
      <c r="AE61" t="s">
        <v>44</v>
      </c>
      <c r="AF61" t="s">
        <v>62</v>
      </c>
      <c r="AG61" t="s">
        <v>152</v>
      </c>
      <c r="AH61" t="s">
        <v>153</v>
      </c>
      <c r="AI61">
        <v>1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 t="s">
        <v>189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 t="s">
        <v>3397</v>
      </c>
    </row>
    <row r="62" spans="1:63" x14ac:dyDescent="0.25">
      <c r="A62">
        <v>1</v>
      </c>
      <c r="B62" t="s">
        <v>149</v>
      </c>
      <c r="D62" t="s">
        <v>149</v>
      </c>
      <c r="E62">
        <v>61</v>
      </c>
      <c r="G62" t="s">
        <v>74</v>
      </c>
      <c r="H62" t="s">
        <v>150</v>
      </c>
      <c r="I62" t="s">
        <v>190</v>
      </c>
      <c r="J62" t="s">
        <v>191</v>
      </c>
      <c r="K62" t="s">
        <v>4253</v>
      </c>
      <c r="M62">
        <v>9.1000000000000004E-3</v>
      </c>
      <c r="N62">
        <v>0.125</v>
      </c>
      <c r="O62">
        <v>9.1000000000000004E-3</v>
      </c>
      <c r="P62">
        <v>0.82499999999999996</v>
      </c>
      <c r="R62">
        <v>0</v>
      </c>
      <c r="S62">
        <v>0.8</v>
      </c>
      <c r="T62">
        <v>2</v>
      </c>
      <c r="U62">
        <v>1.5</v>
      </c>
      <c r="V62">
        <v>0.17</v>
      </c>
      <c r="Z62">
        <v>120</v>
      </c>
      <c r="AA62">
        <v>2.6269437248127984E-3</v>
      </c>
      <c r="AE62" t="s">
        <v>44</v>
      </c>
      <c r="AF62" t="s">
        <v>62</v>
      </c>
      <c r="AG62" t="s">
        <v>152</v>
      </c>
      <c r="AH62" t="s">
        <v>153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 t="s">
        <v>192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 t="s">
        <v>3397</v>
      </c>
    </row>
    <row r="63" spans="1:63" x14ac:dyDescent="0.25">
      <c r="A63">
        <v>1</v>
      </c>
      <c r="B63" t="s">
        <v>149</v>
      </c>
      <c r="D63" t="s">
        <v>149</v>
      </c>
      <c r="E63">
        <v>62</v>
      </c>
      <c r="G63" t="s">
        <v>74</v>
      </c>
      <c r="H63" t="s">
        <v>150</v>
      </c>
      <c r="I63" t="s">
        <v>193</v>
      </c>
      <c r="K63" t="s">
        <v>4252</v>
      </c>
      <c r="M63">
        <v>9.4999999999999998E-3</v>
      </c>
      <c r="N63">
        <v>0.125</v>
      </c>
      <c r="O63">
        <v>9.4999999999999998E-3</v>
      </c>
      <c r="P63">
        <v>0.82499999999999996</v>
      </c>
      <c r="R63">
        <v>0</v>
      </c>
      <c r="S63">
        <v>0.8</v>
      </c>
      <c r="T63">
        <v>2</v>
      </c>
      <c r="U63">
        <v>1.5</v>
      </c>
      <c r="V63">
        <v>0.13500000000000001</v>
      </c>
      <c r="Z63">
        <v>120</v>
      </c>
      <c r="AA63">
        <v>2.7424137786507233E-3</v>
      </c>
      <c r="AE63" t="s">
        <v>44</v>
      </c>
      <c r="AF63" t="s">
        <v>62</v>
      </c>
      <c r="AG63" t="s">
        <v>152</v>
      </c>
      <c r="AH63" t="s">
        <v>153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 t="s">
        <v>194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 t="s">
        <v>3397</v>
      </c>
    </row>
    <row r="64" spans="1:63" x14ac:dyDescent="0.25">
      <c r="A64">
        <v>1</v>
      </c>
      <c r="B64" t="s">
        <v>149</v>
      </c>
      <c r="D64" t="s">
        <v>149</v>
      </c>
      <c r="E64">
        <v>63</v>
      </c>
      <c r="G64" t="s">
        <v>74</v>
      </c>
      <c r="H64" t="s">
        <v>150</v>
      </c>
      <c r="I64" t="s">
        <v>195</v>
      </c>
      <c r="J64" t="s">
        <v>196</v>
      </c>
      <c r="K64" t="s">
        <v>4251</v>
      </c>
      <c r="M64">
        <v>9.7999999999999997E-3</v>
      </c>
      <c r="N64">
        <v>0.125</v>
      </c>
      <c r="O64">
        <v>9.7999999999999997E-3</v>
      </c>
      <c r="P64">
        <v>0.82499999999999996</v>
      </c>
      <c r="R64">
        <v>0</v>
      </c>
      <c r="S64">
        <v>0.8</v>
      </c>
      <c r="T64">
        <v>2</v>
      </c>
      <c r="U64">
        <v>1.5</v>
      </c>
      <c r="V64">
        <v>0.18</v>
      </c>
      <c r="Z64">
        <v>120</v>
      </c>
      <c r="AA64">
        <v>2.829016319029167E-3</v>
      </c>
      <c r="AE64" t="s">
        <v>44</v>
      </c>
      <c r="AF64" t="s">
        <v>62</v>
      </c>
      <c r="AG64" t="s">
        <v>152</v>
      </c>
      <c r="AH64" t="s">
        <v>153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 t="s">
        <v>197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 t="s">
        <v>3397</v>
      </c>
    </row>
    <row r="65" spans="1:63" x14ac:dyDescent="0.25">
      <c r="A65">
        <v>1</v>
      </c>
      <c r="B65" t="s">
        <v>149</v>
      </c>
      <c r="D65" t="s">
        <v>149</v>
      </c>
      <c r="E65">
        <v>64</v>
      </c>
      <c r="G65" t="s">
        <v>74</v>
      </c>
      <c r="H65" t="s">
        <v>150</v>
      </c>
      <c r="I65" t="s">
        <v>198</v>
      </c>
      <c r="J65" t="s">
        <v>199</v>
      </c>
      <c r="K65" t="s">
        <v>4251</v>
      </c>
      <c r="M65">
        <v>9.7999999999999997E-3</v>
      </c>
      <c r="N65">
        <v>0.125</v>
      </c>
      <c r="O65">
        <v>9.7999999999999997E-3</v>
      </c>
      <c r="P65">
        <v>0.82499999999999996</v>
      </c>
      <c r="R65">
        <v>0</v>
      </c>
      <c r="S65">
        <v>0.8</v>
      </c>
      <c r="T65">
        <v>2</v>
      </c>
      <c r="U65">
        <v>1.5</v>
      </c>
      <c r="V65">
        <v>0.18</v>
      </c>
      <c r="Z65">
        <v>120</v>
      </c>
      <c r="AA65">
        <v>2.829016319029167E-3</v>
      </c>
      <c r="AE65" t="s">
        <v>44</v>
      </c>
      <c r="AF65" t="s">
        <v>62</v>
      </c>
      <c r="AG65" t="s">
        <v>152</v>
      </c>
      <c r="AH65" t="s">
        <v>153</v>
      </c>
      <c r="AI65">
        <v>1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 t="s">
        <v>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 t="s">
        <v>3397</v>
      </c>
    </row>
    <row r="66" spans="1:63" x14ac:dyDescent="0.25">
      <c r="A66">
        <v>1</v>
      </c>
      <c r="B66" t="s">
        <v>149</v>
      </c>
      <c r="D66" t="s">
        <v>149</v>
      </c>
      <c r="E66">
        <v>65</v>
      </c>
      <c r="G66" t="s">
        <v>74</v>
      </c>
      <c r="H66" t="s">
        <v>150</v>
      </c>
      <c r="I66" t="s">
        <v>200</v>
      </c>
      <c r="J66" t="s">
        <v>201</v>
      </c>
      <c r="K66" t="s">
        <v>4250</v>
      </c>
      <c r="M66">
        <v>1.0500000000000001E-2</v>
      </c>
      <c r="N66">
        <v>0.125</v>
      </c>
      <c r="O66">
        <v>1.0500000000000001E-2</v>
      </c>
      <c r="P66">
        <v>0.82499999999999996</v>
      </c>
      <c r="R66">
        <v>0</v>
      </c>
      <c r="S66">
        <v>0.8</v>
      </c>
      <c r="T66">
        <v>2</v>
      </c>
      <c r="U66">
        <v>1.5</v>
      </c>
      <c r="V66">
        <v>0.185</v>
      </c>
      <c r="Z66">
        <v>120</v>
      </c>
      <c r="AA66">
        <v>3.0310889132455364E-3</v>
      </c>
      <c r="AE66" t="s">
        <v>44</v>
      </c>
      <c r="AF66" t="s">
        <v>62</v>
      </c>
      <c r="AG66" t="s">
        <v>152</v>
      </c>
      <c r="AH66" t="s">
        <v>153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 t="s">
        <v>202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 t="s">
        <v>3397</v>
      </c>
    </row>
    <row r="67" spans="1:63" x14ac:dyDescent="0.25">
      <c r="A67">
        <v>1</v>
      </c>
      <c r="B67" t="s">
        <v>149</v>
      </c>
      <c r="D67" t="s">
        <v>149</v>
      </c>
      <c r="E67">
        <v>66</v>
      </c>
      <c r="G67" t="s">
        <v>74</v>
      </c>
      <c r="H67" t="s">
        <v>150</v>
      </c>
      <c r="I67" t="s">
        <v>203</v>
      </c>
      <c r="J67" t="s">
        <v>204</v>
      </c>
      <c r="K67" t="s">
        <v>4249</v>
      </c>
      <c r="M67">
        <v>1.0999999999999999E-2</v>
      </c>
      <c r="N67">
        <v>0.125</v>
      </c>
      <c r="O67">
        <v>1.0999999999999999E-2</v>
      </c>
      <c r="P67">
        <v>0.82499999999999996</v>
      </c>
      <c r="R67">
        <v>0</v>
      </c>
      <c r="S67">
        <v>0.8</v>
      </c>
      <c r="T67">
        <v>2</v>
      </c>
      <c r="U67">
        <v>1.5</v>
      </c>
      <c r="V67">
        <v>0.18</v>
      </c>
      <c r="Z67">
        <v>130</v>
      </c>
      <c r="AA67">
        <v>2.564692119852492E-3</v>
      </c>
      <c r="AE67" t="s">
        <v>44</v>
      </c>
      <c r="AF67" t="s">
        <v>62</v>
      </c>
      <c r="AG67" t="s">
        <v>152</v>
      </c>
      <c r="AH67" t="s">
        <v>153</v>
      </c>
      <c r="AI67">
        <v>1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1</v>
      </c>
      <c r="AP67" t="s">
        <v>205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 t="s">
        <v>3397</v>
      </c>
    </row>
    <row r="68" spans="1:63" x14ac:dyDescent="0.25">
      <c r="A68">
        <v>1</v>
      </c>
      <c r="B68" t="s">
        <v>149</v>
      </c>
      <c r="D68" t="s">
        <v>149</v>
      </c>
      <c r="E68">
        <v>67</v>
      </c>
      <c r="G68" t="s">
        <v>74</v>
      </c>
      <c r="H68" t="s">
        <v>150</v>
      </c>
      <c r="I68" t="s">
        <v>206</v>
      </c>
      <c r="J68">
        <v>1130031</v>
      </c>
      <c r="K68" t="s">
        <v>4248</v>
      </c>
      <c r="M68">
        <v>1.18E-2</v>
      </c>
      <c r="N68">
        <v>0.125</v>
      </c>
      <c r="O68">
        <v>1.18E-2</v>
      </c>
      <c r="P68">
        <v>0.82499999999999996</v>
      </c>
      <c r="R68">
        <v>0</v>
      </c>
      <c r="S68">
        <v>0.8</v>
      </c>
      <c r="T68">
        <v>2</v>
      </c>
      <c r="U68">
        <v>1.5</v>
      </c>
      <c r="V68">
        <v>0.18</v>
      </c>
      <c r="Z68">
        <v>130</v>
      </c>
      <c r="AA68">
        <v>2.7512151831144914E-3</v>
      </c>
      <c r="AE68" t="s">
        <v>44</v>
      </c>
      <c r="AF68" t="s">
        <v>62</v>
      </c>
      <c r="AG68" t="s">
        <v>152</v>
      </c>
      <c r="AH68" t="s">
        <v>153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 t="s">
        <v>207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 t="s">
        <v>3397</v>
      </c>
    </row>
    <row r="69" spans="1:63" x14ac:dyDescent="0.25">
      <c r="A69">
        <v>1</v>
      </c>
      <c r="B69" t="s">
        <v>149</v>
      </c>
      <c r="D69" t="s">
        <v>149</v>
      </c>
      <c r="E69">
        <v>68</v>
      </c>
      <c r="G69" t="s">
        <v>74</v>
      </c>
      <c r="H69" t="s">
        <v>150</v>
      </c>
      <c r="I69" t="s">
        <v>208</v>
      </c>
      <c r="J69" t="s">
        <v>209</v>
      </c>
      <c r="K69" t="s">
        <v>4247</v>
      </c>
      <c r="M69">
        <v>1.2E-2</v>
      </c>
      <c r="N69">
        <v>0.125</v>
      </c>
      <c r="O69">
        <v>1.2E-2</v>
      </c>
      <c r="P69">
        <v>0.82499999999999996</v>
      </c>
      <c r="R69">
        <v>0</v>
      </c>
      <c r="S69">
        <v>0.8</v>
      </c>
      <c r="T69">
        <v>2</v>
      </c>
      <c r="U69">
        <v>1.5</v>
      </c>
      <c r="V69">
        <v>0.08</v>
      </c>
      <c r="Z69">
        <v>130</v>
      </c>
      <c r="AA69">
        <v>2.7978459489299916E-3</v>
      </c>
      <c r="AE69" t="s">
        <v>44</v>
      </c>
      <c r="AF69" t="s">
        <v>62</v>
      </c>
      <c r="AG69" t="s">
        <v>152</v>
      </c>
      <c r="AH69" t="s">
        <v>153</v>
      </c>
      <c r="AI69">
        <v>1</v>
      </c>
      <c r="AJ69">
        <v>0</v>
      </c>
      <c r="AK69">
        <v>1</v>
      </c>
      <c r="AL69">
        <v>1</v>
      </c>
      <c r="AM69">
        <v>1</v>
      </c>
      <c r="AN69">
        <v>1</v>
      </c>
      <c r="AO69">
        <v>1</v>
      </c>
      <c r="AP69" t="s">
        <v>210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 t="s">
        <v>3397</v>
      </c>
    </row>
    <row r="70" spans="1:63" x14ac:dyDescent="0.25">
      <c r="A70">
        <v>1</v>
      </c>
      <c r="B70" t="s">
        <v>149</v>
      </c>
      <c r="D70" t="s">
        <v>149</v>
      </c>
      <c r="E70">
        <v>69</v>
      </c>
      <c r="G70" t="s">
        <v>74</v>
      </c>
      <c r="H70" t="s">
        <v>150</v>
      </c>
      <c r="I70" t="s">
        <v>211</v>
      </c>
      <c r="J70">
        <v>1017432</v>
      </c>
      <c r="K70" t="s">
        <v>4246</v>
      </c>
      <c r="M70">
        <v>1.2500000000000001E-2</v>
      </c>
      <c r="N70">
        <v>0.125</v>
      </c>
      <c r="O70">
        <v>1.2500000000000001E-2</v>
      </c>
      <c r="P70">
        <v>0.82499999999999996</v>
      </c>
      <c r="R70">
        <v>0</v>
      </c>
      <c r="S70">
        <v>0.8</v>
      </c>
      <c r="T70">
        <v>2</v>
      </c>
      <c r="U70">
        <v>1.5</v>
      </c>
      <c r="V70">
        <v>0.24</v>
      </c>
      <c r="Z70">
        <v>130</v>
      </c>
      <c r="AA70">
        <v>2.9144228634687412E-3</v>
      </c>
      <c r="AE70" t="s">
        <v>44</v>
      </c>
      <c r="AF70" t="s">
        <v>62</v>
      </c>
      <c r="AG70" t="s">
        <v>152</v>
      </c>
      <c r="AH70" t="s">
        <v>153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1</v>
      </c>
      <c r="AP70" t="s">
        <v>212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 t="s">
        <v>3397</v>
      </c>
    </row>
    <row r="71" spans="1:63" x14ac:dyDescent="0.25">
      <c r="A71">
        <v>1</v>
      </c>
      <c r="B71" t="s">
        <v>149</v>
      </c>
      <c r="D71" t="s">
        <v>149</v>
      </c>
      <c r="E71">
        <v>70</v>
      </c>
      <c r="G71" t="s">
        <v>74</v>
      </c>
      <c r="H71" t="s">
        <v>150</v>
      </c>
      <c r="I71" t="s">
        <v>213</v>
      </c>
      <c r="J71">
        <v>1183601</v>
      </c>
      <c r="K71" t="s">
        <v>4245</v>
      </c>
      <c r="M71">
        <v>1.2999999999999999E-2</v>
      </c>
      <c r="N71">
        <v>0.125</v>
      </c>
      <c r="O71">
        <v>1.2999999999999999E-2</v>
      </c>
      <c r="P71">
        <v>0.82499999999999996</v>
      </c>
      <c r="R71">
        <v>0</v>
      </c>
      <c r="S71">
        <v>0.8</v>
      </c>
      <c r="T71">
        <v>2</v>
      </c>
      <c r="U71">
        <v>1.5</v>
      </c>
      <c r="V71">
        <v>0.23</v>
      </c>
      <c r="Z71">
        <v>130</v>
      </c>
      <c r="AA71">
        <v>3.0309997780074908E-3</v>
      </c>
      <c r="AE71" t="s">
        <v>44</v>
      </c>
      <c r="AF71" t="s">
        <v>62</v>
      </c>
      <c r="AG71" t="s">
        <v>152</v>
      </c>
      <c r="AH71" t="s">
        <v>153</v>
      </c>
      <c r="AI71">
        <v>1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1</v>
      </c>
      <c r="AP71" t="s">
        <v>214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 t="s">
        <v>3397</v>
      </c>
    </row>
    <row r="72" spans="1:63" x14ac:dyDescent="0.25">
      <c r="A72">
        <v>1</v>
      </c>
      <c r="B72" t="s">
        <v>149</v>
      </c>
      <c r="D72" t="s">
        <v>149</v>
      </c>
      <c r="E72">
        <v>71</v>
      </c>
      <c r="G72" t="s">
        <v>74</v>
      </c>
      <c r="H72" t="s">
        <v>150</v>
      </c>
      <c r="I72" t="s">
        <v>215</v>
      </c>
      <c r="J72" t="s">
        <v>216</v>
      </c>
      <c r="K72" t="s">
        <v>4244</v>
      </c>
      <c r="M72">
        <v>1.35E-2</v>
      </c>
      <c r="N72">
        <v>0.125</v>
      </c>
      <c r="O72">
        <v>1.35E-2</v>
      </c>
      <c r="P72">
        <v>0.82499999999999996</v>
      </c>
      <c r="R72">
        <v>0</v>
      </c>
      <c r="S72">
        <v>0.8</v>
      </c>
      <c r="T72">
        <v>2</v>
      </c>
      <c r="U72">
        <v>1.5</v>
      </c>
      <c r="V72">
        <v>0.2</v>
      </c>
      <c r="Z72">
        <v>130</v>
      </c>
      <c r="AA72">
        <v>3.1475766925462404E-3</v>
      </c>
      <c r="AE72" t="s">
        <v>44</v>
      </c>
      <c r="AF72" t="s">
        <v>62</v>
      </c>
      <c r="AG72" t="s">
        <v>152</v>
      </c>
      <c r="AH72" t="s">
        <v>153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 t="s">
        <v>217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 t="s">
        <v>3397</v>
      </c>
    </row>
    <row r="73" spans="1:63" x14ac:dyDescent="0.25">
      <c r="A73">
        <v>1</v>
      </c>
      <c r="B73" t="s">
        <v>149</v>
      </c>
      <c r="D73" t="s">
        <v>149</v>
      </c>
      <c r="E73">
        <v>72</v>
      </c>
      <c r="G73" t="s">
        <v>74</v>
      </c>
      <c r="H73" t="s">
        <v>150</v>
      </c>
      <c r="I73" t="s">
        <v>218</v>
      </c>
      <c r="J73" t="s">
        <v>219</v>
      </c>
      <c r="K73" t="s">
        <v>4243</v>
      </c>
      <c r="M73">
        <v>1.4500000000000001E-2</v>
      </c>
      <c r="N73">
        <v>0.125</v>
      </c>
      <c r="O73">
        <v>1.4500000000000001E-2</v>
      </c>
      <c r="P73">
        <v>0.82499999999999996</v>
      </c>
      <c r="R73">
        <v>0</v>
      </c>
      <c r="S73">
        <v>0.8</v>
      </c>
      <c r="T73">
        <v>2</v>
      </c>
      <c r="U73">
        <v>1.5</v>
      </c>
      <c r="V73">
        <v>0.22</v>
      </c>
      <c r="Z73">
        <v>130</v>
      </c>
      <c r="AA73">
        <v>3.3807305216237401E-3</v>
      </c>
      <c r="AE73" t="s">
        <v>44</v>
      </c>
      <c r="AF73" t="s">
        <v>62</v>
      </c>
      <c r="AG73" t="s">
        <v>152</v>
      </c>
      <c r="AH73" t="s">
        <v>153</v>
      </c>
      <c r="AI73">
        <v>1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 t="s">
        <v>220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 t="s">
        <v>3397</v>
      </c>
    </row>
    <row r="74" spans="1:63" x14ac:dyDescent="0.25">
      <c r="A74">
        <v>1</v>
      </c>
      <c r="B74" t="s">
        <v>149</v>
      </c>
      <c r="D74" t="s">
        <v>149</v>
      </c>
      <c r="E74">
        <v>73</v>
      </c>
      <c r="G74" t="s">
        <v>74</v>
      </c>
      <c r="H74" t="s">
        <v>150</v>
      </c>
      <c r="I74" t="s">
        <v>221</v>
      </c>
      <c r="J74" t="s">
        <v>222</v>
      </c>
      <c r="K74" t="s">
        <v>4242</v>
      </c>
      <c r="M74">
        <v>1.5599999999999999E-2</v>
      </c>
      <c r="N74">
        <v>0.125</v>
      </c>
      <c r="O74">
        <v>1.5599999999999999E-2</v>
      </c>
      <c r="P74">
        <v>0.82499999999999996</v>
      </c>
      <c r="R74">
        <v>0</v>
      </c>
      <c r="S74">
        <v>0.8</v>
      </c>
      <c r="T74">
        <v>2</v>
      </c>
      <c r="U74">
        <v>1.5</v>
      </c>
      <c r="V74">
        <v>0.22</v>
      </c>
      <c r="Z74">
        <v>130</v>
      </c>
      <c r="AA74">
        <v>3.6371997336089889E-3</v>
      </c>
      <c r="AE74" t="s">
        <v>44</v>
      </c>
      <c r="AF74" t="s">
        <v>62</v>
      </c>
      <c r="AG74" t="s">
        <v>152</v>
      </c>
      <c r="AH74" t="s">
        <v>153</v>
      </c>
      <c r="AI74">
        <v>1</v>
      </c>
      <c r="AJ74">
        <v>0</v>
      </c>
      <c r="AK74">
        <v>1</v>
      </c>
      <c r="AL74">
        <v>1</v>
      </c>
      <c r="AM74">
        <v>1</v>
      </c>
      <c r="AN74">
        <v>1</v>
      </c>
      <c r="AO74">
        <v>1</v>
      </c>
      <c r="AP74" t="s">
        <v>223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 t="s">
        <v>3397</v>
      </c>
    </row>
    <row r="75" spans="1:63" x14ac:dyDescent="0.25">
      <c r="A75">
        <v>1</v>
      </c>
      <c r="B75" t="s">
        <v>149</v>
      </c>
      <c r="D75" t="s">
        <v>149</v>
      </c>
      <c r="E75">
        <v>74</v>
      </c>
      <c r="G75" t="s">
        <v>74</v>
      </c>
      <c r="H75" t="s">
        <v>150</v>
      </c>
      <c r="I75" t="s">
        <v>224</v>
      </c>
      <c r="J75">
        <v>1138040</v>
      </c>
      <c r="K75" t="s">
        <v>4241</v>
      </c>
      <c r="M75">
        <v>1.5800000000000002E-2</v>
      </c>
      <c r="N75">
        <v>0.125</v>
      </c>
      <c r="O75">
        <v>1.5800000000000002E-2</v>
      </c>
      <c r="P75">
        <v>0.82499999999999996</v>
      </c>
      <c r="R75">
        <v>0</v>
      </c>
      <c r="S75">
        <v>0.8</v>
      </c>
      <c r="T75">
        <v>2</v>
      </c>
      <c r="U75">
        <v>1.5</v>
      </c>
      <c r="V75">
        <v>0.23</v>
      </c>
      <c r="Z75">
        <v>130</v>
      </c>
      <c r="AA75">
        <v>3.6838304994244891E-3</v>
      </c>
      <c r="AE75" t="s">
        <v>44</v>
      </c>
      <c r="AF75" t="s">
        <v>62</v>
      </c>
      <c r="AG75" t="s">
        <v>152</v>
      </c>
      <c r="AH75" t="s">
        <v>153</v>
      </c>
      <c r="AI75">
        <v>1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 t="s">
        <v>225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 t="s">
        <v>3397</v>
      </c>
    </row>
    <row r="76" spans="1:63" x14ac:dyDescent="0.25">
      <c r="A76">
        <v>1</v>
      </c>
      <c r="B76" t="s">
        <v>149</v>
      </c>
      <c r="D76" t="s">
        <v>149</v>
      </c>
      <c r="E76">
        <v>75</v>
      </c>
      <c r="G76" t="s">
        <v>74</v>
      </c>
      <c r="H76" t="s">
        <v>150</v>
      </c>
      <c r="I76" t="s">
        <v>226</v>
      </c>
      <c r="K76" t="s">
        <v>4240</v>
      </c>
      <c r="M76">
        <v>1.6500000000000001E-2</v>
      </c>
      <c r="N76">
        <v>0.125</v>
      </c>
      <c r="O76">
        <v>1.6500000000000001E-2</v>
      </c>
      <c r="P76">
        <v>0.82499999999999996</v>
      </c>
      <c r="R76">
        <v>0</v>
      </c>
      <c r="S76">
        <v>0.8</v>
      </c>
      <c r="T76">
        <v>2</v>
      </c>
      <c r="U76">
        <v>1.5</v>
      </c>
      <c r="V76">
        <v>0.23</v>
      </c>
      <c r="Z76">
        <v>130</v>
      </c>
      <c r="AA76">
        <v>3.8470381797787384E-3</v>
      </c>
      <c r="AE76" t="s">
        <v>44</v>
      </c>
      <c r="AF76" t="s">
        <v>62</v>
      </c>
      <c r="AG76" t="s">
        <v>152</v>
      </c>
      <c r="AH76" t="s">
        <v>153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1</v>
      </c>
      <c r="AP76" t="s">
        <v>227</v>
      </c>
      <c r="AQ76">
        <v>0</v>
      </c>
      <c r="AR76">
        <v>0</v>
      </c>
      <c r="AS76">
        <v>0</v>
      </c>
      <c r="AT76">
        <v>0</v>
      </c>
      <c r="AU76">
        <v>2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 t="s">
        <v>3397</v>
      </c>
    </row>
    <row r="77" spans="1:63" x14ac:dyDescent="0.25">
      <c r="A77">
        <v>1</v>
      </c>
      <c r="B77" t="s">
        <v>149</v>
      </c>
      <c r="D77" t="s">
        <v>149</v>
      </c>
      <c r="E77">
        <v>76</v>
      </c>
      <c r="G77" t="s">
        <v>74</v>
      </c>
      <c r="H77" t="s">
        <v>150</v>
      </c>
      <c r="I77" t="s">
        <v>228</v>
      </c>
      <c r="K77" t="s">
        <v>4239</v>
      </c>
      <c r="M77">
        <v>1.67E-2</v>
      </c>
      <c r="N77">
        <v>0.125</v>
      </c>
      <c r="O77">
        <v>1.67E-2</v>
      </c>
      <c r="P77">
        <v>0.82499999999999996</v>
      </c>
      <c r="R77">
        <v>0</v>
      </c>
      <c r="S77">
        <v>0.8</v>
      </c>
      <c r="T77">
        <v>2</v>
      </c>
      <c r="U77">
        <v>1.5</v>
      </c>
      <c r="V77">
        <v>0.26</v>
      </c>
      <c r="Z77">
        <v>130</v>
      </c>
      <c r="AA77">
        <v>3.8936689455942382E-3</v>
      </c>
      <c r="AE77" t="s">
        <v>44</v>
      </c>
      <c r="AF77" t="s">
        <v>62</v>
      </c>
      <c r="AG77" t="s">
        <v>152</v>
      </c>
      <c r="AH77" t="s">
        <v>153</v>
      </c>
      <c r="AI77">
        <v>1</v>
      </c>
      <c r="AJ77">
        <v>0</v>
      </c>
      <c r="AK77">
        <v>1</v>
      </c>
      <c r="AL77">
        <v>1</v>
      </c>
      <c r="AM77">
        <v>1</v>
      </c>
      <c r="AN77">
        <v>1</v>
      </c>
      <c r="AO77">
        <v>1</v>
      </c>
      <c r="AP77" t="s">
        <v>229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 t="s">
        <v>3397</v>
      </c>
    </row>
    <row r="78" spans="1:63" x14ac:dyDescent="0.25">
      <c r="A78">
        <v>1</v>
      </c>
      <c r="B78" t="s">
        <v>149</v>
      </c>
      <c r="D78" t="s">
        <v>149</v>
      </c>
      <c r="E78">
        <v>77</v>
      </c>
      <c r="G78" t="s">
        <v>74</v>
      </c>
      <c r="H78" t="s">
        <v>150</v>
      </c>
      <c r="I78" t="s">
        <v>230</v>
      </c>
      <c r="J78">
        <v>1138047</v>
      </c>
      <c r="K78" t="s">
        <v>4238</v>
      </c>
      <c r="M78">
        <v>1.77E-2</v>
      </c>
      <c r="N78">
        <v>0.125</v>
      </c>
      <c r="O78">
        <v>1.77E-2</v>
      </c>
      <c r="P78">
        <v>0.82499999999999996</v>
      </c>
      <c r="R78">
        <v>0</v>
      </c>
      <c r="S78">
        <v>0.8</v>
      </c>
      <c r="T78">
        <v>2</v>
      </c>
      <c r="U78">
        <v>1.5</v>
      </c>
      <c r="V78">
        <v>0.22</v>
      </c>
      <c r="Z78">
        <v>130</v>
      </c>
      <c r="AA78">
        <v>4.1268227746717378E-3</v>
      </c>
      <c r="AE78" t="s">
        <v>44</v>
      </c>
      <c r="AF78" t="s">
        <v>62</v>
      </c>
      <c r="AG78" t="s">
        <v>152</v>
      </c>
      <c r="AH78" t="s">
        <v>153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 t="s">
        <v>231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 t="s">
        <v>3397</v>
      </c>
    </row>
    <row r="79" spans="1:63" x14ac:dyDescent="0.25">
      <c r="A79">
        <v>1</v>
      </c>
      <c r="B79" t="s">
        <v>149</v>
      </c>
      <c r="D79" t="s">
        <v>149</v>
      </c>
      <c r="E79">
        <v>78</v>
      </c>
      <c r="G79" t="s">
        <v>74</v>
      </c>
      <c r="H79" t="s">
        <v>150</v>
      </c>
      <c r="I79" t="s">
        <v>232</v>
      </c>
      <c r="J79" t="s">
        <v>233</v>
      </c>
      <c r="K79" t="s">
        <v>4237</v>
      </c>
      <c r="M79">
        <v>1.8499999999999999E-2</v>
      </c>
      <c r="N79">
        <v>0.125</v>
      </c>
      <c r="O79">
        <v>1.8499999999999999E-2</v>
      </c>
      <c r="P79">
        <v>0.82499999999999996</v>
      </c>
      <c r="R79">
        <v>0</v>
      </c>
      <c r="S79">
        <v>0.8</v>
      </c>
      <c r="T79">
        <v>2</v>
      </c>
      <c r="U79">
        <v>1.5</v>
      </c>
      <c r="V79">
        <v>0.22</v>
      </c>
      <c r="Z79">
        <v>130</v>
      </c>
      <c r="AA79">
        <v>4.3133458379337368E-3</v>
      </c>
      <c r="AE79" t="s">
        <v>44</v>
      </c>
      <c r="AF79" t="s">
        <v>62</v>
      </c>
      <c r="AG79" t="s">
        <v>152</v>
      </c>
      <c r="AH79" t="s">
        <v>153</v>
      </c>
      <c r="AI79">
        <v>1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 t="s">
        <v>234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 t="s">
        <v>3397</v>
      </c>
    </row>
    <row r="80" spans="1:63" x14ac:dyDescent="0.25">
      <c r="A80">
        <v>1</v>
      </c>
      <c r="B80" t="s">
        <v>149</v>
      </c>
      <c r="D80" t="s">
        <v>149</v>
      </c>
      <c r="E80">
        <v>79</v>
      </c>
      <c r="G80" t="s">
        <v>74</v>
      </c>
      <c r="H80" t="s">
        <v>150</v>
      </c>
      <c r="I80" t="s">
        <v>235</v>
      </c>
      <c r="J80">
        <v>1138052</v>
      </c>
      <c r="K80" t="s">
        <v>4236</v>
      </c>
      <c r="M80">
        <v>1.9699999999999999E-2</v>
      </c>
      <c r="N80">
        <v>0.125</v>
      </c>
      <c r="O80">
        <v>1.9699999999999999E-2</v>
      </c>
      <c r="P80">
        <v>0.82499999999999996</v>
      </c>
      <c r="R80">
        <v>0</v>
      </c>
      <c r="S80">
        <v>0.8</v>
      </c>
      <c r="T80">
        <v>2</v>
      </c>
      <c r="U80">
        <v>1.5</v>
      </c>
      <c r="V80">
        <v>0.22</v>
      </c>
      <c r="Z80">
        <v>130</v>
      </c>
      <c r="AA80">
        <v>4.5931304328267362E-3</v>
      </c>
      <c r="AE80" t="s">
        <v>44</v>
      </c>
      <c r="AF80" t="s">
        <v>62</v>
      </c>
      <c r="AG80" t="s">
        <v>152</v>
      </c>
      <c r="AH80" t="s">
        <v>153</v>
      </c>
      <c r="AI80">
        <v>1</v>
      </c>
      <c r="AJ80">
        <v>0</v>
      </c>
      <c r="AK80">
        <v>1</v>
      </c>
      <c r="AL80">
        <v>1</v>
      </c>
      <c r="AM80">
        <v>1</v>
      </c>
      <c r="AN80">
        <v>1</v>
      </c>
      <c r="AO80">
        <v>1</v>
      </c>
      <c r="AP80" t="s">
        <v>237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 t="s">
        <v>3397</v>
      </c>
    </row>
    <row r="81" spans="1:63" x14ac:dyDescent="0.25">
      <c r="A81">
        <v>1</v>
      </c>
      <c r="B81" t="s">
        <v>149</v>
      </c>
      <c r="D81" t="s">
        <v>149</v>
      </c>
      <c r="E81">
        <v>80</v>
      </c>
      <c r="G81" t="s">
        <v>74</v>
      </c>
      <c r="H81" t="s">
        <v>150</v>
      </c>
      <c r="I81" t="s">
        <v>238</v>
      </c>
      <c r="J81" t="s">
        <v>239</v>
      </c>
      <c r="K81" t="s">
        <v>4235</v>
      </c>
      <c r="M81">
        <v>0.02</v>
      </c>
      <c r="N81">
        <v>0.125</v>
      </c>
      <c r="O81">
        <v>0.02</v>
      </c>
      <c r="P81">
        <v>0.82499999999999996</v>
      </c>
      <c r="R81">
        <v>0</v>
      </c>
      <c r="S81">
        <v>0.8</v>
      </c>
      <c r="T81">
        <v>2</v>
      </c>
      <c r="U81">
        <v>1.5</v>
      </c>
      <c r="V81">
        <v>0.26</v>
      </c>
      <c r="Z81">
        <v>130</v>
      </c>
      <c r="AA81">
        <v>4.6630765815499865E-3</v>
      </c>
      <c r="AE81" t="s">
        <v>44</v>
      </c>
      <c r="AF81" t="s">
        <v>62</v>
      </c>
      <c r="AG81" t="s">
        <v>152</v>
      </c>
      <c r="AH81" t="s">
        <v>153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 t="s">
        <v>240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 t="s">
        <v>3397</v>
      </c>
    </row>
    <row r="82" spans="1:63" x14ac:dyDescent="0.25">
      <c r="A82">
        <v>1</v>
      </c>
      <c r="B82" t="s">
        <v>149</v>
      </c>
      <c r="D82" t="s">
        <v>149</v>
      </c>
      <c r="E82">
        <v>81</v>
      </c>
      <c r="G82" t="s">
        <v>74</v>
      </c>
      <c r="H82" t="s">
        <v>150</v>
      </c>
      <c r="I82" t="s">
        <v>241</v>
      </c>
      <c r="J82" t="s">
        <v>242</v>
      </c>
      <c r="K82" t="s">
        <v>4234</v>
      </c>
      <c r="M82">
        <v>2.1000000000000001E-2</v>
      </c>
      <c r="N82">
        <v>0.125</v>
      </c>
      <c r="O82">
        <v>2.1000000000000001E-2</v>
      </c>
      <c r="P82">
        <v>0.82499999999999996</v>
      </c>
      <c r="R82">
        <v>0</v>
      </c>
      <c r="S82">
        <v>0.8</v>
      </c>
      <c r="T82">
        <v>2</v>
      </c>
      <c r="U82">
        <v>1.5</v>
      </c>
      <c r="V82">
        <v>0.26</v>
      </c>
      <c r="Z82">
        <v>130</v>
      </c>
      <c r="AA82">
        <v>4.8962304106274857E-3</v>
      </c>
      <c r="AE82" t="s">
        <v>44</v>
      </c>
      <c r="AF82" t="s">
        <v>62</v>
      </c>
      <c r="AG82" t="s">
        <v>152</v>
      </c>
      <c r="AH82" t="s">
        <v>153</v>
      </c>
      <c r="AI82">
        <v>1</v>
      </c>
      <c r="AJ82">
        <v>0</v>
      </c>
      <c r="AK82">
        <v>1</v>
      </c>
      <c r="AL82">
        <v>1</v>
      </c>
      <c r="AM82">
        <v>1</v>
      </c>
      <c r="AN82">
        <v>1</v>
      </c>
      <c r="AO82">
        <v>1</v>
      </c>
      <c r="AP82" t="s">
        <v>243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 t="s">
        <v>3397</v>
      </c>
    </row>
    <row r="83" spans="1:63" x14ac:dyDescent="0.25">
      <c r="A83">
        <v>1</v>
      </c>
      <c r="B83" t="s">
        <v>149</v>
      </c>
      <c r="D83" t="s">
        <v>149</v>
      </c>
      <c r="E83">
        <v>82</v>
      </c>
      <c r="G83" t="s">
        <v>74</v>
      </c>
      <c r="H83" t="s">
        <v>150</v>
      </c>
      <c r="I83" t="s">
        <v>244</v>
      </c>
      <c r="J83">
        <v>1138057</v>
      </c>
      <c r="K83" t="s">
        <v>4233</v>
      </c>
      <c r="M83">
        <v>2.1700000000000001E-2</v>
      </c>
      <c r="N83">
        <v>0.125</v>
      </c>
      <c r="O83">
        <v>2.1700000000000001E-2</v>
      </c>
      <c r="P83">
        <v>0.82499999999999996</v>
      </c>
      <c r="R83">
        <v>0</v>
      </c>
      <c r="S83">
        <v>0.8</v>
      </c>
      <c r="T83">
        <v>2</v>
      </c>
      <c r="U83">
        <v>1.5</v>
      </c>
      <c r="V83">
        <v>0.22</v>
      </c>
      <c r="Z83">
        <v>130</v>
      </c>
      <c r="AA83">
        <v>5.0594380909817346E-3</v>
      </c>
      <c r="AE83" t="s">
        <v>44</v>
      </c>
      <c r="AF83" t="s">
        <v>62</v>
      </c>
      <c r="AG83" t="s">
        <v>152</v>
      </c>
      <c r="AH83" t="s">
        <v>153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 t="s">
        <v>245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 t="s">
        <v>3397</v>
      </c>
    </row>
    <row r="84" spans="1:63" x14ac:dyDescent="0.25">
      <c r="A84">
        <v>1</v>
      </c>
      <c r="B84" t="s">
        <v>149</v>
      </c>
      <c r="D84" t="s">
        <v>149</v>
      </c>
      <c r="E84">
        <v>83</v>
      </c>
      <c r="G84" t="s">
        <v>74</v>
      </c>
      <c r="H84" t="s">
        <v>150</v>
      </c>
      <c r="I84" t="s">
        <v>246</v>
      </c>
      <c r="J84">
        <v>1138056</v>
      </c>
      <c r="K84" t="s">
        <v>4232</v>
      </c>
      <c r="M84">
        <v>2.2499999999999999E-2</v>
      </c>
      <c r="N84">
        <v>0.125</v>
      </c>
      <c r="O84">
        <v>2.2499999999999999E-2</v>
      </c>
      <c r="P84">
        <v>0.82499999999999996</v>
      </c>
      <c r="R84">
        <v>0</v>
      </c>
      <c r="S84">
        <v>0.8</v>
      </c>
      <c r="T84">
        <v>2</v>
      </c>
      <c r="U84">
        <v>1.5</v>
      </c>
      <c r="V84">
        <v>0.28000000000000003</v>
      </c>
      <c r="Z84">
        <v>130</v>
      </c>
      <c r="AA84">
        <v>5.2459611542437336E-3</v>
      </c>
      <c r="AE84" t="s">
        <v>44</v>
      </c>
      <c r="AF84" t="s">
        <v>62</v>
      </c>
      <c r="AG84" t="s">
        <v>152</v>
      </c>
      <c r="AH84" t="s">
        <v>153</v>
      </c>
      <c r="AI84">
        <v>1</v>
      </c>
      <c r="AJ84">
        <v>0</v>
      </c>
      <c r="AK84">
        <v>1</v>
      </c>
      <c r="AL84">
        <v>1</v>
      </c>
      <c r="AM84">
        <v>1</v>
      </c>
      <c r="AN84">
        <v>1</v>
      </c>
      <c r="AO84">
        <v>1</v>
      </c>
      <c r="AP84" t="s">
        <v>247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 t="s">
        <v>3397</v>
      </c>
    </row>
    <row r="85" spans="1:63" x14ac:dyDescent="0.25">
      <c r="A85">
        <v>1</v>
      </c>
      <c r="B85" t="s">
        <v>149</v>
      </c>
      <c r="D85" t="s">
        <v>149</v>
      </c>
      <c r="E85">
        <v>84</v>
      </c>
      <c r="G85" t="s">
        <v>74</v>
      </c>
      <c r="H85" t="s">
        <v>150</v>
      </c>
      <c r="I85" t="s">
        <v>248</v>
      </c>
      <c r="J85" t="s">
        <v>249</v>
      </c>
      <c r="K85" t="s">
        <v>4231</v>
      </c>
      <c r="M85">
        <v>2.3599999999999999E-2</v>
      </c>
      <c r="N85">
        <v>0.125</v>
      </c>
      <c r="O85">
        <v>2.3599999999999999E-2</v>
      </c>
      <c r="P85">
        <v>0.82499999999999996</v>
      </c>
      <c r="R85">
        <v>0</v>
      </c>
      <c r="S85">
        <v>0.8</v>
      </c>
      <c r="T85">
        <v>2</v>
      </c>
      <c r="U85">
        <v>1.5</v>
      </c>
      <c r="V85">
        <v>0.22</v>
      </c>
      <c r="Z85">
        <v>130</v>
      </c>
      <c r="AA85">
        <v>5.5024303662289829E-3</v>
      </c>
      <c r="AE85" t="s">
        <v>44</v>
      </c>
      <c r="AF85" t="s">
        <v>62</v>
      </c>
      <c r="AG85" t="s">
        <v>152</v>
      </c>
      <c r="AH85" t="s">
        <v>153</v>
      </c>
      <c r="AI85">
        <v>1</v>
      </c>
      <c r="AJ85">
        <v>0</v>
      </c>
      <c r="AK85">
        <v>1</v>
      </c>
      <c r="AL85">
        <v>1</v>
      </c>
      <c r="AM85">
        <v>1</v>
      </c>
      <c r="AN85">
        <v>1</v>
      </c>
      <c r="AO85">
        <v>1</v>
      </c>
      <c r="AP85" t="s">
        <v>250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 t="s">
        <v>3397</v>
      </c>
    </row>
    <row r="86" spans="1:63" x14ac:dyDescent="0.25">
      <c r="A86">
        <v>1</v>
      </c>
      <c r="B86" t="s">
        <v>149</v>
      </c>
      <c r="D86" t="s">
        <v>149</v>
      </c>
      <c r="E86">
        <v>85</v>
      </c>
      <c r="G86" t="s">
        <v>74</v>
      </c>
      <c r="H86" t="s">
        <v>150</v>
      </c>
      <c r="I86" t="s">
        <v>251</v>
      </c>
      <c r="J86">
        <v>1138063</v>
      </c>
      <c r="K86" t="s">
        <v>4230</v>
      </c>
      <c r="M86">
        <v>2.5000000000000001E-2</v>
      </c>
      <c r="N86">
        <v>0.125</v>
      </c>
      <c r="O86">
        <v>2.5000000000000001E-2</v>
      </c>
      <c r="P86">
        <v>0.82499999999999996</v>
      </c>
      <c r="R86">
        <v>0</v>
      </c>
      <c r="S86">
        <v>0.8</v>
      </c>
      <c r="T86">
        <v>2</v>
      </c>
      <c r="U86">
        <v>1.5</v>
      </c>
      <c r="V86">
        <v>0.28000000000000003</v>
      </c>
      <c r="Z86">
        <v>130</v>
      </c>
      <c r="AA86">
        <v>5.8288457269374825E-3</v>
      </c>
      <c r="AE86" t="s">
        <v>44</v>
      </c>
      <c r="AF86" t="s">
        <v>62</v>
      </c>
      <c r="AG86" t="s">
        <v>152</v>
      </c>
      <c r="AH86" t="s">
        <v>153</v>
      </c>
      <c r="AI86">
        <v>1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1</v>
      </c>
      <c r="AP86" t="s">
        <v>252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K86" t="s">
        <v>3397</v>
      </c>
    </row>
    <row r="87" spans="1:63" x14ac:dyDescent="0.25">
      <c r="A87">
        <v>1</v>
      </c>
      <c r="B87" t="s">
        <v>149</v>
      </c>
      <c r="D87" t="s">
        <v>149</v>
      </c>
      <c r="E87">
        <v>86</v>
      </c>
      <c r="G87" t="s">
        <v>74</v>
      </c>
      <c r="H87" t="s">
        <v>150</v>
      </c>
      <c r="I87" t="s">
        <v>253</v>
      </c>
      <c r="K87" t="s">
        <v>4229</v>
      </c>
      <c r="M87">
        <v>2.5600000000000001E-2</v>
      </c>
      <c r="N87">
        <v>0.125</v>
      </c>
      <c r="O87">
        <v>2.5600000000000001E-2</v>
      </c>
      <c r="P87">
        <v>0.82499999999999996</v>
      </c>
      <c r="R87">
        <v>0</v>
      </c>
      <c r="S87">
        <v>0.8</v>
      </c>
      <c r="T87">
        <v>2</v>
      </c>
      <c r="U87">
        <v>1.5</v>
      </c>
      <c r="V87">
        <v>0.3</v>
      </c>
      <c r="Z87">
        <v>130</v>
      </c>
      <c r="AA87">
        <v>5.9687380243839822E-3</v>
      </c>
      <c r="AE87" t="s">
        <v>44</v>
      </c>
      <c r="AF87" t="s">
        <v>62</v>
      </c>
      <c r="AG87" t="s">
        <v>152</v>
      </c>
      <c r="AH87" t="s">
        <v>153</v>
      </c>
      <c r="AI87">
        <v>1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1</v>
      </c>
      <c r="AP87" t="s">
        <v>254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K87" t="s">
        <v>3397</v>
      </c>
    </row>
    <row r="88" spans="1:63" x14ac:dyDescent="0.25">
      <c r="A88">
        <v>1</v>
      </c>
      <c r="B88" t="s">
        <v>149</v>
      </c>
      <c r="D88" t="s">
        <v>149</v>
      </c>
      <c r="E88">
        <v>87</v>
      </c>
      <c r="G88" t="s">
        <v>74</v>
      </c>
      <c r="H88" t="s">
        <v>150</v>
      </c>
      <c r="I88" t="s">
        <v>255</v>
      </c>
      <c r="K88" t="s">
        <v>4228</v>
      </c>
      <c r="M88">
        <v>2.5999999999999999E-2</v>
      </c>
      <c r="N88">
        <v>0.125</v>
      </c>
      <c r="O88">
        <v>2.5999999999999999E-2</v>
      </c>
      <c r="P88">
        <v>0.82499999999999996</v>
      </c>
      <c r="R88">
        <v>0</v>
      </c>
      <c r="S88">
        <v>0.8</v>
      </c>
      <c r="T88">
        <v>2</v>
      </c>
      <c r="U88">
        <v>1.5</v>
      </c>
      <c r="V88">
        <v>0.22</v>
      </c>
      <c r="Z88">
        <v>130</v>
      </c>
      <c r="AA88">
        <v>6.0619995560149817E-3</v>
      </c>
      <c r="AE88" t="s">
        <v>44</v>
      </c>
      <c r="AF88" t="s">
        <v>62</v>
      </c>
      <c r="AG88" t="s">
        <v>152</v>
      </c>
      <c r="AH88" t="s">
        <v>153</v>
      </c>
      <c r="AI88">
        <v>1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 t="s">
        <v>256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K88" t="s">
        <v>3397</v>
      </c>
    </row>
    <row r="89" spans="1:63" x14ac:dyDescent="0.25">
      <c r="A89">
        <v>1</v>
      </c>
      <c r="B89" t="s">
        <v>149</v>
      </c>
      <c r="D89" t="s">
        <v>149</v>
      </c>
      <c r="E89">
        <v>88</v>
      </c>
      <c r="G89" t="s">
        <v>74</v>
      </c>
      <c r="H89" t="s">
        <v>150</v>
      </c>
      <c r="I89" t="s">
        <v>257</v>
      </c>
      <c r="K89" t="s">
        <v>4227</v>
      </c>
      <c r="M89">
        <v>2.8000000000000001E-2</v>
      </c>
      <c r="N89">
        <v>0.125</v>
      </c>
      <c r="O89">
        <v>2.8000000000000001E-2</v>
      </c>
      <c r="P89">
        <v>0.82499999999999996</v>
      </c>
      <c r="R89">
        <v>0</v>
      </c>
      <c r="S89">
        <v>0.8</v>
      </c>
      <c r="T89">
        <v>2</v>
      </c>
      <c r="U89">
        <v>1.5</v>
      </c>
      <c r="V89">
        <v>0.35</v>
      </c>
      <c r="Z89">
        <v>130</v>
      </c>
      <c r="AA89">
        <v>6.5283072141699809E-3</v>
      </c>
      <c r="AE89" t="s">
        <v>44</v>
      </c>
      <c r="AF89" t="s">
        <v>62</v>
      </c>
      <c r="AG89" t="s">
        <v>152</v>
      </c>
      <c r="AH89" t="s">
        <v>153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1</v>
      </c>
      <c r="AP89" t="s">
        <v>259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K89" t="s">
        <v>3397</v>
      </c>
    </row>
    <row r="90" spans="1:63" x14ac:dyDescent="0.25">
      <c r="A90">
        <v>1</v>
      </c>
      <c r="B90" t="s">
        <v>149</v>
      </c>
      <c r="D90" t="s">
        <v>149</v>
      </c>
      <c r="E90">
        <v>89</v>
      </c>
      <c r="G90" t="s">
        <v>74</v>
      </c>
      <c r="H90" t="s">
        <v>150</v>
      </c>
      <c r="I90" t="s">
        <v>260</v>
      </c>
      <c r="K90" t="s">
        <v>4226</v>
      </c>
      <c r="M90">
        <v>2.92E-2</v>
      </c>
      <c r="N90">
        <v>0.125</v>
      </c>
      <c r="O90">
        <v>2.92E-2</v>
      </c>
      <c r="P90">
        <v>0.82499999999999996</v>
      </c>
      <c r="R90">
        <v>0</v>
      </c>
      <c r="S90">
        <v>0.8</v>
      </c>
      <c r="T90">
        <v>2</v>
      </c>
      <c r="U90">
        <v>1.5</v>
      </c>
      <c r="V90">
        <v>0.37</v>
      </c>
      <c r="Z90">
        <v>130</v>
      </c>
      <c r="AA90">
        <v>6.8080918090629794E-3</v>
      </c>
      <c r="AE90" t="s">
        <v>44</v>
      </c>
      <c r="AF90" t="s">
        <v>62</v>
      </c>
      <c r="AG90" t="s">
        <v>152</v>
      </c>
      <c r="AH90" t="s">
        <v>153</v>
      </c>
      <c r="AI90">
        <v>1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1</v>
      </c>
      <c r="AP90" t="s">
        <v>261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K90" t="s">
        <v>3397</v>
      </c>
    </row>
    <row r="91" spans="1:63" x14ac:dyDescent="0.25">
      <c r="A91">
        <v>1</v>
      </c>
      <c r="B91" t="s">
        <v>149</v>
      </c>
      <c r="D91" t="s">
        <v>149</v>
      </c>
      <c r="E91">
        <v>90</v>
      </c>
      <c r="G91" t="s">
        <v>74</v>
      </c>
      <c r="H91" t="s">
        <v>150</v>
      </c>
      <c r="I91" t="s">
        <v>262</v>
      </c>
      <c r="K91" t="s">
        <v>4225</v>
      </c>
      <c r="M91">
        <v>3.1199999999999999E-2</v>
      </c>
      <c r="N91">
        <v>0.125</v>
      </c>
      <c r="O91">
        <v>3.1199999999999999E-2</v>
      </c>
      <c r="P91">
        <v>0.82499999999999996</v>
      </c>
      <c r="R91">
        <v>0</v>
      </c>
      <c r="S91">
        <v>0.8</v>
      </c>
      <c r="T91">
        <v>2</v>
      </c>
      <c r="U91">
        <v>1.5</v>
      </c>
      <c r="V91">
        <v>0.39</v>
      </c>
      <c r="Z91">
        <v>130</v>
      </c>
      <c r="AA91">
        <v>7.2743994672179778E-3</v>
      </c>
      <c r="AE91" t="s">
        <v>44</v>
      </c>
      <c r="AF91" t="s">
        <v>62</v>
      </c>
      <c r="AG91" t="s">
        <v>152</v>
      </c>
      <c r="AH91" t="s">
        <v>153</v>
      </c>
      <c r="AI91">
        <v>1</v>
      </c>
      <c r="AJ91">
        <v>0</v>
      </c>
      <c r="AK91">
        <v>1</v>
      </c>
      <c r="AL91">
        <v>1</v>
      </c>
      <c r="AM91">
        <v>1</v>
      </c>
      <c r="AN91">
        <v>1</v>
      </c>
      <c r="AO91">
        <v>1</v>
      </c>
      <c r="AP91" t="s">
        <v>263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K91" t="s">
        <v>3397</v>
      </c>
    </row>
    <row r="92" spans="1:63" x14ac:dyDescent="0.25">
      <c r="A92">
        <v>1</v>
      </c>
      <c r="B92" t="s">
        <v>149</v>
      </c>
      <c r="D92" t="s">
        <v>149</v>
      </c>
      <c r="E92">
        <v>91</v>
      </c>
      <c r="G92" t="s">
        <v>74</v>
      </c>
      <c r="H92" t="s">
        <v>150</v>
      </c>
      <c r="I92" t="s">
        <v>264</v>
      </c>
      <c r="K92" t="s">
        <v>4224</v>
      </c>
      <c r="M92">
        <v>3.15E-2</v>
      </c>
      <c r="N92">
        <v>0.125</v>
      </c>
      <c r="O92">
        <v>3.15E-2</v>
      </c>
      <c r="P92">
        <v>0.82499999999999996</v>
      </c>
      <c r="R92">
        <v>0</v>
      </c>
      <c r="S92">
        <v>0.8</v>
      </c>
      <c r="T92">
        <v>2</v>
      </c>
      <c r="U92">
        <v>1.5</v>
      </c>
      <c r="V92">
        <v>0.36</v>
      </c>
      <c r="Z92">
        <v>130</v>
      </c>
      <c r="AA92">
        <v>7.3443456159412281E-3</v>
      </c>
      <c r="AE92" t="s">
        <v>44</v>
      </c>
      <c r="AF92" t="s">
        <v>62</v>
      </c>
      <c r="AG92" t="s">
        <v>152</v>
      </c>
      <c r="AH92" t="s">
        <v>153</v>
      </c>
      <c r="AI92">
        <v>1</v>
      </c>
      <c r="AJ92">
        <v>0</v>
      </c>
      <c r="AK92">
        <v>1</v>
      </c>
      <c r="AL92">
        <v>1</v>
      </c>
      <c r="AM92">
        <v>1</v>
      </c>
      <c r="AN92">
        <v>1</v>
      </c>
      <c r="AO92">
        <v>1</v>
      </c>
      <c r="AP92" t="s">
        <v>265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K92" t="s">
        <v>3397</v>
      </c>
    </row>
    <row r="93" spans="1:63" x14ac:dyDescent="0.25">
      <c r="A93">
        <v>1</v>
      </c>
      <c r="B93" t="s">
        <v>149</v>
      </c>
      <c r="D93" t="s">
        <v>149</v>
      </c>
      <c r="E93">
        <v>92</v>
      </c>
      <c r="G93" t="s">
        <v>74</v>
      </c>
      <c r="H93" t="s">
        <v>150</v>
      </c>
      <c r="I93" t="s">
        <v>266</v>
      </c>
      <c r="K93" t="s">
        <v>4223</v>
      </c>
      <c r="M93">
        <v>3.2000000000000001E-2</v>
      </c>
      <c r="N93">
        <v>0.125</v>
      </c>
      <c r="O93">
        <v>3.2000000000000001E-2</v>
      </c>
      <c r="P93">
        <v>0.82499999999999996</v>
      </c>
      <c r="R93">
        <v>0</v>
      </c>
      <c r="S93">
        <v>0.8</v>
      </c>
      <c r="T93">
        <v>2</v>
      </c>
      <c r="U93">
        <v>1.5</v>
      </c>
      <c r="V93">
        <v>0.36</v>
      </c>
      <c r="Z93">
        <v>130</v>
      </c>
      <c r="AA93">
        <v>7.4609225304799777E-3</v>
      </c>
      <c r="AE93" t="s">
        <v>44</v>
      </c>
      <c r="AF93" t="s">
        <v>62</v>
      </c>
      <c r="AG93" t="s">
        <v>152</v>
      </c>
      <c r="AH93" t="s">
        <v>153</v>
      </c>
      <c r="AI93">
        <v>1</v>
      </c>
      <c r="AJ9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 t="s">
        <v>267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K93" t="s">
        <v>3397</v>
      </c>
    </row>
    <row r="94" spans="1:63" x14ac:dyDescent="0.25">
      <c r="A94">
        <v>1</v>
      </c>
      <c r="B94" t="s">
        <v>149</v>
      </c>
      <c r="D94" t="s">
        <v>149</v>
      </c>
      <c r="E94">
        <v>93</v>
      </c>
      <c r="G94" t="s">
        <v>74</v>
      </c>
      <c r="H94" t="s">
        <v>150</v>
      </c>
      <c r="I94" t="s">
        <v>268</v>
      </c>
      <c r="K94" t="s">
        <v>4222</v>
      </c>
      <c r="M94">
        <v>3.3000000000000002E-2</v>
      </c>
      <c r="N94">
        <v>0.125</v>
      </c>
      <c r="O94">
        <v>3.3000000000000002E-2</v>
      </c>
      <c r="P94">
        <v>0.82499999999999996</v>
      </c>
      <c r="R94">
        <v>0</v>
      </c>
      <c r="S94">
        <v>0.8</v>
      </c>
      <c r="T94">
        <v>2</v>
      </c>
      <c r="U94">
        <v>1.5</v>
      </c>
      <c r="V94">
        <v>0.37</v>
      </c>
      <c r="Z94">
        <v>130</v>
      </c>
      <c r="AA94">
        <v>7.6940763595574769E-3</v>
      </c>
      <c r="AE94" t="s">
        <v>44</v>
      </c>
      <c r="AF94" t="s">
        <v>62</v>
      </c>
      <c r="AG94" t="s">
        <v>152</v>
      </c>
      <c r="AH94" t="s">
        <v>153</v>
      </c>
      <c r="AI94">
        <v>1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 t="s">
        <v>269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K94" t="s">
        <v>3397</v>
      </c>
    </row>
    <row r="95" spans="1:63" x14ac:dyDescent="0.25">
      <c r="A95">
        <v>1</v>
      </c>
      <c r="B95" t="s">
        <v>149</v>
      </c>
      <c r="D95" t="s">
        <v>149</v>
      </c>
      <c r="E95">
        <v>94</v>
      </c>
      <c r="G95" t="s">
        <v>74</v>
      </c>
      <c r="H95" t="s">
        <v>150</v>
      </c>
      <c r="I95" t="s">
        <v>270</v>
      </c>
      <c r="K95" t="s">
        <v>4221</v>
      </c>
      <c r="M95">
        <v>3.3500000000000002E-2</v>
      </c>
      <c r="N95">
        <v>0.125</v>
      </c>
      <c r="O95">
        <v>3.3500000000000002E-2</v>
      </c>
      <c r="P95">
        <v>0.82499999999999996</v>
      </c>
      <c r="R95">
        <v>0</v>
      </c>
      <c r="S95">
        <v>0.8</v>
      </c>
      <c r="T95">
        <v>2</v>
      </c>
      <c r="U95">
        <v>1.5</v>
      </c>
      <c r="V95">
        <v>0.28999999999999998</v>
      </c>
      <c r="Z95">
        <v>130</v>
      </c>
      <c r="AA95">
        <v>7.8106532740962274E-3</v>
      </c>
      <c r="AE95" t="s">
        <v>44</v>
      </c>
      <c r="AF95" t="s">
        <v>62</v>
      </c>
      <c r="AG95" t="s">
        <v>152</v>
      </c>
      <c r="AH95" t="s">
        <v>153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1</v>
      </c>
      <c r="AP95" t="s">
        <v>271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K95" t="s">
        <v>3397</v>
      </c>
    </row>
    <row r="96" spans="1:63" x14ac:dyDescent="0.25">
      <c r="A96">
        <v>1</v>
      </c>
      <c r="B96" t="s">
        <v>149</v>
      </c>
      <c r="D96" t="s">
        <v>149</v>
      </c>
      <c r="E96">
        <v>95</v>
      </c>
      <c r="G96" t="s">
        <v>74</v>
      </c>
      <c r="H96" t="s">
        <v>150</v>
      </c>
      <c r="I96" t="s">
        <v>272</v>
      </c>
      <c r="K96" t="s">
        <v>4220</v>
      </c>
      <c r="M96">
        <v>3.5000000000000003E-2</v>
      </c>
      <c r="N96">
        <v>0.125</v>
      </c>
      <c r="O96">
        <v>3.5000000000000003E-2</v>
      </c>
      <c r="P96">
        <v>0.82499999999999996</v>
      </c>
      <c r="R96">
        <v>0</v>
      </c>
      <c r="S96">
        <v>0.8</v>
      </c>
      <c r="T96">
        <v>2</v>
      </c>
      <c r="U96">
        <v>1.5</v>
      </c>
      <c r="V96">
        <v>0.36</v>
      </c>
      <c r="Z96">
        <v>130</v>
      </c>
      <c r="AA96">
        <v>8.160384017712477E-3</v>
      </c>
      <c r="AE96" t="s">
        <v>44</v>
      </c>
      <c r="AF96" t="s">
        <v>62</v>
      </c>
      <c r="AG96" t="s">
        <v>152</v>
      </c>
      <c r="AH96" t="s">
        <v>153</v>
      </c>
      <c r="AI96">
        <v>1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 t="s">
        <v>273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K96" t="s">
        <v>3397</v>
      </c>
    </row>
    <row r="97" spans="1:63" x14ac:dyDescent="0.25">
      <c r="A97">
        <v>1</v>
      </c>
      <c r="B97" t="s">
        <v>149</v>
      </c>
      <c r="D97" t="s">
        <v>149</v>
      </c>
      <c r="E97">
        <v>96</v>
      </c>
      <c r="G97" t="s">
        <v>74</v>
      </c>
      <c r="H97" t="s">
        <v>150</v>
      </c>
      <c r="I97" t="s">
        <v>274</v>
      </c>
      <c r="K97" t="s">
        <v>4219</v>
      </c>
      <c r="M97">
        <v>3.5999999999999997E-2</v>
      </c>
      <c r="N97">
        <v>0.125</v>
      </c>
      <c r="O97">
        <v>3.5999999999999997E-2</v>
      </c>
      <c r="P97">
        <v>0.82499999999999996</v>
      </c>
      <c r="R97">
        <v>0</v>
      </c>
      <c r="S97">
        <v>0.8</v>
      </c>
      <c r="T97">
        <v>2</v>
      </c>
      <c r="U97">
        <v>1.5</v>
      </c>
      <c r="V97">
        <v>0.36</v>
      </c>
      <c r="Z97">
        <v>130</v>
      </c>
      <c r="AA97">
        <v>8.3935378467899745E-3</v>
      </c>
      <c r="AE97" t="s">
        <v>44</v>
      </c>
      <c r="AF97" t="s">
        <v>62</v>
      </c>
      <c r="AG97" t="s">
        <v>152</v>
      </c>
      <c r="AH97" t="s">
        <v>153</v>
      </c>
      <c r="AI97">
        <v>1</v>
      </c>
      <c r="AJ97">
        <v>0</v>
      </c>
      <c r="AK97">
        <v>1</v>
      </c>
      <c r="AL97">
        <v>1</v>
      </c>
      <c r="AM97">
        <v>1</v>
      </c>
      <c r="AN97">
        <v>1</v>
      </c>
      <c r="AO97">
        <v>1</v>
      </c>
      <c r="AP97" t="s">
        <v>275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K97" t="s">
        <v>3397</v>
      </c>
    </row>
    <row r="98" spans="1:63" x14ac:dyDescent="0.25">
      <c r="A98">
        <v>1</v>
      </c>
      <c r="B98" t="s">
        <v>149</v>
      </c>
      <c r="D98" t="s">
        <v>149</v>
      </c>
      <c r="E98">
        <v>97</v>
      </c>
      <c r="G98" t="s">
        <v>74</v>
      </c>
      <c r="H98" t="s">
        <v>150</v>
      </c>
      <c r="I98" t="s">
        <v>276</v>
      </c>
      <c r="K98" t="s">
        <v>4218</v>
      </c>
      <c r="M98">
        <v>3.6999999999999998E-2</v>
      </c>
      <c r="N98">
        <v>0.125</v>
      </c>
      <c r="O98">
        <v>3.6999999999999998E-2</v>
      </c>
      <c r="P98">
        <v>0.82499999999999996</v>
      </c>
      <c r="R98">
        <v>0</v>
      </c>
      <c r="S98">
        <v>0.8</v>
      </c>
      <c r="T98">
        <v>2</v>
      </c>
      <c r="U98">
        <v>1.5</v>
      </c>
      <c r="V98">
        <v>0.36</v>
      </c>
      <c r="Z98">
        <v>130</v>
      </c>
      <c r="AA98">
        <v>8.6266916758674737E-3</v>
      </c>
      <c r="AE98" t="s">
        <v>44</v>
      </c>
      <c r="AF98" t="s">
        <v>62</v>
      </c>
      <c r="AG98" t="s">
        <v>152</v>
      </c>
      <c r="AH98" t="s">
        <v>153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 t="s">
        <v>277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K98" t="s">
        <v>3397</v>
      </c>
    </row>
    <row r="99" spans="1:63" x14ac:dyDescent="0.25">
      <c r="A99">
        <v>1</v>
      </c>
      <c r="B99" t="s">
        <v>149</v>
      </c>
      <c r="D99" t="s">
        <v>149</v>
      </c>
      <c r="E99">
        <v>98</v>
      </c>
      <c r="G99" t="s">
        <v>74</v>
      </c>
      <c r="H99" t="s">
        <v>150</v>
      </c>
      <c r="I99" t="s">
        <v>278</v>
      </c>
      <c r="K99" t="s">
        <v>4217</v>
      </c>
      <c r="M99">
        <v>3.7400000000000003E-2</v>
      </c>
      <c r="N99">
        <v>0.125</v>
      </c>
      <c r="O99">
        <v>3.7400000000000003E-2</v>
      </c>
      <c r="P99">
        <v>0.82499999999999996</v>
      </c>
      <c r="R99">
        <v>0</v>
      </c>
      <c r="S99">
        <v>0.8</v>
      </c>
      <c r="T99">
        <v>2</v>
      </c>
      <c r="U99">
        <v>1.5</v>
      </c>
      <c r="V99">
        <v>0.37</v>
      </c>
      <c r="Z99">
        <v>130</v>
      </c>
      <c r="AA99">
        <v>8.719953207498474E-3</v>
      </c>
      <c r="AE99" t="s">
        <v>44</v>
      </c>
      <c r="AF99" t="s">
        <v>62</v>
      </c>
      <c r="AG99" t="s">
        <v>152</v>
      </c>
      <c r="AH99" t="s">
        <v>153</v>
      </c>
      <c r="AI99">
        <v>1</v>
      </c>
      <c r="AJ99">
        <v>0</v>
      </c>
      <c r="AK99">
        <v>1</v>
      </c>
      <c r="AL99">
        <v>1</v>
      </c>
      <c r="AM99">
        <v>1</v>
      </c>
      <c r="AN99">
        <v>1</v>
      </c>
      <c r="AO99">
        <v>1</v>
      </c>
      <c r="AP99" t="s">
        <v>279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K99" t="s">
        <v>3397</v>
      </c>
    </row>
    <row r="100" spans="1:63" x14ac:dyDescent="0.25">
      <c r="A100">
        <v>1</v>
      </c>
      <c r="B100" t="s">
        <v>149</v>
      </c>
      <c r="D100" t="s">
        <v>149</v>
      </c>
      <c r="E100">
        <v>99</v>
      </c>
      <c r="G100" t="s">
        <v>74</v>
      </c>
      <c r="H100" t="s">
        <v>150</v>
      </c>
      <c r="I100" t="s">
        <v>280</v>
      </c>
      <c r="K100" t="s">
        <v>4216</v>
      </c>
      <c r="M100">
        <v>3.7999999999999999E-2</v>
      </c>
      <c r="N100">
        <v>0.125</v>
      </c>
      <c r="O100">
        <v>3.7999999999999999E-2</v>
      </c>
      <c r="P100">
        <v>0.82499999999999996</v>
      </c>
      <c r="R100">
        <v>0</v>
      </c>
      <c r="S100">
        <v>0.8</v>
      </c>
      <c r="T100">
        <v>2</v>
      </c>
      <c r="U100">
        <v>1.5</v>
      </c>
      <c r="V100">
        <v>0.36</v>
      </c>
      <c r="Z100">
        <v>130</v>
      </c>
      <c r="AA100">
        <v>8.8598455049449729E-3</v>
      </c>
      <c r="AE100" t="s">
        <v>44</v>
      </c>
      <c r="AF100" t="s">
        <v>62</v>
      </c>
      <c r="AG100" t="s">
        <v>152</v>
      </c>
      <c r="AH100" t="s">
        <v>153</v>
      </c>
      <c r="AI100">
        <v>1</v>
      </c>
      <c r="AJ100">
        <v>0</v>
      </c>
      <c r="AK100">
        <v>1</v>
      </c>
      <c r="AL100">
        <v>1</v>
      </c>
      <c r="AM100">
        <v>1</v>
      </c>
      <c r="AN100">
        <v>1</v>
      </c>
      <c r="AO100">
        <v>1</v>
      </c>
      <c r="AP100" t="s">
        <v>281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K100" t="s">
        <v>3397</v>
      </c>
    </row>
    <row r="101" spans="1:63" x14ac:dyDescent="0.25">
      <c r="A101">
        <v>1</v>
      </c>
      <c r="B101" t="s">
        <v>149</v>
      </c>
      <c r="D101" t="s">
        <v>149</v>
      </c>
      <c r="E101">
        <v>100</v>
      </c>
      <c r="G101" t="s">
        <v>74</v>
      </c>
      <c r="H101" t="s">
        <v>150</v>
      </c>
      <c r="I101" t="s">
        <v>282</v>
      </c>
      <c r="K101" t="s">
        <v>4215</v>
      </c>
      <c r="M101">
        <v>3.9E-2</v>
      </c>
      <c r="N101">
        <v>0.125</v>
      </c>
      <c r="O101">
        <v>3.9E-2</v>
      </c>
      <c r="P101">
        <v>0.82499999999999996</v>
      </c>
      <c r="R101">
        <v>0</v>
      </c>
      <c r="S101">
        <v>0.8</v>
      </c>
      <c r="T101">
        <v>2</v>
      </c>
      <c r="U101">
        <v>1.5</v>
      </c>
      <c r="V101">
        <v>0.36</v>
      </c>
      <c r="Z101">
        <v>130</v>
      </c>
      <c r="AA101">
        <v>9.0929993340224721E-3</v>
      </c>
      <c r="AE101" t="s">
        <v>44</v>
      </c>
      <c r="AF101" t="s">
        <v>62</v>
      </c>
      <c r="AG101" t="s">
        <v>152</v>
      </c>
      <c r="AH101" t="s">
        <v>153</v>
      </c>
      <c r="AI101">
        <v>1</v>
      </c>
      <c r="AJ101">
        <v>0</v>
      </c>
      <c r="AK101">
        <v>1</v>
      </c>
      <c r="AL101">
        <v>1</v>
      </c>
      <c r="AM101">
        <v>1</v>
      </c>
      <c r="AN101">
        <v>1</v>
      </c>
      <c r="AO101">
        <v>1</v>
      </c>
      <c r="AP101" t="s">
        <v>283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K101" t="s">
        <v>3397</v>
      </c>
    </row>
    <row r="102" spans="1:63" x14ac:dyDescent="0.25">
      <c r="A102">
        <v>1</v>
      </c>
      <c r="B102" t="s">
        <v>149</v>
      </c>
      <c r="D102" t="s">
        <v>149</v>
      </c>
      <c r="E102">
        <v>101</v>
      </c>
      <c r="G102" t="s">
        <v>74</v>
      </c>
      <c r="H102" t="s">
        <v>150</v>
      </c>
      <c r="I102" t="s">
        <v>284</v>
      </c>
      <c r="K102" t="s">
        <v>4214</v>
      </c>
      <c r="M102">
        <v>0.04</v>
      </c>
      <c r="N102">
        <v>0.125</v>
      </c>
      <c r="O102">
        <v>0.04</v>
      </c>
      <c r="P102">
        <v>0.82499999999999996</v>
      </c>
      <c r="R102">
        <v>0</v>
      </c>
      <c r="S102">
        <v>0.8</v>
      </c>
      <c r="T102">
        <v>2</v>
      </c>
      <c r="U102">
        <v>1.5</v>
      </c>
      <c r="V102">
        <v>0.33</v>
      </c>
      <c r="Z102">
        <v>130</v>
      </c>
      <c r="AA102">
        <v>9.326153163099973E-3</v>
      </c>
      <c r="AE102" t="s">
        <v>44</v>
      </c>
      <c r="AF102" t="s">
        <v>62</v>
      </c>
      <c r="AG102" t="s">
        <v>152</v>
      </c>
      <c r="AH102" t="s">
        <v>153</v>
      </c>
      <c r="AI102">
        <v>1</v>
      </c>
      <c r="AJ102">
        <v>0</v>
      </c>
      <c r="AK102">
        <v>1</v>
      </c>
      <c r="AL102">
        <v>1</v>
      </c>
      <c r="AM102">
        <v>1</v>
      </c>
      <c r="AN102">
        <v>1</v>
      </c>
      <c r="AO102">
        <v>1</v>
      </c>
      <c r="AP102" t="s">
        <v>285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2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K102" t="s">
        <v>3397</v>
      </c>
    </row>
    <row r="103" spans="1:63" x14ac:dyDescent="0.25">
      <c r="A103">
        <v>1</v>
      </c>
      <c r="B103" t="s">
        <v>149</v>
      </c>
      <c r="D103" t="s">
        <v>149</v>
      </c>
      <c r="E103">
        <v>102</v>
      </c>
      <c r="G103" t="s">
        <v>74</v>
      </c>
      <c r="H103" t="s">
        <v>150</v>
      </c>
      <c r="I103" t="s">
        <v>286</v>
      </c>
      <c r="K103" t="s">
        <v>4213</v>
      </c>
      <c r="M103">
        <v>4.1000000000000002E-2</v>
      </c>
      <c r="N103">
        <v>0.125</v>
      </c>
      <c r="O103">
        <v>4.1000000000000002E-2</v>
      </c>
      <c r="P103">
        <v>0.82499999999999996</v>
      </c>
      <c r="R103">
        <v>0</v>
      </c>
      <c r="S103">
        <v>0.8</v>
      </c>
      <c r="T103">
        <v>2</v>
      </c>
      <c r="U103">
        <v>1.5</v>
      </c>
      <c r="V103">
        <v>0.36</v>
      </c>
      <c r="Z103">
        <v>130</v>
      </c>
      <c r="AA103">
        <v>9.5593069921774722E-3</v>
      </c>
      <c r="AE103" t="s">
        <v>44</v>
      </c>
      <c r="AF103" t="s">
        <v>62</v>
      </c>
      <c r="AG103" t="s">
        <v>152</v>
      </c>
      <c r="AH103" t="s">
        <v>153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 t="s">
        <v>287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2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K103" t="s">
        <v>3397</v>
      </c>
    </row>
    <row r="104" spans="1:63" x14ac:dyDescent="0.25">
      <c r="A104">
        <v>1</v>
      </c>
      <c r="B104" t="s">
        <v>149</v>
      </c>
      <c r="D104" t="s">
        <v>149</v>
      </c>
      <c r="E104">
        <v>103</v>
      </c>
      <c r="G104" t="s">
        <v>74</v>
      </c>
      <c r="H104" t="s">
        <v>150</v>
      </c>
      <c r="I104" t="s">
        <v>288</v>
      </c>
      <c r="K104" t="s">
        <v>4212</v>
      </c>
      <c r="M104">
        <v>4.2000000000000003E-2</v>
      </c>
      <c r="N104">
        <v>0.125</v>
      </c>
      <c r="O104">
        <v>4.2000000000000003E-2</v>
      </c>
      <c r="P104">
        <v>0.82499999999999996</v>
      </c>
      <c r="R104">
        <v>0</v>
      </c>
      <c r="S104">
        <v>0.8</v>
      </c>
      <c r="T104">
        <v>2</v>
      </c>
      <c r="U104">
        <v>1.5</v>
      </c>
      <c r="V104">
        <v>0.36</v>
      </c>
      <c r="Z104">
        <v>130</v>
      </c>
      <c r="AA104">
        <v>9.7924608212549714E-3</v>
      </c>
      <c r="AE104" t="s">
        <v>44</v>
      </c>
      <c r="AF104" t="s">
        <v>62</v>
      </c>
      <c r="AG104" t="s">
        <v>152</v>
      </c>
      <c r="AH104" t="s">
        <v>153</v>
      </c>
      <c r="AI104">
        <v>1</v>
      </c>
      <c r="AJ104">
        <v>0</v>
      </c>
      <c r="AK104">
        <v>1</v>
      </c>
      <c r="AL104">
        <v>1</v>
      </c>
      <c r="AM104">
        <v>1</v>
      </c>
      <c r="AN104">
        <v>1</v>
      </c>
      <c r="AO104">
        <v>1</v>
      </c>
      <c r="AP104" t="s">
        <v>289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2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K104" t="s">
        <v>3397</v>
      </c>
    </row>
    <row r="105" spans="1:63" x14ac:dyDescent="0.25">
      <c r="A105">
        <v>1</v>
      </c>
      <c r="B105" t="s">
        <v>149</v>
      </c>
      <c r="D105" t="s">
        <v>149</v>
      </c>
      <c r="E105">
        <v>104</v>
      </c>
      <c r="G105" t="s">
        <v>74</v>
      </c>
      <c r="H105" t="s">
        <v>150</v>
      </c>
      <c r="I105" t="s">
        <v>290</v>
      </c>
      <c r="K105" t="s">
        <v>4211</v>
      </c>
      <c r="M105">
        <v>4.2999999999999997E-2</v>
      </c>
      <c r="N105">
        <v>0.125</v>
      </c>
      <c r="O105">
        <v>4.2999999999999997E-2</v>
      </c>
      <c r="P105">
        <v>0.82499999999999996</v>
      </c>
      <c r="R105">
        <v>0</v>
      </c>
      <c r="S105">
        <v>0.8</v>
      </c>
      <c r="T105">
        <v>2</v>
      </c>
      <c r="U105">
        <v>1.5</v>
      </c>
      <c r="V105">
        <v>0.33</v>
      </c>
      <c r="Z105">
        <v>130</v>
      </c>
      <c r="AA105">
        <v>1.0025614650332469E-2</v>
      </c>
      <c r="AE105" t="s">
        <v>44</v>
      </c>
      <c r="AF105" t="s">
        <v>62</v>
      </c>
      <c r="AG105" t="s">
        <v>152</v>
      </c>
      <c r="AH105" t="s">
        <v>153</v>
      </c>
      <c r="AI105">
        <v>1</v>
      </c>
      <c r="AJ105">
        <v>0</v>
      </c>
      <c r="AK105">
        <v>1</v>
      </c>
      <c r="AL105">
        <v>1</v>
      </c>
      <c r="AM105">
        <v>1</v>
      </c>
      <c r="AN105">
        <v>1</v>
      </c>
      <c r="AO105">
        <v>1</v>
      </c>
      <c r="AP105" t="s">
        <v>291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K105" t="s">
        <v>3397</v>
      </c>
    </row>
    <row r="106" spans="1:63" x14ac:dyDescent="0.25">
      <c r="A106">
        <v>1</v>
      </c>
      <c r="B106" t="s">
        <v>149</v>
      </c>
      <c r="D106" t="s">
        <v>149</v>
      </c>
      <c r="E106">
        <v>105</v>
      </c>
      <c r="G106" t="s">
        <v>74</v>
      </c>
      <c r="H106" t="s">
        <v>150</v>
      </c>
      <c r="I106" t="s">
        <v>292</v>
      </c>
      <c r="K106" t="s">
        <v>4210</v>
      </c>
      <c r="M106">
        <v>4.53E-2</v>
      </c>
      <c r="N106">
        <v>0.125</v>
      </c>
      <c r="O106">
        <v>4.53E-2</v>
      </c>
      <c r="P106">
        <v>0.82499999999999996</v>
      </c>
      <c r="R106">
        <v>0</v>
      </c>
      <c r="S106">
        <v>0.8</v>
      </c>
      <c r="T106">
        <v>2</v>
      </c>
      <c r="U106">
        <v>1.5</v>
      </c>
      <c r="V106">
        <v>0.33</v>
      </c>
      <c r="Z106">
        <v>130</v>
      </c>
      <c r="AA106">
        <v>1.0561868457210718E-2</v>
      </c>
      <c r="AE106" t="s">
        <v>44</v>
      </c>
      <c r="AF106" t="s">
        <v>62</v>
      </c>
      <c r="AG106" t="s">
        <v>152</v>
      </c>
      <c r="AH106" t="s">
        <v>153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1</v>
      </c>
      <c r="AP106" t="s">
        <v>293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K106" t="s">
        <v>3397</v>
      </c>
    </row>
    <row r="107" spans="1:63" x14ac:dyDescent="0.25">
      <c r="A107">
        <v>1</v>
      </c>
      <c r="B107" t="s">
        <v>149</v>
      </c>
      <c r="D107" t="s">
        <v>149</v>
      </c>
      <c r="E107">
        <v>106</v>
      </c>
      <c r="G107" t="s">
        <v>74</v>
      </c>
      <c r="H107" t="s">
        <v>150</v>
      </c>
      <c r="I107" t="s">
        <v>294</v>
      </c>
      <c r="K107" t="s">
        <v>4209</v>
      </c>
      <c r="M107">
        <v>4.65E-2</v>
      </c>
      <c r="N107">
        <v>0.125</v>
      </c>
      <c r="O107">
        <v>4.65E-2</v>
      </c>
      <c r="P107">
        <v>0.82499999999999996</v>
      </c>
      <c r="R107">
        <v>0</v>
      </c>
      <c r="S107">
        <v>0.8</v>
      </c>
      <c r="T107">
        <v>2</v>
      </c>
      <c r="U107">
        <v>1.5</v>
      </c>
      <c r="V107">
        <v>0.33</v>
      </c>
      <c r="Z107">
        <v>130</v>
      </c>
      <c r="AA107">
        <v>1.0841653052103717E-2</v>
      </c>
      <c r="AE107" t="s">
        <v>44</v>
      </c>
      <c r="AF107" t="s">
        <v>62</v>
      </c>
      <c r="AG107" t="s">
        <v>152</v>
      </c>
      <c r="AH107" t="s">
        <v>153</v>
      </c>
      <c r="AI107">
        <v>1</v>
      </c>
      <c r="AJ107">
        <v>0</v>
      </c>
      <c r="AK107">
        <v>1</v>
      </c>
      <c r="AL107">
        <v>1</v>
      </c>
      <c r="AM107">
        <v>1</v>
      </c>
      <c r="AN107">
        <v>1</v>
      </c>
      <c r="AO107">
        <v>1</v>
      </c>
      <c r="AP107" t="s">
        <v>295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K107" t="s">
        <v>3397</v>
      </c>
    </row>
    <row r="108" spans="1:63" x14ac:dyDescent="0.25">
      <c r="A108">
        <v>1</v>
      </c>
      <c r="B108" t="s">
        <v>149</v>
      </c>
      <c r="D108" t="s">
        <v>149</v>
      </c>
      <c r="E108">
        <v>107</v>
      </c>
      <c r="G108" t="s">
        <v>74</v>
      </c>
      <c r="H108" t="s">
        <v>150</v>
      </c>
      <c r="I108" t="s">
        <v>296</v>
      </c>
      <c r="K108" t="s">
        <v>4208</v>
      </c>
      <c r="M108">
        <v>4.7199999999999999E-2</v>
      </c>
      <c r="N108">
        <v>0.125</v>
      </c>
      <c r="O108">
        <v>4.7199999999999999E-2</v>
      </c>
      <c r="P108">
        <v>0.82499999999999996</v>
      </c>
      <c r="R108">
        <v>0</v>
      </c>
      <c r="S108">
        <v>0.8</v>
      </c>
      <c r="T108">
        <v>2</v>
      </c>
      <c r="U108">
        <v>1.5</v>
      </c>
      <c r="V108">
        <v>0.35</v>
      </c>
      <c r="Z108">
        <v>130</v>
      </c>
      <c r="AA108">
        <v>1.1004860732457966E-2</v>
      </c>
      <c r="AE108" t="s">
        <v>44</v>
      </c>
      <c r="AF108" t="s">
        <v>62</v>
      </c>
      <c r="AG108" t="s">
        <v>152</v>
      </c>
      <c r="AH108" t="s">
        <v>153</v>
      </c>
      <c r="AI108">
        <v>1</v>
      </c>
      <c r="AJ108">
        <v>0</v>
      </c>
      <c r="AK108">
        <v>1</v>
      </c>
      <c r="AL108">
        <v>1</v>
      </c>
      <c r="AM108">
        <v>1</v>
      </c>
      <c r="AN108">
        <v>1</v>
      </c>
      <c r="AO108">
        <v>1</v>
      </c>
      <c r="AP108" t="s">
        <v>297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2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K108" t="s">
        <v>3397</v>
      </c>
    </row>
    <row r="109" spans="1:63" x14ac:dyDescent="0.25">
      <c r="A109">
        <v>1</v>
      </c>
      <c r="B109" t="s">
        <v>149</v>
      </c>
      <c r="D109" t="s">
        <v>149</v>
      </c>
      <c r="E109">
        <v>108</v>
      </c>
      <c r="G109" t="s">
        <v>74</v>
      </c>
      <c r="H109" t="s">
        <v>150</v>
      </c>
      <c r="I109" t="s">
        <v>298</v>
      </c>
      <c r="K109" t="s">
        <v>4207</v>
      </c>
      <c r="M109">
        <v>4.9200000000000001E-2</v>
      </c>
      <c r="N109">
        <v>0.125</v>
      </c>
      <c r="O109">
        <v>4.9200000000000001E-2</v>
      </c>
      <c r="P109">
        <v>0.82499999999999996</v>
      </c>
      <c r="R109">
        <v>0</v>
      </c>
      <c r="S109">
        <v>0.8</v>
      </c>
      <c r="T109">
        <v>2</v>
      </c>
      <c r="U109">
        <v>1.5</v>
      </c>
      <c r="V109">
        <v>0.36</v>
      </c>
      <c r="Z109">
        <v>130</v>
      </c>
      <c r="AA109">
        <v>1.1471168390612966E-2</v>
      </c>
      <c r="AE109" t="s">
        <v>44</v>
      </c>
      <c r="AF109" t="s">
        <v>62</v>
      </c>
      <c r="AG109" t="s">
        <v>152</v>
      </c>
      <c r="AH109" t="s">
        <v>153</v>
      </c>
      <c r="AI109">
        <v>1</v>
      </c>
      <c r="AJ109">
        <v>0</v>
      </c>
      <c r="AK109">
        <v>1</v>
      </c>
      <c r="AL109">
        <v>1</v>
      </c>
      <c r="AM109">
        <v>1</v>
      </c>
      <c r="AN109">
        <v>1</v>
      </c>
      <c r="AO109">
        <v>1</v>
      </c>
      <c r="AP109" t="s">
        <v>299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K109" t="s">
        <v>3397</v>
      </c>
    </row>
    <row r="110" spans="1:63" x14ac:dyDescent="0.25">
      <c r="A110">
        <v>1</v>
      </c>
      <c r="B110" t="s">
        <v>149</v>
      </c>
      <c r="D110" t="s">
        <v>149</v>
      </c>
      <c r="E110">
        <v>109</v>
      </c>
      <c r="G110" t="s">
        <v>74</v>
      </c>
      <c r="H110" t="s">
        <v>150</v>
      </c>
      <c r="I110" t="s">
        <v>300</v>
      </c>
      <c r="K110" t="s">
        <v>4206</v>
      </c>
      <c r="M110">
        <v>5.1200000000000002E-2</v>
      </c>
      <c r="N110">
        <v>0.125</v>
      </c>
      <c r="O110">
        <v>5.1200000000000002E-2</v>
      </c>
      <c r="P110">
        <v>0.82499999999999996</v>
      </c>
      <c r="R110">
        <v>0</v>
      </c>
      <c r="S110">
        <v>0.8</v>
      </c>
      <c r="T110">
        <v>2</v>
      </c>
      <c r="U110">
        <v>1.5</v>
      </c>
      <c r="V110">
        <v>0.36</v>
      </c>
      <c r="Z110">
        <v>130</v>
      </c>
      <c r="AA110">
        <v>1.1937476048767964E-2</v>
      </c>
      <c r="AE110" t="s">
        <v>44</v>
      </c>
      <c r="AF110" t="s">
        <v>62</v>
      </c>
      <c r="AG110" t="s">
        <v>152</v>
      </c>
      <c r="AH110" t="s">
        <v>153</v>
      </c>
      <c r="AI110">
        <v>1</v>
      </c>
      <c r="AJ110">
        <v>0</v>
      </c>
      <c r="AK110">
        <v>1</v>
      </c>
      <c r="AL110">
        <v>1</v>
      </c>
      <c r="AM110">
        <v>1</v>
      </c>
      <c r="AN110">
        <v>1</v>
      </c>
      <c r="AO110">
        <v>1</v>
      </c>
      <c r="AP110" t="s">
        <v>301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K110" t="s">
        <v>3397</v>
      </c>
    </row>
    <row r="111" spans="1:63" x14ac:dyDescent="0.25">
      <c r="A111">
        <v>1</v>
      </c>
      <c r="B111" t="s">
        <v>149</v>
      </c>
      <c r="D111" t="s">
        <v>149</v>
      </c>
      <c r="E111">
        <v>110</v>
      </c>
      <c r="G111" t="s">
        <v>74</v>
      </c>
      <c r="H111" t="s">
        <v>150</v>
      </c>
      <c r="I111" t="s">
        <v>302</v>
      </c>
      <c r="K111" t="s">
        <v>4205</v>
      </c>
      <c r="M111">
        <v>5.1999999999999998E-2</v>
      </c>
      <c r="N111">
        <v>0.125</v>
      </c>
      <c r="O111">
        <v>5.1999999999999998E-2</v>
      </c>
      <c r="P111">
        <v>0.82499999999999996</v>
      </c>
      <c r="R111">
        <v>0</v>
      </c>
      <c r="S111">
        <v>0.8</v>
      </c>
      <c r="T111">
        <v>2</v>
      </c>
      <c r="U111">
        <v>1.5</v>
      </c>
      <c r="V111">
        <v>0.39</v>
      </c>
      <c r="Z111">
        <v>130</v>
      </c>
      <c r="AA111">
        <v>1.2123999112029963E-2</v>
      </c>
      <c r="AE111" t="s">
        <v>44</v>
      </c>
      <c r="AF111" t="s">
        <v>62</v>
      </c>
      <c r="AG111" t="s">
        <v>152</v>
      </c>
      <c r="AH111" t="s">
        <v>153</v>
      </c>
      <c r="AI111">
        <v>1</v>
      </c>
      <c r="AJ111">
        <v>0</v>
      </c>
      <c r="AK111">
        <v>1</v>
      </c>
      <c r="AL111">
        <v>1</v>
      </c>
      <c r="AM111">
        <v>1</v>
      </c>
      <c r="AN111">
        <v>1</v>
      </c>
      <c r="AO111">
        <v>1</v>
      </c>
      <c r="AP111" t="s">
        <v>303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2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K111" t="s">
        <v>3397</v>
      </c>
    </row>
    <row r="112" spans="1:63" x14ac:dyDescent="0.25">
      <c r="A112">
        <v>1</v>
      </c>
      <c r="B112" t="s">
        <v>149</v>
      </c>
      <c r="D112" t="s">
        <v>149</v>
      </c>
      <c r="E112">
        <v>111</v>
      </c>
      <c r="G112" t="s">
        <v>74</v>
      </c>
      <c r="H112" t="s">
        <v>150</v>
      </c>
      <c r="I112" t="s">
        <v>304</v>
      </c>
      <c r="K112" t="s">
        <v>4204</v>
      </c>
      <c r="M112">
        <v>5.3100000000000001E-2</v>
      </c>
      <c r="N112">
        <v>0.125</v>
      </c>
      <c r="O112">
        <v>5.3100000000000001E-2</v>
      </c>
      <c r="P112">
        <v>0.82499999999999996</v>
      </c>
      <c r="R112">
        <v>0</v>
      </c>
      <c r="S112">
        <v>0.8</v>
      </c>
      <c r="T112">
        <v>2</v>
      </c>
      <c r="U112">
        <v>1.5</v>
      </c>
      <c r="V112">
        <v>0.36</v>
      </c>
      <c r="Z112">
        <v>130</v>
      </c>
      <c r="AA112">
        <v>1.2380468324015213E-2</v>
      </c>
      <c r="AE112" t="s">
        <v>44</v>
      </c>
      <c r="AF112" t="s">
        <v>62</v>
      </c>
      <c r="AG112" t="s">
        <v>152</v>
      </c>
      <c r="AH112" t="s">
        <v>153</v>
      </c>
      <c r="AI112">
        <v>1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 t="s">
        <v>305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2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K112" t="s">
        <v>3397</v>
      </c>
    </row>
    <row r="113" spans="1:63" x14ac:dyDescent="0.25">
      <c r="A113">
        <v>1</v>
      </c>
      <c r="B113" t="s">
        <v>149</v>
      </c>
      <c r="D113" t="s">
        <v>149</v>
      </c>
      <c r="E113">
        <v>112</v>
      </c>
      <c r="G113" t="s">
        <v>74</v>
      </c>
      <c r="H113" t="s">
        <v>150</v>
      </c>
      <c r="I113" t="s">
        <v>306</v>
      </c>
      <c r="K113" t="s">
        <v>4203</v>
      </c>
      <c r="M113">
        <v>5.5100000000000003E-2</v>
      </c>
      <c r="N113">
        <v>0.125</v>
      </c>
      <c r="O113">
        <v>5.5100000000000003E-2</v>
      </c>
      <c r="P113">
        <v>0.82499999999999996</v>
      </c>
      <c r="R113">
        <v>0</v>
      </c>
      <c r="S113">
        <v>0.8</v>
      </c>
      <c r="T113">
        <v>2</v>
      </c>
      <c r="U113">
        <v>1.5</v>
      </c>
      <c r="V113">
        <v>0.35</v>
      </c>
      <c r="Z113">
        <v>130</v>
      </c>
      <c r="AA113">
        <v>1.2846775982170213E-2</v>
      </c>
      <c r="AE113" t="s">
        <v>44</v>
      </c>
      <c r="AF113" t="s">
        <v>62</v>
      </c>
      <c r="AG113" t="s">
        <v>152</v>
      </c>
      <c r="AH113" t="s">
        <v>153</v>
      </c>
      <c r="AI113">
        <v>1</v>
      </c>
      <c r="AJ113">
        <v>0</v>
      </c>
      <c r="AK113">
        <v>1</v>
      </c>
      <c r="AL113">
        <v>1</v>
      </c>
      <c r="AM113">
        <v>1</v>
      </c>
      <c r="AN113">
        <v>1</v>
      </c>
      <c r="AO113">
        <v>1</v>
      </c>
      <c r="AP113" t="s">
        <v>307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K113" t="s">
        <v>3397</v>
      </c>
    </row>
    <row r="114" spans="1:63" x14ac:dyDescent="0.25">
      <c r="A114">
        <v>1</v>
      </c>
      <c r="B114" t="s">
        <v>149</v>
      </c>
      <c r="D114" t="s">
        <v>149</v>
      </c>
      <c r="E114">
        <v>113</v>
      </c>
      <c r="G114" t="s">
        <v>74</v>
      </c>
      <c r="H114" t="s">
        <v>150</v>
      </c>
      <c r="I114" t="s">
        <v>308</v>
      </c>
      <c r="K114" t="s">
        <v>4202</v>
      </c>
      <c r="M114">
        <v>5.7099999999999998E-2</v>
      </c>
      <c r="N114">
        <v>0.125</v>
      </c>
      <c r="O114">
        <v>5.7099999999999998E-2</v>
      </c>
      <c r="P114">
        <v>0.82499999999999996</v>
      </c>
      <c r="R114">
        <v>0</v>
      </c>
      <c r="S114">
        <v>0.8</v>
      </c>
      <c r="T114">
        <v>2</v>
      </c>
      <c r="U114">
        <v>1.5</v>
      </c>
      <c r="V114">
        <v>0.35</v>
      </c>
      <c r="Z114">
        <v>130</v>
      </c>
      <c r="AA114">
        <v>1.3313083640325209E-2</v>
      </c>
      <c r="AE114" t="s">
        <v>44</v>
      </c>
      <c r="AF114" t="s">
        <v>62</v>
      </c>
      <c r="AG114" t="s">
        <v>152</v>
      </c>
      <c r="AH114" t="s">
        <v>153</v>
      </c>
      <c r="AI114">
        <v>1</v>
      </c>
      <c r="AJ114">
        <v>0</v>
      </c>
      <c r="AK114">
        <v>1</v>
      </c>
      <c r="AL114">
        <v>1</v>
      </c>
      <c r="AM114">
        <v>1</v>
      </c>
      <c r="AN114">
        <v>1</v>
      </c>
      <c r="AO114">
        <v>1</v>
      </c>
      <c r="AP114" t="s">
        <v>309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K114" t="s">
        <v>3397</v>
      </c>
    </row>
    <row r="115" spans="1:63" x14ac:dyDescent="0.25">
      <c r="A115">
        <v>1</v>
      </c>
      <c r="B115" t="s">
        <v>149</v>
      </c>
      <c r="D115" t="s">
        <v>149</v>
      </c>
      <c r="E115">
        <v>114</v>
      </c>
      <c r="G115" t="s">
        <v>74</v>
      </c>
      <c r="H115" t="s">
        <v>150</v>
      </c>
      <c r="I115" t="s">
        <v>310</v>
      </c>
      <c r="K115" t="s">
        <v>4201</v>
      </c>
      <c r="M115">
        <v>5.9499999999999997E-2</v>
      </c>
      <c r="N115">
        <v>0.125</v>
      </c>
      <c r="O115">
        <v>5.9499999999999997E-2</v>
      </c>
      <c r="P115">
        <v>0.82499999999999996</v>
      </c>
      <c r="R115">
        <v>0</v>
      </c>
      <c r="S115">
        <v>0.8</v>
      </c>
      <c r="T115">
        <v>2</v>
      </c>
      <c r="U115">
        <v>1.5</v>
      </c>
      <c r="V115">
        <v>0.35</v>
      </c>
      <c r="Z115">
        <v>130</v>
      </c>
      <c r="AA115">
        <v>1.3872652830111208E-2</v>
      </c>
      <c r="AE115" t="s">
        <v>44</v>
      </c>
      <c r="AF115" t="s">
        <v>62</v>
      </c>
      <c r="AG115" t="s">
        <v>152</v>
      </c>
      <c r="AH115" t="s">
        <v>153</v>
      </c>
      <c r="AI115">
        <v>1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 t="s">
        <v>311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K115" t="s">
        <v>3397</v>
      </c>
    </row>
    <row r="116" spans="1:63" x14ac:dyDescent="0.25">
      <c r="A116">
        <v>1</v>
      </c>
      <c r="B116" t="s">
        <v>149</v>
      </c>
      <c r="D116" t="s">
        <v>149</v>
      </c>
      <c r="E116">
        <v>115</v>
      </c>
      <c r="G116" t="s">
        <v>74</v>
      </c>
      <c r="H116" t="s">
        <v>150</v>
      </c>
      <c r="I116" t="s">
        <v>312</v>
      </c>
      <c r="K116" t="s">
        <v>4200</v>
      </c>
      <c r="M116">
        <v>6.0999999999999999E-2</v>
      </c>
      <c r="N116">
        <v>0.125</v>
      </c>
      <c r="O116">
        <v>6.0999999999999999E-2</v>
      </c>
      <c r="P116">
        <v>0.82499999999999996</v>
      </c>
      <c r="R116">
        <v>0</v>
      </c>
      <c r="S116">
        <v>0.8</v>
      </c>
      <c r="T116">
        <v>2</v>
      </c>
      <c r="U116">
        <v>1.5</v>
      </c>
      <c r="V116">
        <v>0.36</v>
      </c>
      <c r="Z116">
        <v>130</v>
      </c>
      <c r="AA116">
        <v>1.4222383573727456E-2</v>
      </c>
      <c r="AE116" t="s">
        <v>44</v>
      </c>
      <c r="AF116" t="s">
        <v>62</v>
      </c>
      <c r="AG116" t="s">
        <v>152</v>
      </c>
      <c r="AH116" t="s">
        <v>153</v>
      </c>
      <c r="AI116">
        <v>1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1</v>
      </c>
      <c r="AP116" t="s">
        <v>313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K116" t="s">
        <v>3397</v>
      </c>
    </row>
    <row r="117" spans="1:63" x14ac:dyDescent="0.25">
      <c r="A117">
        <v>1</v>
      </c>
      <c r="B117" t="s">
        <v>149</v>
      </c>
      <c r="D117" t="s">
        <v>149</v>
      </c>
      <c r="E117">
        <v>116</v>
      </c>
      <c r="G117" t="s">
        <v>74</v>
      </c>
      <c r="H117" t="s">
        <v>150</v>
      </c>
      <c r="I117" t="s">
        <v>314</v>
      </c>
      <c r="K117" t="s">
        <v>4199</v>
      </c>
      <c r="M117">
        <v>6.25E-2</v>
      </c>
      <c r="N117">
        <v>0.125</v>
      </c>
      <c r="O117">
        <v>6.25E-2</v>
      </c>
      <c r="P117">
        <v>0.82499999999999996</v>
      </c>
      <c r="R117">
        <v>0</v>
      </c>
      <c r="S117">
        <v>0.8</v>
      </c>
      <c r="T117">
        <v>2</v>
      </c>
      <c r="U117">
        <v>1.5</v>
      </c>
      <c r="V117">
        <v>0.36</v>
      </c>
      <c r="Z117">
        <v>130</v>
      </c>
      <c r="AA117">
        <v>1.4572114317343706E-2</v>
      </c>
      <c r="AE117" t="s">
        <v>44</v>
      </c>
      <c r="AF117" t="s">
        <v>62</v>
      </c>
      <c r="AG117" t="s">
        <v>152</v>
      </c>
      <c r="AH117" t="s">
        <v>153</v>
      </c>
      <c r="AI117">
        <v>1</v>
      </c>
      <c r="AJ117">
        <v>0</v>
      </c>
      <c r="AK117">
        <v>1</v>
      </c>
      <c r="AL117">
        <v>1</v>
      </c>
      <c r="AM117">
        <v>1</v>
      </c>
      <c r="AN117">
        <v>1</v>
      </c>
      <c r="AO117">
        <v>1</v>
      </c>
      <c r="AP117" t="s">
        <v>315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K117" t="s">
        <v>3397</v>
      </c>
    </row>
    <row r="118" spans="1:63" x14ac:dyDescent="0.25">
      <c r="A118">
        <v>1</v>
      </c>
      <c r="B118" t="s">
        <v>149</v>
      </c>
      <c r="D118" t="s">
        <v>149</v>
      </c>
      <c r="E118">
        <v>117</v>
      </c>
      <c r="G118" t="s">
        <v>74</v>
      </c>
      <c r="H118" t="s">
        <v>150</v>
      </c>
      <c r="I118" t="s">
        <v>316</v>
      </c>
      <c r="K118" t="s">
        <v>4198</v>
      </c>
      <c r="M118">
        <v>6.3500000000000001E-2</v>
      </c>
      <c r="N118">
        <v>0.125</v>
      </c>
      <c r="O118">
        <v>6.3500000000000001E-2</v>
      </c>
      <c r="P118">
        <v>0.82499999999999996</v>
      </c>
      <c r="R118">
        <v>0</v>
      </c>
      <c r="S118">
        <v>0.8</v>
      </c>
      <c r="T118">
        <v>2</v>
      </c>
      <c r="U118">
        <v>1.5</v>
      </c>
      <c r="V118">
        <v>0.36</v>
      </c>
      <c r="Z118">
        <v>150</v>
      </c>
      <c r="AA118">
        <v>8.5073868596881458E-3</v>
      </c>
      <c r="AE118" t="s">
        <v>44</v>
      </c>
      <c r="AF118" t="s">
        <v>62</v>
      </c>
      <c r="AG118" t="s">
        <v>152</v>
      </c>
      <c r="AH118" t="s">
        <v>153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1</v>
      </c>
      <c r="AO118">
        <v>1</v>
      </c>
      <c r="AP118" t="s">
        <v>317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K118" t="s">
        <v>3397</v>
      </c>
    </row>
    <row r="119" spans="1:63" x14ac:dyDescent="0.25">
      <c r="A119">
        <v>1</v>
      </c>
      <c r="B119" t="s">
        <v>149</v>
      </c>
      <c r="D119" t="s">
        <v>149</v>
      </c>
      <c r="E119">
        <v>118</v>
      </c>
      <c r="G119" t="s">
        <v>74</v>
      </c>
      <c r="H119" t="s">
        <v>150</v>
      </c>
      <c r="I119" t="s">
        <v>318</v>
      </c>
      <c r="K119" t="s">
        <v>4197</v>
      </c>
      <c r="M119">
        <v>6.5000000000000002E-2</v>
      </c>
      <c r="N119">
        <v>0.125</v>
      </c>
      <c r="O119">
        <v>6.5000000000000002E-2</v>
      </c>
      <c r="P119">
        <v>0.82499999999999996</v>
      </c>
      <c r="R119">
        <v>0</v>
      </c>
      <c r="S119">
        <v>0.8</v>
      </c>
      <c r="T119">
        <v>2</v>
      </c>
      <c r="U119">
        <v>1.5</v>
      </c>
      <c r="V119">
        <v>0.35</v>
      </c>
      <c r="Z119">
        <v>150</v>
      </c>
      <c r="AA119">
        <v>8.7083487540114881E-3</v>
      </c>
      <c r="AE119" t="s">
        <v>44</v>
      </c>
      <c r="AF119" t="s">
        <v>62</v>
      </c>
      <c r="AG119" t="s">
        <v>152</v>
      </c>
      <c r="AH119" t="s">
        <v>153</v>
      </c>
      <c r="AI119">
        <v>1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 t="s">
        <v>319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K119" t="s">
        <v>3397</v>
      </c>
    </row>
    <row r="120" spans="1:63" x14ac:dyDescent="0.25">
      <c r="A120">
        <v>1</v>
      </c>
      <c r="B120" t="s">
        <v>149</v>
      </c>
      <c r="D120" t="s">
        <v>149</v>
      </c>
      <c r="E120">
        <v>119</v>
      </c>
      <c r="G120" t="s">
        <v>74</v>
      </c>
      <c r="H120" t="s">
        <v>150</v>
      </c>
      <c r="I120" t="s">
        <v>320</v>
      </c>
      <c r="K120" t="s">
        <v>4196</v>
      </c>
      <c r="M120">
        <v>6.7000000000000004E-2</v>
      </c>
      <c r="N120">
        <v>0.125</v>
      </c>
      <c r="O120">
        <v>6.7000000000000004E-2</v>
      </c>
      <c r="P120">
        <v>0.82499999999999996</v>
      </c>
      <c r="R120">
        <v>0</v>
      </c>
      <c r="S120">
        <v>0.8</v>
      </c>
      <c r="T120">
        <v>2</v>
      </c>
      <c r="U120">
        <v>1.5</v>
      </c>
      <c r="V120">
        <v>0.34</v>
      </c>
      <c r="Z120">
        <v>150</v>
      </c>
      <c r="AA120">
        <v>8.9762979464426112E-3</v>
      </c>
      <c r="AE120" t="s">
        <v>44</v>
      </c>
      <c r="AF120" t="s">
        <v>62</v>
      </c>
      <c r="AG120" t="s">
        <v>152</v>
      </c>
      <c r="AH120" t="s">
        <v>153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 t="s">
        <v>321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K120" t="s">
        <v>3397</v>
      </c>
    </row>
    <row r="121" spans="1:63" x14ac:dyDescent="0.25">
      <c r="A121">
        <v>1</v>
      </c>
      <c r="B121" t="s">
        <v>149</v>
      </c>
      <c r="D121" t="s">
        <v>149</v>
      </c>
      <c r="E121">
        <v>120</v>
      </c>
      <c r="G121" t="s">
        <v>74</v>
      </c>
      <c r="H121" t="s">
        <v>150</v>
      </c>
      <c r="I121" t="s">
        <v>322</v>
      </c>
      <c r="K121" t="s">
        <v>4195</v>
      </c>
      <c r="M121">
        <v>6.8900000000000003E-2</v>
      </c>
      <c r="N121">
        <v>0.125</v>
      </c>
      <c r="O121">
        <v>6.8900000000000003E-2</v>
      </c>
      <c r="P121">
        <v>0.82499999999999996</v>
      </c>
      <c r="R121">
        <v>0</v>
      </c>
      <c r="S121">
        <v>0.8</v>
      </c>
      <c r="T121">
        <v>2</v>
      </c>
      <c r="U121">
        <v>1.5</v>
      </c>
      <c r="V121">
        <v>0.35</v>
      </c>
      <c r="Z121">
        <v>150</v>
      </c>
      <c r="AA121">
        <v>9.2308496792521764E-3</v>
      </c>
      <c r="AE121" t="s">
        <v>44</v>
      </c>
      <c r="AF121" t="s">
        <v>62</v>
      </c>
      <c r="AG121" t="s">
        <v>152</v>
      </c>
      <c r="AH121" t="s">
        <v>153</v>
      </c>
      <c r="AI121">
        <v>1</v>
      </c>
      <c r="AJ121">
        <v>0</v>
      </c>
      <c r="AK121">
        <v>1</v>
      </c>
      <c r="AL121">
        <v>1</v>
      </c>
      <c r="AM121">
        <v>1</v>
      </c>
      <c r="AN121">
        <v>1</v>
      </c>
      <c r="AO121">
        <v>1</v>
      </c>
      <c r="AP121" t="s">
        <v>323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K121" t="s">
        <v>3397</v>
      </c>
    </row>
    <row r="122" spans="1:63" x14ac:dyDescent="0.25">
      <c r="A122">
        <v>1</v>
      </c>
      <c r="B122" t="s">
        <v>149</v>
      </c>
      <c r="D122" t="s">
        <v>149</v>
      </c>
      <c r="E122">
        <v>121</v>
      </c>
      <c r="G122" t="s">
        <v>74</v>
      </c>
      <c r="H122" t="s">
        <v>150</v>
      </c>
      <c r="I122" t="s">
        <v>324</v>
      </c>
      <c r="K122" t="s">
        <v>4194</v>
      </c>
      <c r="M122">
        <v>7.0000000000000007E-2</v>
      </c>
      <c r="N122">
        <v>0.125</v>
      </c>
      <c r="O122">
        <v>7.0000000000000007E-2</v>
      </c>
      <c r="P122">
        <v>0.82499999999999996</v>
      </c>
      <c r="R122">
        <v>0</v>
      </c>
      <c r="S122">
        <v>0.8</v>
      </c>
      <c r="T122">
        <v>2</v>
      </c>
      <c r="U122">
        <v>1.5</v>
      </c>
      <c r="V122">
        <v>0.35</v>
      </c>
      <c r="Z122">
        <v>150</v>
      </c>
      <c r="AA122">
        <v>9.3782217350892941E-3</v>
      </c>
      <c r="AE122" t="s">
        <v>44</v>
      </c>
      <c r="AF122" t="s">
        <v>62</v>
      </c>
      <c r="AG122" t="s">
        <v>152</v>
      </c>
      <c r="AH122" t="s">
        <v>153</v>
      </c>
      <c r="AI122">
        <v>1</v>
      </c>
      <c r="AJ122">
        <v>0</v>
      </c>
      <c r="AK122">
        <v>1</v>
      </c>
      <c r="AL122">
        <v>1</v>
      </c>
      <c r="AM122">
        <v>1</v>
      </c>
      <c r="AN122">
        <v>1</v>
      </c>
      <c r="AO122">
        <v>1</v>
      </c>
      <c r="AP122" t="s">
        <v>325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K122" t="s">
        <v>3397</v>
      </c>
    </row>
    <row r="123" spans="1:63" x14ac:dyDescent="0.25">
      <c r="A123">
        <v>1</v>
      </c>
      <c r="B123" t="s">
        <v>149</v>
      </c>
      <c r="D123" t="s">
        <v>149</v>
      </c>
      <c r="E123">
        <v>122</v>
      </c>
      <c r="G123" t="s">
        <v>74</v>
      </c>
      <c r="H123" t="s">
        <v>150</v>
      </c>
      <c r="I123" t="s">
        <v>326</v>
      </c>
      <c r="K123" t="s">
        <v>4193</v>
      </c>
      <c r="M123">
        <v>7.0900000000000005E-2</v>
      </c>
      <c r="N123">
        <v>0.125</v>
      </c>
      <c r="O123">
        <v>7.0900000000000005E-2</v>
      </c>
      <c r="P123">
        <v>0.82499999999999996</v>
      </c>
      <c r="R123">
        <v>0</v>
      </c>
      <c r="S123">
        <v>0.8</v>
      </c>
      <c r="T123">
        <v>2</v>
      </c>
      <c r="U123">
        <v>1.5</v>
      </c>
      <c r="V123">
        <v>0.36</v>
      </c>
      <c r="Z123">
        <v>150</v>
      </c>
      <c r="AA123">
        <v>9.4987988716832995E-3</v>
      </c>
      <c r="AE123" t="s">
        <v>44</v>
      </c>
      <c r="AF123" t="s">
        <v>62</v>
      </c>
      <c r="AG123" t="s">
        <v>152</v>
      </c>
      <c r="AH123" t="s">
        <v>153</v>
      </c>
      <c r="AI123">
        <v>1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1</v>
      </c>
      <c r="AP123" t="s">
        <v>327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K123" t="s">
        <v>3397</v>
      </c>
    </row>
    <row r="124" spans="1:63" x14ac:dyDescent="0.25">
      <c r="A124">
        <v>1</v>
      </c>
      <c r="B124" t="s">
        <v>149</v>
      </c>
      <c r="D124" t="s">
        <v>149</v>
      </c>
      <c r="E124">
        <v>123</v>
      </c>
      <c r="G124" t="s">
        <v>74</v>
      </c>
      <c r="H124" t="s">
        <v>150</v>
      </c>
      <c r="I124" t="s">
        <v>328</v>
      </c>
      <c r="K124" t="s">
        <v>4192</v>
      </c>
      <c r="M124">
        <v>7.2999999999999995E-2</v>
      </c>
      <c r="N124">
        <v>0.125</v>
      </c>
      <c r="O124">
        <v>7.2999999999999995E-2</v>
      </c>
      <c r="P124">
        <v>0.82499999999999996</v>
      </c>
      <c r="R124">
        <v>0</v>
      </c>
      <c r="S124">
        <v>0.8</v>
      </c>
      <c r="T124">
        <v>2</v>
      </c>
      <c r="U124">
        <v>1.5</v>
      </c>
      <c r="V124">
        <v>0.45</v>
      </c>
      <c r="Z124">
        <v>150</v>
      </c>
      <c r="AA124">
        <v>9.780145523735977E-3</v>
      </c>
      <c r="AE124" t="s">
        <v>44</v>
      </c>
      <c r="AF124" t="s">
        <v>62</v>
      </c>
      <c r="AG124" t="s">
        <v>152</v>
      </c>
      <c r="AH124" t="s">
        <v>153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 t="s">
        <v>329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K124" t="s">
        <v>3397</v>
      </c>
    </row>
    <row r="125" spans="1:63" x14ac:dyDescent="0.25">
      <c r="A125">
        <v>1</v>
      </c>
      <c r="B125" t="s">
        <v>149</v>
      </c>
      <c r="D125" t="s">
        <v>149</v>
      </c>
      <c r="E125">
        <v>124</v>
      </c>
      <c r="G125" t="s">
        <v>74</v>
      </c>
      <c r="H125" t="s">
        <v>150</v>
      </c>
      <c r="I125" t="s">
        <v>330</v>
      </c>
      <c r="K125" t="s">
        <v>4191</v>
      </c>
      <c r="M125">
        <v>7.4800000000000005E-2</v>
      </c>
      <c r="N125">
        <v>0.125</v>
      </c>
      <c r="O125">
        <v>7.4800000000000005E-2</v>
      </c>
      <c r="P125">
        <v>0.82499999999999996</v>
      </c>
      <c r="R125">
        <v>0</v>
      </c>
      <c r="S125">
        <v>0.8</v>
      </c>
      <c r="T125">
        <v>2</v>
      </c>
      <c r="U125">
        <v>1.5</v>
      </c>
      <c r="V125">
        <v>0.35</v>
      </c>
      <c r="Z125">
        <v>150</v>
      </c>
      <c r="AA125">
        <v>1.0021299796923989E-2</v>
      </c>
      <c r="AE125" t="s">
        <v>44</v>
      </c>
      <c r="AF125" t="s">
        <v>62</v>
      </c>
      <c r="AG125" t="s">
        <v>152</v>
      </c>
      <c r="AH125" t="s">
        <v>153</v>
      </c>
      <c r="AI125">
        <v>1</v>
      </c>
      <c r="AJ125">
        <v>0</v>
      </c>
      <c r="AK125">
        <v>1</v>
      </c>
      <c r="AL125">
        <v>1</v>
      </c>
      <c r="AM125">
        <v>1</v>
      </c>
      <c r="AN125">
        <v>1</v>
      </c>
      <c r="AO125">
        <v>1</v>
      </c>
      <c r="AP125" t="s">
        <v>331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K125" t="s">
        <v>3397</v>
      </c>
    </row>
    <row r="126" spans="1:63" x14ac:dyDescent="0.25">
      <c r="A126">
        <v>1</v>
      </c>
      <c r="B126" t="s">
        <v>149</v>
      </c>
      <c r="D126" t="s">
        <v>149</v>
      </c>
      <c r="E126">
        <v>125</v>
      </c>
      <c r="G126" t="s">
        <v>74</v>
      </c>
      <c r="H126" t="s">
        <v>150</v>
      </c>
      <c r="I126" t="s">
        <v>332</v>
      </c>
      <c r="K126" t="s">
        <v>4190</v>
      </c>
      <c r="M126">
        <v>7.5999999999999998E-2</v>
      </c>
      <c r="N126">
        <v>0.125</v>
      </c>
      <c r="O126">
        <v>7.5999999999999998E-2</v>
      </c>
      <c r="P126">
        <v>0.82499999999999996</v>
      </c>
      <c r="R126">
        <v>0</v>
      </c>
      <c r="S126">
        <v>0.8</v>
      </c>
      <c r="T126">
        <v>2</v>
      </c>
      <c r="U126">
        <v>1.5</v>
      </c>
      <c r="V126">
        <v>0.35</v>
      </c>
      <c r="Z126">
        <v>150</v>
      </c>
      <c r="AA126">
        <v>1.0182069312382662E-2</v>
      </c>
      <c r="AE126" t="s">
        <v>44</v>
      </c>
      <c r="AF126" t="s">
        <v>62</v>
      </c>
      <c r="AG126" t="s">
        <v>152</v>
      </c>
      <c r="AH126" t="s">
        <v>153</v>
      </c>
      <c r="AI126">
        <v>1</v>
      </c>
      <c r="AJ126">
        <v>0</v>
      </c>
      <c r="AK126">
        <v>1</v>
      </c>
      <c r="AL126">
        <v>1</v>
      </c>
      <c r="AM126">
        <v>1</v>
      </c>
      <c r="AN126">
        <v>1</v>
      </c>
      <c r="AO126">
        <v>1</v>
      </c>
      <c r="AP126" t="s">
        <v>333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K126" t="s">
        <v>3397</v>
      </c>
    </row>
    <row r="127" spans="1:63" x14ac:dyDescent="0.25">
      <c r="A127">
        <v>1</v>
      </c>
      <c r="B127" t="s">
        <v>149</v>
      </c>
      <c r="D127" t="s">
        <v>149</v>
      </c>
      <c r="E127">
        <v>126</v>
      </c>
      <c r="G127" t="s">
        <v>74</v>
      </c>
      <c r="H127" t="s">
        <v>150</v>
      </c>
      <c r="I127" t="s">
        <v>334</v>
      </c>
      <c r="K127" t="s">
        <v>4189</v>
      </c>
      <c r="M127">
        <v>7.6799999999999993E-2</v>
      </c>
      <c r="N127">
        <v>0.125</v>
      </c>
      <c r="O127">
        <v>7.6799999999999993E-2</v>
      </c>
      <c r="P127">
        <v>0.82499999999999996</v>
      </c>
      <c r="R127">
        <v>0</v>
      </c>
      <c r="S127">
        <v>0.8</v>
      </c>
      <c r="T127">
        <v>2</v>
      </c>
      <c r="U127">
        <v>1.5</v>
      </c>
      <c r="V127">
        <v>0.35</v>
      </c>
      <c r="Z127">
        <v>150</v>
      </c>
      <c r="AA127">
        <v>1.0289248989355111E-2</v>
      </c>
      <c r="AE127" t="s">
        <v>44</v>
      </c>
      <c r="AF127" t="s">
        <v>62</v>
      </c>
      <c r="AG127" t="s">
        <v>152</v>
      </c>
      <c r="AH127" t="s">
        <v>153</v>
      </c>
      <c r="AI127">
        <v>1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1</v>
      </c>
      <c r="AP127" t="s">
        <v>335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K127" t="s">
        <v>3397</v>
      </c>
    </row>
    <row r="128" spans="1:63" x14ac:dyDescent="0.25">
      <c r="A128">
        <v>1</v>
      </c>
      <c r="B128" t="s">
        <v>149</v>
      </c>
      <c r="D128" t="s">
        <v>149</v>
      </c>
      <c r="E128">
        <v>127</v>
      </c>
      <c r="G128" t="s">
        <v>74</v>
      </c>
      <c r="H128" t="s">
        <v>150</v>
      </c>
      <c r="I128" t="s">
        <v>336</v>
      </c>
      <c r="K128" t="s">
        <v>4188</v>
      </c>
      <c r="M128">
        <v>7.8100000000000003E-2</v>
      </c>
      <c r="N128">
        <v>0.125</v>
      </c>
      <c r="O128">
        <v>7.8100000000000003E-2</v>
      </c>
      <c r="P128">
        <v>0.82499999999999996</v>
      </c>
      <c r="R128">
        <v>0</v>
      </c>
      <c r="S128">
        <v>0.8</v>
      </c>
      <c r="T128">
        <v>2</v>
      </c>
      <c r="U128">
        <v>1.5</v>
      </c>
      <c r="V128">
        <v>0.35</v>
      </c>
      <c r="Z128">
        <v>150</v>
      </c>
      <c r="AA128">
        <v>1.0463415964435341E-2</v>
      </c>
      <c r="AE128" t="s">
        <v>44</v>
      </c>
      <c r="AF128" t="s">
        <v>62</v>
      </c>
      <c r="AG128" t="s">
        <v>152</v>
      </c>
      <c r="AH128" t="s">
        <v>153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 t="s">
        <v>337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K128" t="s">
        <v>3397</v>
      </c>
    </row>
    <row r="129" spans="1:63" x14ac:dyDescent="0.25">
      <c r="A129">
        <v>1</v>
      </c>
      <c r="B129" t="s">
        <v>149</v>
      </c>
      <c r="D129" t="s">
        <v>149</v>
      </c>
      <c r="E129">
        <v>128</v>
      </c>
      <c r="G129" t="s">
        <v>74</v>
      </c>
      <c r="H129" t="s">
        <v>150</v>
      </c>
      <c r="I129" t="s">
        <v>338</v>
      </c>
      <c r="K129" t="s">
        <v>4187</v>
      </c>
      <c r="M129">
        <v>7.8700000000000006E-2</v>
      </c>
      <c r="N129">
        <v>0.125</v>
      </c>
      <c r="O129">
        <v>7.8700000000000006E-2</v>
      </c>
      <c r="P129">
        <v>0.82499999999999996</v>
      </c>
      <c r="R129">
        <v>0</v>
      </c>
      <c r="S129">
        <v>0.8</v>
      </c>
      <c r="T129">
        <v>2</v>
      </c>
      <c r="U129">
        <v>1.5</v>
      </c>
      <c r="V129">
        <v>0.39</v>
      </c>
      <c r="Z129">
        <v>150</v>
      </c>
      <c r="AA129">
        <v>1.0543800722164678E-2</v>
      </c>
      <c r="AE129" t="s">
        <v>44</v>
      </c>
      <c r="AF129" t="s">
        <v>62</v>
      </c>
      <c r="AG129" t="s">
        <v>152</v>
      </c>
      <c r="AH129" t="s">
        <v>153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 t="s">
        <v>339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2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K129" t="s">
        <v>3397</v>
      </c>
    </row>
    <row r="130" spans="1:63" x14ac:dyDescent="0.25">
      <c r="A130">
        <v>1</v>
      </c>
      <c r="B130" t="s">
        <v>149</v>
      </c>
      <c r="D130" t="s">
        <v>149</v>
      </c>
      <c r="E130">
        <v>129</v>
      </c>
      <c r="G130" t="s">
        <v>74</v>
      </c>
      <c r="H130" t="s">
        <v>150</v>
      </c>
      <c r="I130" t="s">
        <v>340</v>
      </c>
      <c r="K130" t="s">
        <v>4186</v>
      </c>
      <c r="M130">
        <v>8.1000000000000003E-2</v>
      </c>
      <c r="N130">
        <v>0.125</v>
      </c>
      <c r="O130">
        <v>8.1000000000000003E-2</v>
      </c>
      <c r="P130">
        <v>0.82499999999999996</v>
      </c>
      <c r="R130">
        <v>0</v>
      </c>
      <c r="S130">
        <v>0.8</v>
      </c>
      <c r="T130">
        <v>2</v>
      </c>
      <c r="U130">
        <v>1.5</v>
      </c>
      <c r="V130">
        <v>0.35</v>
      </c>
      <c r="Z130">
        <v>150</v>
      </c>
      <c r="AA130">
        <v>1.0851942293460469E-2</v>
      </c>
      <c r="AE130" t="s">
        <v>44</v>
      </c>
      <c r="AF130" t="s">
        <v>62</v>
      </c>
      <c r="AG130" t="s">
        <v>152</v>
      </c>
      <c r="AH130" t="s">
        <v>153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 t="s">
        <v>341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2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K130" t="s">
        <v>3397</v>
      </c>
    </row>
    <row r="131" spans="1:63" x14ac:dyDescent="0.25">
      <c r="A131">
        <v>1</v>
      </c>
      <c r="B131" t="s">
        <v>149</v>
      </c>
      <c r="D131" t="s">
        <v>149</v>
      </c>
      <c r="E131">
        <v>130</v>
      </c>
      <c r="G131" t="s">
        <v>74</v>
      </c>
      <c r="H131" t="s">
        <v>150</v>
      </c>
      <c r="I131" t="s">
        <v>342</v>
      </c>
      <c r="K131" t="s">
        <v>4185</v>
      </c>
      <c r="M131">
        <v>8.2000000000000003E-2</v>
      </c>
      <c r="N131">
        <v>0.125</v>
      </c>
      <c r="O131">
        <v>8.2000000000000003E-2</v>
      </c>
      <c r="P131">
        <v>0.82499999999999996</v>
      </c>
      <c r="R131">
        <v>0</v>
      </c>
      <c r="S131">
        <v>0.8</v>
      </c>
      <c r="T131">
        <v>2</v>
      </c>
      <c r="U131">
        <v>1.5</v>
      </c>
      <c r="V131">
        <v>0.35</v>
      </c>
      <c r="Z131">
        <v>150</v>
      </c>
      <c r="AA131">
        <v>1.0985916889676031E-2</v>
      </c>
      <c r="AE131" t="s">
        <v>44</v>
      </c>
      <c r="AF131" t="s">
        <v>62</v>
      </c>
      <c r="AG131" t="s">
        <v>152</v>
      </c>
      <c r="AH131" t="s">
        <v>153</v>
      </c>
      <c r="AI131">
        <v>1</v>
      </c>
      <c r="AJ131">
        <v>0</v>
      </c>
      <c r="AK131">
        <v>1</v>
      </c>
      <c r="AL131">
        <v>1</v>
      </c>
      <c r="AM131">
        <v>1</v>
      </c>
      <c r="AN131">
        <v>1</v>
      </c>
      <c r="AO131">
        <v>1</v>
      </c>
      <c r="AP131" t="s">
        <v>343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K131" t="s">
        <v>3397</v>
      </c>
    </row>
    <row r="132" spans="1:63" x14ac:dyDescent="0.25">
      <c r="A132">
        <v>1</v>
      </c>
      <c r="B132" t="s">
        <v>149</v>
      </c>
      <c r="D132" t="s">
        <v>149</v>
      </c>
      <c r="E132">
        <v>131</v>
      </c>
      <c r="G132" t="s">
        <v>74</v>
      </c>
      <c r="H132" t="s">
        <v>150</v>
      </c>
      <c r="I132" t="s">
        <v>344</v>
      </c>
      <c r="K132" t="s">
        <v>4184</v>
      </c>
      <c r="M132">
        <v>8.2699999999999996E-2</v>
      </c>
      <c r="N132">
        <v>0.125</v>
      </c>
      <c r="O132">
        <v>8.2699999999999996E-2</v>
      </c>
      <c r="P132">
        <v>0.82499999999999996</v>
      </c>
      <c r="R132">
        <v>0</v>
      </c>
      <c r="S132">
        <v>0.8</v>
      </c>
      <c r="T132">
        <v>2</v>
      </c>
      <c r="U132">
        <v>1.5</v>
      </c>
      <c r="V132">
        <v>0.33</v>
      </c>
      <c r="Z132">
        <v>150</v>
      </c>
      <c r="AA132">
        <v>1.1079699107026922E-2</v>
      </c>
      <c r="AE132" t="s">
        <v>44</v>
      </c>
      <c r="AF132" t="s">
        <v>62</v>
      </c>
      <c r="AG132" t="s">
        <v>152</v>
      </c>
      <c r="AH132" t="s">
        <v>153</v>
      </c>
      <c r="AI132">
        <v>1</v>
      </c>
      <c r="AJ132">
        <v>0</v>
      </c>
      <c r="AK132">
        <v>1</v>
      </c>
      <c r="AL132">
        <v>1</v>
      </c>
      <c r="AM132">
        <v>1</v>
      </c>
      <c r="AN132">
        <v>1</v>
      </c>
      <c r="AO132">
        <v>1</v>
      </c>
      <c r="AP132" t="s">
        <v>345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2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K132" t="s">
        <v>3397</v>
      </c>
    </row>
    <row r="133" spans="1:63" x14ac:dyDescent="0.25">
      <c r="A133">
        <v>1</v>
      </c>
      <c r="B133" t="s">
        <v>149</v>
      </c>
      <c r="D133" t="s">
        <v>149</v>
      </c>
      <c r="E133">
        <v>132</v>
      </c>
      <c r="G133" t="s">
        <v>74</v>
      </c>
      <c r="H133" t="s">
        <v>150</v>
      </c>
      <c r="I133" t="s">
        <v>346</v>
      </c>
      <c r="K133" t="s">
        <v>4183</v>
      </c>
      <c r="M133">
        <v>8.4599999999999995E-2</v>
      </c>
      <c r="N133">
        <v>0.125</v>
      </c>
      <c r="O133">
        <v>8.4599999999999995E-2</v>
      </c>
      <c r="P133">
        <v>0.82499999999999996</v>
      </c>
      <c r="R133">
        <v>0</v>
      </c>
      <c r="S133">
        <v>0.8</v>
      </c>
      <c r="T133">
        <v>2</v>
      </c>
      <c r="U133">
        <v>1.5</v>
      </c>
      <c r="V133">
        <v>0.34</v>
      </c>
      <c r="Z133">
        <v>150</v>
      </c>
      <c r="AA133">
        <v>1.1334250839836489E-2</v>
      </c>
      <c r="AE133" t="s">
        <v>44</v>
      </c>
      <c r="AF133" t="s">
        <v>62</v>
      </c>
      <c r="AG133" t="s">
        <v>152</v>
      </c>
      <c r="AH133" t="s">
        <v>153</v>
      </c>
      <c r="AI133">
        <v>1</v>
      </c>
      <c r="AJ133">
        <v>0</v>
      </c>
      <c r="AK133">
        <v>1</v>
      </c>
      <c r="AL133">
        <v>1</v>
      </c>
      <c r="AM133">
        <v>1</v>
      </c>
      <c r="AN133">
        <v>1</v>
      </c>
      <c r="AO133">
        <v>1</v>
      </c>
      <c r="AP133" t="s">
        <v>347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K133" t="s">
        <v>3397</v>
      </c>
    </row>
    <row r="134" spans="1:63" x14ac:dyDescent="0.25">
      <c r="A134">
        <v>1</v>
      </c>
      <c r="B134" t="s">
        <v>149</v>
      </c>
      <c r="D134" t="s">
        <v>149</v>
      </c>
      <c r="E134">
        <v>133</v>
      </c>
      <c r="G134" t="s">
        <v>74</v>
      </c>
      <c r="H134" t="s">
        <v>150</v>
      </c>
      <c r="I134" t="s">
        <v>348</v>
      </c>
      <c r="K134" t="s">
        <v>4182</v>
      </c>
      <c r="M134">
        <v>8.5999999999999993E-2</v>
      </c>
      <c r="N134">
        <v>0.125</v>
      </c>
      <c r="O134">
        <v>8.5999999999999993E-2</v>
      </c>
      <c r="P134">
        <v>0.82499999999999996</v>
      </c>
      <c r="R134">
        <v>0</v>
      </c>
      <c r="S134">
        <v>0.8</v>
      </c>
      <c r="T134">
        <v>2</v>
      </c>
      <c r="U134">
        <v>1.5</v>
      </c>
      <c r="V134">
        <v>0.34</v>
      </c>
      <c r="Z134">
        <v>150</v>
      </c>
      <c r="AA134">
        <v>1.1521815274538274E-2</v>
      </c>
      <c r="AE134" t="s">
        <v>44</v>
      </c>
      <c r="AF134" t="s">
        <v>62</v>
      </c>
      <c r="AG134" t="s">
        <v>152</v>
      </c>
      <c r="AH134" t="s">
        <v>153</v>
      </c>
      <c r="AI134">
        <v>1</v>
      </c>
      <c r="AJ134">
        <v>0</v>
      </c>
      <c r="AK134">
        <v>1</v>
      </c>
      <c r="AL134">
        <v>1</v>
      </c>
      <c r="AM134">
        <v>1</v>
      </c>
      <c r="AN134">
        <v>1</v>
      </c>
      <c r="AO134">
        <v>1</v>
      </c>
      <c r="AP134" t="s">
        <v>349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K134" t="s">
        <v>3397</v>
      </c>
    </row>
    <row r="135" spans="1:63" x14ac:dyDescent="0.25">
      <c r="A135">
        <v>1</v>
      </c>
      <c r="B135" t="s">
        <v>149</v>
      </c>
      <c r="D135" t="s">
        <v>149</v>
      </c>
      <c r="E135">
        <v>134</v>
      </c>
      <c r="G135" t="s">
        <v>74</v>
      </c>
      <c r="H135" t="s">
        <v>150</v>
      </c>
      <c r="I135" t="s">
        <v>350</v>
      </c>
      <c r="K135" t="s">
        <v>4181</v>
      </c>
      <c r="M135">
        <v>8.6599999999999996E-2</v>
      </c>
      <c r="N135">
        <v>0.125</v>
      </c>
      <c r="O135">
        <v>8.6599999999999996E-2</v>
      </c>
      <c r="P135">
        <v>0.82499999999999996</v>
      </c>
      <c r="R135">
        <v>0</v>
      </c>
      <c r="S135">
        <v>0.8</v>
      </c>
      <c r="T135">
        <v>2</v>
      </c>
      <c r="U135">
        <v>1.5</v>
      </c>
      <c r="V135">
        <v>0.4</v>
      </c>
      <c r="Z135">
        <v>150</v>
      </c>
      <c r="AA135">
        <v>1.1602200032267612E-2</v>
      </c>
      <c r="AE135" t="s">
        <v>44</v>
      </c>
      <c r="AF135" t="s">
        <v>62</v>
      </c>
      <c r="AG135" t="s">
        <v>152</v>
      </c>
      <c r="AH135" t="s">
        <v>153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 t="s">
        <v>351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K135" t="s">
        <v>3397</v>
      </c>
    </row>
    <row r="136" spans="1:63" x14ac:dyDescent="0.25">
      <c r="A136">
        <v>1</v>
      </c>
      <c r="B136" t="s">
        <v>149</v>
      </c>
      <c r="D136" t="s">
        <v>149</v>
      </c>
      <c r="E136">
        <v>135</v>
      </c>
      <c r="G136" t="s">
        <v>74</v>
      </c>
      <c r="H136" t="s">
        <v>150</v>
      </c>
      <c r="I136" t="s">
        <v>352</v>
      </c>
      <c r="K136" t="s">
        <v>4180</v>
      </c>
      <c r="M136">
        <v>8.8999999999999996E-2</v>
      </c>
      <c r="N136">
        <v>0.125</v>
      </c>
      <c r="O136">
        <v>8.8999999999999996E-2</v>
      </c>
      <c r="P136">
        <v>0.82499999999999996</v>
      </c>
      <c r="R136">
        <v>0</v>
      </c>
      <c r="S136">
        <v>0.8</v>
      </c>
      <c r="T136">
        <v>2</v>
      </c>
      <c r="U136">
        <v>1.5</v>
      </c>
      <c r="V136">
        <v>0.28000000000000003</v>
      </c>
      <c r="Z136">
        <v>150</v>
      </c>
      <c r="AA136">
        <v>1.1923739063184958E-2</v>
      </c>
      <c r="AE136" t="s">
        <v>44</v>
      </c>
      <c r="AF136" t="s">
        <v>62</v>
      </c>
      <c r="AG136" t="s">
        <v>152</v>
      </c>
      <c r="AH136" t="s">
        <v>153</v>
      </c>
      <c r="AI136">
        <v>1</v>
      </c>
      <c r="AJ136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 t="s">
        <v>353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K136" t="s">
        <v>3397</v>
      </c>
    </row>
    <row r="137" spans="1:63" x14ac:dyDescent="0.25">
      <c r="A137">
        <v>1</v>
      </c>
      <c r="B137" t="s">
        <v>149</v>
      </c>
      <c r="D137" t="s">
        <v>149</v>
      </c>
      <c r="E137">
        <v>136</v>
      </c>
      <c r="G137" t="s">
        <v>74</v>
      </c>
      <c r="H137" t="s">
        <v>150</v>
      </c>
      <c r="I137" t="s">
        <v>354</v>
      </c>
      <c r="K137" t="s">
        <v>4179</v>
      </c>
      <c r="M137">
        <v>9.06E-2</v>
      </c>
      <c r="N137">
        <v>0.125</v>
      </c>
      <c r="O137">
        <v>9.06E-2</v>
      </c>
      <c r="P137">
        <v>0.82499999999999996</v>
      </c>
      <c r="R137">
        <v>0</v>
      </c>
      <c r="S137">
        <v>0.8</v>
      </c>
      <c r="T137">
        <v>2</v>
      </c>
      <c r="U137">
        <v>1.5</v>
      </c>
      <c r="V137">
        <v>0.32</v>
      </c>
      <c r="Z137">
        <v>150</v>
      </c>
      <c r="AA137">
        <v>1.2138098417129857E-2</v>
      </c>
      <c r="AE137" t="s">
        <v>44</v>
      </c>
      <c r="AF137" t="s">
        <v>62</v>
      </c>
      <c r="AG137" t="s">
        <v>152</v>
      </c>
      <c r="AH137" t="s">
        <v>153</v>
      </c>
      <c r="AI137">
        <v>1</v>
      </c>
      <c r="AJ137">
        <v>0</v>
      </c>
      <c r="AK137">
        <v>1</v>
      </c>
      <c r="AL137">
        <v>1</v>
      </c>
      <c r="AM137">
        <v>1</v>
      </c>
      <c r="AN137">
        <v>1</v>
      </c>
      <c r="AO137">
        <v>1</v>
      </c>
      <c r="AP137" t="s">
        <v>355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K137" t="s">
        <v>3397</v>
      </c>
    </row>
    <row r="138" spans="1:63" x14ac:dyDescent="0.25">
      <c r="A138">
        <v>1</v>
      </c>
      <c r="B138" t="s">
        <v>149</v>
      </c>
      <c r="D138" t="s">
        <v>149</v>
      </c>
      <c r="E138">
        <v>137</v>
      </c>
      <c r="G138" t="s">
        <v>74</v>
      </c>
      <c r="H138" t="s">
        <v>150</v>
      </c>
      <c r="I138" t="s">
        <v>356</v>
      </c>
      <c r="K138" t="s">
        <v>4178</v>
      </c>
      <c r="M138">
        <v>9.2499999999999999E-2</v>
      </c>
      <c r="N138">
        <v>0.125</v>
      </c>
      <c r="O138">
        <v>9.2499999999999999E-2</v>
      </c>
      <c r="P138">
        <v>0.82499999999999996</v>
      </c>
      <c r="R138">
        <v>0</v>
      </c>
      <c r="S138">
        <v>0.8</v>
      </c>
      <c r="T138">
        <v>2</v>
      </c>
      <c r="U138">
        <v>1.5</v>
      </c>
      <c r="V138">
        <v>0.3</v>
      </c>
      <c r="Z138">
        <v>150</v>
      </c>
      <c r="AA138">
        <v>1.2392650149939424E-2</v>
      </c>
      <c r="AE138" t="s">
        <v>44</v>
      </c>
      <c r="AF138" t="s">
        <v>62</v>
      </c>
      <c r="AG138" t="s">
        <v>152</v>
      </c>
      <c r="AH138" t="s">
        <v>153</v>
      </c>
      <c r="AI138">
        <v>1</v>
      </c>
      <c r="AJ138">
        <v>0</v>
      </c>
      <c r="AK138">
        <v>1</v>
      </c>
      <c r="AL138">
        <v>1</v>
      </c>
      <c r="AM138">
        <v>1</v>
      </c>
      <c r="AN138">
        <v>1</v>
      </c>
      <c r="AO138">
        <v>1</v>
      </c>
      <c r="AP138" t="s">
        <v>357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K138" t="s">
        <v>3397</v>
      </c>
    </row>
    <row r="139" spans="1:63" x14ac:dyDescent="0.25">
      <c r="A139">
        <v>1</v>
      </c>
      <c r="B139" t="s">
        <v>149</v>
      </c>
      <c r="D139" t="s">
        <v>149</v>
      </c>
      <c r="E139">
        <v>138</v>
      </c>
      <c r="G139" t="s">
        <v>74</v>
      </c>
      <c r="H139" t="s">
        <v>150</v>
      </c>
      <c r="I139" t="s">
        <v>358</v>
      </c>
      <c r="K139" t="s">
        <v>4177</v>
      </c>
      <c r="M139">
        <v>9.3799999999999994E-2</v>
      </c>
      <c r="N139">
        <v>0.125</v>
      </c>
      <c r="O139">
        <v>9.3799999999999994E-2</v>
      </c>
      <c r="P139">
        <v>0.82499999999999996</v>
      </c>
      <c r="R139">
        <v>0</v>
      </c>
      <c r="S139">
        <v>0.8</v>
      </c>
      <c r="T139">
        <v>2</v>
      </c>
      <c r="U139">
        <v>1.5</v>
      </c>
      <c r="V139">
        <v>0.33</v>
      </c>
      <c r="Z139">
        <v>150</v>
      </c>
      <c r="AA139">
        <v>1.2566817125019654E-2</v>
      </c>
      <c r="AE139" t="s">
        <v>44</v>
      </c>
      <c r="AF139" t="s">
        <v>62</v>
      </c>
      <c r="AG139" t="s">
        <v>152</v>
      </c>
      <c r="AH139" t="s">
        <v>153</v>
      </c>
      <c r="AI139">
        <v>1</v>
      </c>
      <c r="AJ139">
        <v>0</v>
      </c>
      <c r="AK139">
        <v>1</v>
      </c>
      <c r="AL139">
        <v>1</v>
      </c>
      <c r="AM139">
        <v>1</v>
      </c>
      <c r="AN139">
        <v>1</v>
      </c>
      <c r="AO139">
        <v>1</v>
      </c>
      <c r="AP139" t="s">
        <v>359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K139" t="s">
        <v>3397</v>
      </c>
    </row>
    <row r="140" spans="1:63" x14ac:dyDescent="0.25">
      <c r="A140">
        <v>1</v>
      </c>
      <c r="B140" t="s">
        <v>149</v>
      </c>
      <c r="D140" t="s">
        <v>149</v>
      </c>
      <c r="E140">
        <v>139</v>
      </c>
      <c r="G140" t="s">
        <v>74</v>
      </c>
      <c r="H140" t="s">
        <v>150</v>
      </c>
      <c r="I140" t="s">
        <v>360</v>
      </c>
      <c r="K140" t="s">
        <v>4176</v>
      </c>
      <c r="M140">
        <v>9.4500000000000001E-2</v>
      </c>
      <c r="N140">
        <v>0.125</v>
      </c>
      <c r="O140">
        <v>9.4500000000000001E-2</v>
      </c>
      <c r="P140">
        <v>0.82499999999999996</v>
      </c>
      <c r="R140">
        <v>0</v>
      </c>
      <c r="S140">
        <v>0.8</v>
      </c>
      <c r="T140">
        <v>2</v>
      </c>
      <c r="U140">
        <v>1.5</v>
      </c>
      <c r="V140">
        <v>0.32</v>
      </c>
      <c r="Z140">
        <v>150</v>
      </c>
      <c r="AA140">
        <v>1.2660599342370547E-2</v>
      </c>
      <c r="AE140" t="s">
        <v>44</v>
      </c>
      <c r="AF140" t="s">
        <v>62</v>
      </c>
      <c r="AG140" t="s">
        <v>152</v>
      </c>
      <c r="AH140" t="s">
        <v>153</v>
      </c>
      <c r="AI140">
        <v>1</v>
      </c>
      <c r="AJ140">
        <v>0</v>
      </c>
      <c r="AK140">
        <v>1</v>
      </c>
      <c r="AL140">
        <v>1</v>
      </c>
      <c r="AM140">
        <v>1</v>
      </c>
      <c r="AN140">
        <v>1</v>
      </c>
      <c r="AO140">
        <v>1</v>
      </c>
      <c r="AP140" t="s">
        <v>361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K140" t="s">
        <v>3397</v>
      </c>
    </row>
    <row r="141" spans="1:63" x14ac:dyDescent="0.25">
      <c r="A141">
        <v>1</v>
      </c>
      <c r="B141" t="s">
        <v>149</v>
      </c>
      <c r="D141" t="s">
        <v>149</v>
      </c>
      <c r="E141">
        <v>140</v>
      </c>
      <c r="G141" t="s">
        <v>74</v>
      </c>
      <c r="H141" t="s">
        <v>150</v>
      </c>
      <c r="I141" t="s">
        <v>362</v>
      </c>
      <c r="K141" t="s">
        <v>4175</v>
      </c>
      <c r="M141">
        <v>9.6000000000000002E-2</v>
      </c>
      <c r="N141">
        <v>0.125</v>
      </c>
      <c r="O141">
        <v>9.6000000000000002E-2</v>
      </c>
      <c r="P141">
        <v>0.82499999999999996</v>
      </c>
      <c r="R141">
        <v>0</v>
      </c>
      <c r="S141">
        <v>0.8</v>
      </c>
      <c r="T141">
        <v>2</v>
      </c>
      <c r="U141">
        <v>1.5</v>
      </c>
      <c r="V141">
        <v>0.33</v>
      </c>
      <c r="Z141">
        <v>150</v>
      </c>
      <c r="AA141">
        <v>1.2861561236693889E-2</v>
      </c>
      <c r="AE141" t="s">
        <v>44</v>
      </c>
      <c r="AF141" t="s">
        <v>62</v>
      </c>
      <c r="AG141" t="s">
        <v>152</v>
      </c>
      <c r="AH141" t="s">
        <v>153</v>
      </c>
      <c r="AI141">
        <v>1</v>
      </c>
      <c r="AJ141">
        <v>0</v>
      </c>
      <c r="AK141">
        <v>1</v>
      </c>
      <c r="AL141">
        <v>1</v>
      </c>
      <c r="AM141">
        <v>1</v>
      </c>
      <c r="AN141">
        <v>1</v>
      </c>
      <c r="AO141">
        <v>1</v>
      </c>
      <c r="AP141" t="s">
        <v>363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K141" t="s">
        <v>3397</v>
      </c>
    </row>
    <row r="142" spans="1:63" x14ac:dyDescent="0.25">
      <c r="A142">
        <v>1</v>
      </c>
      <c r="B142" t="s">
        <v>149</v>
      </c>
      <c r="D142" t="s">
        <v>149</v>
      </c>
      <c r="E142">
        <v>141</v>
      </c>
      <c r="G142" t="s">
        <v>74</v>
      </c>
      <c r="H142" t="s">
        <v>150</v>
      </c>
      <c r="I142" t="s">
        <v>364</v>
      </c>
      <c r="K142" t="s">
        <v>4174</v>
      </c>
      <c r="M142">
        <v>9.6500000000000002E-2</v>
      </c>
      <c r="N142">
        <v>0.125</v>
      </c>
      <c r="O142">
        <v>9.6500000000000002E-2</v>
      </c>
      <c r="P142">
        <v>0.82499999999999996</v>
      </c>
      <c r="R142">
        <v>0</v>
      </c>
      <c r="S142">
        <v>0.8</v>
      </c>
      <c r="T142">
        <v>2</v>
      </c>
      <c r="U142">
        <v>1.5</v>
      </c>
      <c r="V142">
        <v>0.35</v>
      </c>
      <c r="Z142">
        <v>150</v>
      </c>
      <c r="AA142">
        <v>1.292854853480167E-2</v>
      </c>
      <c r="AE142" t="s">
        <v>44</v>
      </c>
      <c r="AF142" t="s">
        <v>62</v>
      </c>
      <c r="AG142" t="s">
        <v>152</v>
      </c>
      <c r="AH142" t="s">
        <v>153</v>
      </c>
      <c r="AI142">
        <v>1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1</v>
      </c>
      <c r="AP142" t="s">
        <v>365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K142" t="s">
        <v>3397</v>
      </c>
    </row>
    <row r="143" spans="1:63" x14ac:dyDescent="0.25">
      <c r="A143">
        <v>1</v>
      </c>
      <c r="B143" t="s">
        <v>149</v>
      </c>
      <c r="D143" t="s">
        <v>149</v>
      </c>
      <c r="E143">
        <v>142</v>
      </c>
      <c r="G143" t="s">
        <v>74</v>
      </c>
      <c r="H143" t="s">
        <v>150</v>
      </c>
      <c r="I143" t="s">
        <v>366</v>
      </c>
      <c r="K143" t="s">
        <v>4173</v>
      </c>
      <c r="M143">
        <v>9.8000000000000004E-2</v>
      </c>
      <c r="N143">
        <v>0.125</v>
      </c>
      <c r="O143">
        <v>9.8000000000000004E-2</v>
      </c>
      <c r="P143">
        <v>0.82499999999999996</v>
      </c>
      <c r="R143">
        <v>0</v>
      </c>
      <c r="S143">
        <v>0.8</v>
      </c>
      <c r="T143">
        <v>2</v>
      </c>
      <c r="U143">
        <v>1.5</v>
      </c>
      <c r="V143">
        <v>0.33</v>
      </c>
      <c r="Z143">
        <v>150</v>
      </c>
      <c r="AA143">
        <v>1.3129510429125012E-2</v>
      </c>
      <c r="AE143" t="s">
        <v>44</v>
      </c>
      <c r="AF143" t="s">
        <v>62</v>
      </c>
      <c r="AG143" t="s">
        <v>152</v>
      </c>
      <c r="AH143" t="s">
        <v>153</v>
      </c>
      <c r="AI143">
        <v>1</v>
      </c>
      <c r="AJ143">
        <v>0</v>
      </c>
      <c r="AK143">
        <v>1</v>
      </c>
      <c r="AL143">
        <v>1</v>
      </c>
      <c r="AM143">
        <v>1</v>
      </c>
      <c r="AN143">
        <v>1</v>
      </c>
      <c r="AO143">
        <v>1</v>
      </c>
      <c r="AP143" t="s">
        <v>367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K143" t="s">
        <v>3397</v>
      </c>
    </row>
    <row r="144" spans="1:63" x14ac:dyDescent="0.25">
      <c r="A144">
        <v>1</v>
      </c>
      <c r="B144" t="s">
        <v>149</v>
      </c>
      <c r="D144" t="s">
        <v>149</v>
      </c>
      <c r="E144">
        <v>143</v>
      </c>
      <c r="G144" t="s">
        <v>74</v>
      </c>
      <c r="H144" t="s">
        <v>150</v>
      </c>
      <c r="I144" t="s">
        <v>368</v>
      </c>
      <c r="K144" t="s">
        <v>4172</v>
      </c>
      <c r="M144">
        <v>9.9500000000000005E-2</v>
      </c>
      <c r="N144">
        <v>0.125</v>
      </c>
      <c r="O144">
        <v>9.9500000000000005E-2</v>
      </c>
      <c r="P144">
        <v>0.82499999999999996</v>
      </c>
      <c r="R144">
        <v>0</v>
      </c>
      <c r="S144">
        <v>0.8</v>
      </c>
      <c r="T144">
        <v>2</v>
      </c>
      <c r="U144">
        <v>1.5</v>
      </c>
      <c r="V144">
        <v>0.33</v>
      </c>
      <c r="Z144">
        <v>150</v>
      </c>
      <c r="AA144">
        <v>1.3330472323448354E-2</v>
      </c>
      <c r="AE144" t="s">
        <v>44</v>
      </c>
      <c r="AF144" t="s">
        <v>369</v>
      </c>
      <c r="AG144" t="s">
        <v>152</v>
      </c>
      <c r="AH144" t="s">
        <v>153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 t="s">
        <v>370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K144" t="s">
        <v>3397</v>
      </c>
    </row>
    <row r="145" spans="1:63" x14ac:dyDescent="0.25">
      <c r="A145">
        <v>1</v>
      </c>
      <c r="B145" t="s">
        <v>149</v>
      </c>
      <c r="D145" t="s">
        <v>149</v>
      </c>
      <c r="E145">
        <v>144</v>
      </c>
      <c r="G145" t="s">
        <v>74</v>
      </c>
      <c r="H145" t="s">
        <v>150</v>
      </c>
      <c r="I145" t="s">
        <v>371</v>
      </c>
      <c r="K145" t="s">
        <v>4171</v>
      </c>
      <c r="M145">
        <v>0.1004</v>
      </c>
      <c r="N145">
        <v>0.125</v>
      </c>
      <c r="O145">
        <v>0.1004</v>
      </c>
      <c r="P145">
        <v>0.82499999999999996</v>
      </c>
      <c r="R145">
        <v>0</v>
      </c>
      <c r="S145">
        <v>0.8</v>
      </c>
      <c r="T145">
        <v>2</v>
      </c>
      <c r="U145">
        <v>1.5</v>
      </c>
      <c r="V145">
        <v>0.33</v>
      </c>
      <c r="Z145">
        <v>150</v>
      </c>
      <c r="AA145">
        <v>1.345104946004236E-2</v>
      </c>
      <c r="AE145" t="s">
        <v>44</v>
      </c>
      <c r="AF145" t="s">
        <v>62</v>
      </c>
      <c r="AG145" t="s">
        <v>152</v>
      </c>
      <c r="AH145" t="s">
        <v>153</v>
      </c>
      <c r="AI145">
        <v>1</v>
      </c>
      <c r="AJ145">
        <v>0</v>
      </c>
      <c r="AK145">
        <v>1</v>
      </c>
      <c r="AL145">
        <v>1</v>
      </c>
      <c r="AM145">
        <v>1</v>
      </c>
      <c r="AN145">
        <v>1</v>
      </c>
      <c r="AO145">
        <v>1</v>
      </c>
      <c r="AP145" t="s">
        <v>372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K145" t="s">
        <v>3397</v>
      </c>
    </row>
    <row r="146" spans="1:63" x14ac:dyDescent="0.25">
      <c r="A146">
        <v>1</v>
      </c>
      <c r="B146" t="s">
        <v>149</v>
      </c>
      <c r="D146" t="s">
        <v>149</v>
      </c>
      <c r="E146">
        <v>145</v>
      </c>
      <c r="G146" t="s">
        <v>74</v>
      </c>
      <c r="H146" t="s">
        <v>150</v>
      </c>
      <c r="I146" t="s">
        <v>373</v>
      </c>
      <c r="K146" t="s">
        <v>4170</v>
      </c>
      <c r="M146">
        <v>0.10150000000000001</v>
      </c>
      <c r="N146">
        <v>0.125</v>
      </c>
      <c r="O146">
        <v>0.10150000000000001</v>
      </c>
      <c r="P146">
        <v>0.82499999999999996</v>
      </c>
      <c r="R146">
        <v>0</v>
      </c>
      <c r="S146">
        <v>0.8</v>
      </c>
      <c r="T146">
        <v>2</v>
      </c>
      <c r="U146">
        <v>1.5</v>
      </c>
      <c r="V146">
        <v>0.33</v>
      </c>
      <c r="Z146">
        <v>150</v>
      </c>
      <c r="AA146">
        <v>1.3598421515879477E-2</v>
      </c>
      <c r="AE146" t="s">
        <v>44</v>
      </c>
      <c r="AF146" t="s">
        <v>62</v>
      </c>
      <c r="AG146" t="s">
        <v>152</v>
      </c>
      <c r="AH146" t="s">
        <v>153</v>
      </c>
      <c r="AI146">
        <v>1</v>
      </c>
      <c r="AJ146">
        <v>0</v>
      </c>
      <c r="AK146">
        <v>1</v>
      </c>
      <c r="AL146">
        <v>1</v>
      </c>
      <c r="AM146">
        <v>1</v>
      </c>
      <c r="AN146">
        <v>1</v>
      </c>
      <c r="AO146">
        <v>1</v>
      </c>
      <c r="AP146" t="s">
        <v>374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K146" t="s">
        <v>3397</v>
      </c>
    </row>
    <row r="147" spans="1:63" x14ac:dyDescent="0.25">
      <c r="A147">
        <v>1</v>
      </c>
      <c r="B147" t="s">
        <v>149</v>
      </c>
      <c r="D147" t="s">
        <v>149</v>
      </c>
      <c r="E147">
        <v>146</v>
      </c>
      <c r="G147" t="s">
        <v>74</v>
      </c>
      <c r="H147" t="s">
        <v>150</v>
      </c>
      <c r="I147" t="s">
        <v>375</v>
      </c>
      <c r="K147" t="s">
        <v>4169</v>
      </c>
      <c r="M147">
        <v>0.1024</v>
      </c>
      <c r="N147">
        <v>0.125</v>
      </c>
      <c r="O147">
        <v>0.1024</v>
      </c>
      <c r="P147">
        <v>0.82499999999999996</v>
      </c>
      <c r="R147">
        <v>0</v>
      </c>
      <c r="S147">
        <v>0.8</v>
      </c>
      <c r="T147">
        <v>2</v>
      </c>
      <c r="U147">
        <v>1.5</v>
      </c>
      <c r="V147">
        <v>0.35</v>
      </c>
      <c r="Z147">
        <v>150</v>
      </c>
      <c r="AA147">
        <v>1.3718998652473481E-2</v>
      </c>
      <c r="AE147" t="s">
        <v>44</v>
      </c>
      <c r="AF147" t="s">
        <v>62</v>
      </c>
      <c r="AG147" t="s">
        <v>152</v>
      </c>
      <c r="AH147" t="s">
        <v>153</v>
      </c>
      <c r="AI147">
        <v>1</v>
      </c>
      <c r="AJ147">
        <v>0</v>
      </c>
      <c r="AK147">
        <v>1</v>
      </c>
      <c r="AL147">
        <v>1</v>
      </c>
      <c r="AM147">
        <v>1</v>
      </c>
      <c r="AN147">
        <v>1</v>
      </c>
      <c r="AO147">
        <v>1</v>
      </c>
      <c r="AP147" t="s">
        <v>376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2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K147" t="s">
        <v>3397</v>
      </c>
    </row>
    <row r="148" spans="1:63" x14ac:dyDescent="0.25">
      <c r="A148">
        <v>1</v>
      </c>
      <c r="B148" t="s">
        <v>149</v>
      </c>
      <c r="D148" t="s">
        <v>149</v>
      </c>
      <c r="E148">
        <v>147</v>
      </c>
      <c r="G148" t="s">
        <v>74</v>
      </c>
      <c r="H148" t="s">
        <v>150</v>
      </c>
      <c r="I148" t="s">
        <v>377</v>
      </c>
      <c r="K148" t="s">
        <v>4168</v>
      </c>
      <c r="M148">
        <v>0.104</v>
      </c>
      <c r="N148">
        <v>0.125</v>
      </c>
      <c r="O148">
        <v>0.104</v>
      </c>
      <c r="P148">
        <v>0.82499999999999996</v>
      </c>
      <c r="R148">
        <v>0</v>
      </c>
      <c r="S148">
        <v>0.8</v>
      </c>
      <c r="T148">
        <v>2</v>
      </c>
      <c r="U148">
        <v>1.5</v>
      </c>
      <c r="V148">
        <v>0.33</v>
      </c>
      <c r="Z148">
        <v>150</v>
      </c>
      <c r="AA148">
        <v>1.393335800641838E-2</v>
      </c>
      <c r="AE148" t="s">
        <v>44</v>
      </c>
      <c r="AF148" t="s">
        <v>62</v>
      </c>
      <c r="AG148" t="s">
        <v>152</v>
      </c>
      <c r="AH148" t="s">
        <v>153</v>
      </c>
      <c r="AI148">
        <v>1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 t="s">
        <v>378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K148" t="s">
        <v>3397</v>
      </c>
    </row>
    <row r="149" spans="1:63" x14ac:dyDescent="0.25">
      <c r="A149">
        <v>1</v>
      </c>
      <c r="B149" t="s">
        <v>149</v>
      </c>
      <c r="D149" t="s">
        <v>149</v>
      </c>
      <c r="E149">
        <v>148</v>
      </c>
      <c r="G149" t="s">
        <v>74</v>
      </c>
      <c r="H149" t="s">
        <v>150</v>
      </c>
      <c r="I149" t="s">
        <v>379</v>
      </c>
      <c r="K149" t="s">
        <v>4167</v>
      </c>
      <c r="M149">
        <v>0.1065</v>
      </c>
      <c r="N149">
        <v>0.125</v>
      </c>
      <c r="O149">
        <v>0.1065</v>
      </c>
      <c r="P149">
        <v>0.82499999999999996</v>
      </c>
      <c r="R149">
        <v>0</v>
      </c>
      <c r="S149">
        <v>0.8</v>
      </c>
      <c r="T149">
        <v>2</v>
      </c>
      <c r="U149">
        <v>1.5</v>
      </c>
      <c r="V149">
        <v>0.33</v>
      </c>
      <c r="Z149">
        <v>150</v>
      </c>
      <c r="AA149">
        <v>1.4268294496957282E-2</v>
      </c>
      <c r="AE149" t="s">
        <v>44</v>
      </c>
      <c r="AF149" t="s">
        <v>62</v>
      </c>
      <c r="AG149" t="s">
        <v>152</v>
      </c>
      <c r="AH149" t="s">
        <v>153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1</v>
      </c>
      <c r="AO149">
        <v>1</v>
      </c>
      <c r="AP149" t="s">
        <v>380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K149" t="s">
        <v>3397</v>
      </c>
    </row>
    <row r="150" spans="1:63" x14ac:dyDescent="0.25">
      <c r="A150">
        <v>1</v>
      </c>
      <c r="B150" t="s">
        <v>149</v>
      </c>
      <c r="D150" t="s">
        <v>149</v>
      </c>
      <c r="E150">
        <v>149</v>
      </c>
      <c r="G150" t="s">
        <v>74</v>
      </c>
      <c r="H150" t="s">
        <v>150</v>
      </c>
      <c r="I150" t="s">
        <v>381</v>
      </c>
      <c r="K150" t="s">
        <v>4166</v>
      </c>
      <c r="M150">
        <v>0.10829999999999999</v>
      </c>
      <c r="N150">
        <v>0.125</v>
      </c>
      <c r="O150">
        <v>0.10829999999999999</v>
      </c>
      <c r="P150">
        <v>0.82499999999999996</v>
      </c>
      <c r="R150">
        <v>0</v>
      </c>
      <c r="S150">
        <v>0.8</v>
      </c>
      <c r="T150">
        <v>2</v>
      </c>
      <c r="U150">
        <v>1.5</v>
      </c>
      <c r="V150">
        <v>0.33</v>
      </c>
      <c r="Z150">
        <v>150</v>
      </c>
      <c r="AA150">
        <v>1.4509448770145292E-2</v>
      </c>
      <c r="AE150" t="s">
        <v>44</v>
      </c>
      <c r="AF150" t="s">
        <v>62</v>
      </c>
      <c r="AG150" t="s">
        <v>152</v>
      </c>
      <c r="AH150" t="s">
        <v>153</v>
      </c>
      <c r="AI150">
        <v>1</v>
      </c>
      <c r="AJ150">
        <v>0</v>
      </c>
      <c r="AK150">
        <v>1</v>
      </c>
      <c r="AL150">
        <v>1</v>
      </c>
      <c r="AM150">
        <v>1</v>
      </c>
      <c r="AN150">
        <v>1</v>
      </c>
      <c r="AO150">
        <v>1</v>
      </c>
      <c r="AP150" t="s">
        <v>382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2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K150" t="s">
        <v>3397</v>
      </c>
    </row>
    <row r="151" spans="1:63" x14ac:dyDescent="0.25">
      <c r="A151">
        <v>1</v>
      </c>
      <c r="B151" t="s">
        <v>149</v>
      </c>
      <c r="D151" t="s">
        <v>149</v>
      </c>
      <c r="E151">
        <v>150</v>
      </c>
      <c r="G151" t="s">
        <v>74</v>
      </c>
      <c r="H151" t="s">
        <v>150</v>
      </c>
      <c r="I151" t="s">
        <v>383</v>
      </c>
      <c r="K151" t="s">
        <v>4165</v>
      </c>
      <c r="M151">
        <v>0.1094</v>
      </c>
      <c r="N151">
        <v>0.125</v>
      </c>
      <c r="O151">
        <v>0.1094</v>
      </c>
      <c r="P151">
        <v>0.82499999999999996</v>
      </c>
      <c r="R151">
        <v>0</v>
      </c>
      <c r="S151">
        <v>0.8</v>
      </c>
      <c r="T151">
        <v>2</v>
      </c>
      <c r="U151">
        <v>1.5</v>
      </c>
      <c r="V151">
        <v>0.33</v>
      </c>
      <c r="Z151">
        <v>150</v>
      </c>
      <c r="AA151">
        <v>1.465682082598241E-2</v>
      </c>
      <c r="AE151" t="s">
        <v>44</v>
      </c>
      <c r="AF151" t="s">
        <v>62</v>
      </c>
      <c r="AG151" t="s">
        <v>152</v>
      </c>
      <c r="AH151" t="s">
        <v>153</v>
      </c>
      <c r="AI151">
        <v>1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1</v>
      </c>
      <c r="AP151" t="s">
        <v>384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2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K151" t="s">
        <v>3397</v>
      </c>
    </row>
    <row r="152" spans="1:63" x14ac:dyDescent="0.25">
      <c r="A152">
        <v>1</v>
      </c>
      <c r="B152" t="s">
        <v>149</v>
      </c>
      <c r="D152" t="s">
        <v>149</v>
      </c>
      <c r="E152">
        <v>151</v>
      </c>
      <c r="G152" t="s">
        <v>74</v>
      </c>
      <c r="H152" t="s">
        <v>150</v>
      </c>
      <c r="I152" t="s">
        <v>385</v>
      </c>
      <c r="K152" t="s">
        <v>4164</v>
      </c>
      <c r="M152">
        <v>0.11</v>
      </c>
      <c r="N152">
        <v>0.125</v>
      </c>
      <c r="O152">
        <v>0.11</v>
      </c>
      <c r="P152">
        <v>0.82499999999999996</v>
      </c>
      <c r="R152">
        <v>0</v>
      </c>
      <c r="S152">
        <v>0.8</v>
      </c>
      <c r="T152">
        <v>2</v>
      </c>
      <c r="U152">
        <v>1.5</v>
      </c>
      <c r="V152">
        <v>0.33</v>
      </c>
      <c r="Z152">
        <v>150</v>
      </c>
      <c r="AA152">
        <v>1.4737205583711747E-2</v>
      </c>
      <c r="AE152" t="s">
        <v>44</v>
      </c>
      <c r="AF152" t="s">
        <v>62</v>
      </c>
      <c r="AG152" t="s">
        <v>152</v>
      </c>
      <c r="AH152" t="s">
        <v>153</v>
      </c>
      <c r="AI152">
        <v>1</v>
      </c>
      <c r="AJ152">
        <v>0</v>
      </c>
      <c r="AK152">
        <v>1</v>
      </c>
      <c r="AL152">
        <v>1</v>
      </c>
      <c r="AM152">
        <v>1</v>
      </c>
      <c r="AN152">
        <v>1</v>
      </c>
      <c r="AO152">
        <v>1</v>
      </c>
      <c r="AP152" t="s">
        <v>386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K152" t="s">
        <v>3397</v>
      </c>
    </row>
    <row r="153" spans="1:63" x14ac:dyDescent="0.25">
      <c r="A153">
        <v>1</v>
      </c>
      <c r="B153" t="s">
        <v>149</v>
      </c>
      <c r="D153" t="s">
        <v>149</v>
      </c>
      <c r="E153">
        <v>152</v>
      </c>
      <c r="G153" t="s">
        <v>74</v>
      </c>
      <c r="H153" t="s">
        <v>150</v>
      </c>
      <c r="I153" t="s">
        <v>387</v>
      </c>
      <c r="K153" t="s">
        <v>4163</v>
      </c>
      <c r="M153">
        <v>0.111</v>
      </c>
      <c r="N153">
        <v>0.125</v>
      </c>
      <c r="O153">
        <v>0.111</v>
      </c>
      <c r="P153">
        <v>0.82499999999999996</v>
      </c>
      <c r="R153">
        <v>0</v>
      </c>
      <c r="S153">
        <v>0.8</v>
      </c>
      <c r="T153">
        <v>2</v>
      </c>
      <c r="U153">
        <v>1.5</v>
      </c>
      <c r="V153">
        <v>0.33</v>
      </c>
      <c r="Z153">
        <v>150</v>
      </c>
      <c r="AA153">
        <v>1.4871180179927309E-2</v>
      </c>
      <c r="AE153" t="s">
        <v>44</v>
      </c>
      <c r="AF153" t="s">
        <v>62</v>
      </c>
      <c r="AG153" t="s">
        <v>152</v>
      </c>
      <c r="AH153" t="s">
        <v>153</v>
      </c>
      <c r="AI153">
        <v>1</v>
      </c>
      <c r="AJ153">
        <v>0</v>
      </c>
      <c r="AK153">
        <v>1</v>
      </c>
      <c r="AL153">
        <v>1</v>
      </c>
      <c r="AM153">
        <v>1</v>
      </c>
      <c r="AN153">
        <v>1</v>
      </c>
      <c r="AO153">
        <v>1</v>
      </c>
      <c r="AP153" t="s">
        <v>388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K153" t="s">
        <v>3397</v>
      </c>
    </row>
    <row r="154" spans="1:63" x14ac:dyDescent="0.25">
      <c r="A154">
        <v>1</v>
      </c>
      <c r="B154" t="s">
        <v>149</v>
      </c>
      <c r="D154" t="s">
        <v>149</v>
      </c>
      <c r="E154">
        <v>153</v>
      </c>
      <c r="G154" t="s">
        <v>74</v>
      </c>
      <c r="H154" t="s">
        <v>150</v>
      </c>
      <c r="I154" t="s">
        <v>389</v>
      </c>
      <c r="K154" t="s">
        <v>4162</v>
      </c>
      <c r="M154">
        <v>0.11219999999999999</v>
      </c>
      <c r="N154">
        <v>0.125</v>
      </c>
      <c r="O154">
        <v>0.11219999999999999</v>
      </c>
      <c r="P154">
        <v>0.82499999999999996</v>
      </c>
      <c r="R154">
        <v>0</v>
      </c>
      <c r="S154">
        <v>0.8</v>
      </c>
      <c r="T154">
        <v>2</v>
      </c>
      <c r="U154">
        <v>1.5</v>
      </c>
      <c r="V154">
        <v>0.32</v>
      </c>
      <c r="Z154">
        <v>150</v>
      </c>
      <c r="AA154">
        <v>1.5031949695385982E-2</v>
      </c>
      <c r="AE154" t="s">
        <v>44</v>
      </c>
      <c r="AF154" t="s">
        <v>62</v>
      </c>
      <c r="AG154" t="s">
        <v>152</v>
      </c>
      <c r="AH154" t="s">
        <v>153</v>
      </c>
      <c r="AI154">
        <v>1</v>
      </c>
      <c r="AJ154">
        <v>0</v>
      </c>
      <c r="AK154">
        <v>1</v>
      </c>
      <c r="AL154">
        <v>1</v>
      </c>
      <c r="AM154">
        <v>1</v>
      </c>
      <c r="AN154">
        <v>1</v>
      </c>
      <c r="AO154">
        <v>1</v>
      </c>
      <c r="AP154" t="s">
        <v>390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K154" t="s">
        <v>3397</v>
      </c>
    </row>
    <row r="155" spans="1:63" x14ac:dyDescent="0.25">
      <c r="A155">
        <v>1</v>
      </c>
      <c r="B155" t="s">
        <v>149</v>
      </c>
      <c r="D155" t="s">
        <v>149</v>
      </c>
      <c r="E155">
        <v>154</v>
      </c>
      <c r="G155" t="s">
        <v>74</v>
      </c>
      <c r="H155" t="s">
        <v>150</v>
      </c>
      <c r="I155" t="s">
        <v>391</v>
      </c>
      <c r="K155" t="s">
        <v>4161</v>
      </c>
      <c r="M155">
        <v>0.113</v>
      </c>
      <c r="N155">
        <v>0.125</v>
      </c>
      <c r="O155">
        <v>0.113</v>
      </c>
      <c r="P155">
        <v>0.82499999999999996</v>
      </c>
      <c r="R155">
        <v>0</v>
      </c>
      <c r="S155">
        <v>0.8</v>
      </c>
      <c r="T155">
        <v>2</v>
      </c>
      <c r="U155">
        <v>1.5</v>
      </c>
      <c r="V155">
        <v>0.3</v>
      </c>
      <c r="Z155">
        <v>150</v>
      </c>
      <c r="AA155">
        <v>1.5139129372358432E-2</v>
      </c>
      <c r="AE155" t="s">
        <v>44</v>
      </c>
      <c r="AF155" t="s">
        <v>62</v>
      </c>
      <c r="AG155" t="s">
        <v>152</v>
      </c>
      <c r="AH155" t="s">
        <v>153</v>
      </c>
      <c r="AI155">
        <v>1</v>
      </c>
      <c r="AJ155">
        <v>0</v>
      </c>
      <c r="AK155">
        <v>1</v>
      </c>
      <c r="AL155">
        <v>1</v>
      </c>
      <c r="AM155">
        <v>1</v>
      </c>
      <c r="AN155">
        <v>1</v>
      </c>
      <c r="AO155">
        <v>1</v>
      </c>
      <c r="AP155" t="s">
        <v>392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2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K155" t="s">
        <v>3397</v>
      </c>
    </row>
    <row r="156" spans="1:63" x14ac:dyDescent="0.25">
      <c r="A156">
        <v>1</v>
      </c>
      <c r="B156" t="s">
        <v>149</v>
      </c>
      <c r="D156" t="s">
        <v>149</v>
      </c>
      <c r="E156">
        <v>155</v>
      </c>
      <c r="G156" t="s">
        <v>74</v>
      </c>
      <c r="H156" t="s">
        <v>150</v>
      </c>
      <c r="I156" t="s">
        <v>393</v>
      </c>
      <c r="K156" t="s">
        <v>4160</v>
      </c>
      <c r="M156">
        <v>0.1142</v>
      </c>
      <c r="N156">
        <v>0.125</v>
      </c>
      <c r="O156">
        <v>0.1142</v>
      </c>
      <c r="P156">
        <v>0.82499999999999996</v>
      </c>
      <c r="R156">
        <v>0</v>
      </c>
      <c r="S156">
        <v>0.8</v>
      </c>
      <c r="T156">
        <v>2</v>
      </c>
      <c r="U156">
        <v>1.5</v>
      </c>
      <c r="V156">
        <v>0.39</v>
      </c>
      <c r="Z156">
        <v>150</v>
      </c>
      <c r="AA156">
        <v>1.5299898887817104E-2</v>
      </c>
      <c r="AE156" t="s">
        <v>44</v>
      </c>
      <c r="AF156" t="s">
        <v>62</v>
      </c>
      <c r="AG156" t="s">
        <v>152</v>
      </c>
      <c r="AH156" t="s">
        <v>153</v>
      </c>
      <c r="AI156">
        <v>1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1</v>
      </c>
      <c r="AP156" t="s">
        <v>394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K156" t="s">
        <v>3397</v>
      </c>
    </row>
    <row r="157" spans="1:63" x14ac:dyDescent="0.25">
      <c r="A157">
        <v>1</v>
      </c>
      <c r="B157" t="s">
        <v>149</v>
      </c>
      <c r="D157" t="s">
        <v>149</v>
      </c>
      <c r="E157">
        <v>156</v>
      </c>
      <c r="G157" t="s">
        <v>74</v>
      </c>
      <c r="H157" t="s">
        <v>150</v>
      </c>
      <c r="I157" t="s">
        <v>395</v>
      </c>
      <c r="K157" t="s">
        <v>4159</v>
      </c>
      <c r="M157">
        <v>0.11600000000000001</v>
      </c>
      <c r="N157">
        <v>0.125</v>
      </c>
      <c r="O157">
        <v>0.11600000000000001</v>
      </c>
      <c r="P157">
        <v>0.82499999999999996</v>
      </c>
      <c r="R157">
        <v>0</v>
      </c>
      <c r="S157">
        <v>0.8</v>
      </c>
      <c r="T157">
        <v>2</v>
      </c>
      <c r="U157">
        <v>1.5</v>
      </c>
      <c r="V157">
        <v>0.33</v>
      </c>
      <c r="Z157">
        <v>150</v>
      </c>
      <c r="AA157">
        <v>1.5541053161005116E-2</v>
      </c>
      <c r="AE157" t="s">
        <v>44</v>
      </c>
      <c r="AF157" t="s">
        <v>62</v>
      </c>
      <c r="AG157" t="s">
        <v>152</v>
      </c>
      <c r="AH157" t="s">
        <v>153</v>
      </c>
      <c r="AI157">
        <v>1</v>
      </c>
      <c r="AJ157">
        <v>0</v>
      </c>
      <c r="AK157">
        <v>1</v>
      </c>
      <c r="AL157">
        <v>1</v>
      </c>
      <c r="AM157">
        <v>1</v>
      </c>
      <c r="AN157">
        <v>1</v>
      </c>
      <c r="AO157">
        <v>1</v>
      </c>
      <c r="AP157" t="s">
        <v>396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2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K157" t="s">
        <v>3397</v>
      </c>
    </row>
    <row r="158" spans="1:63" x14ac:dyDescent="0.25">
      <c r="A158">
        <v>1</v>
      </c>
      <c r="B158" t="s">
        <v>149</v>
      </c>
      <c r="D158" t="s">
        <v>149</v>
      </c>
      <c r="E158">
        <v>157</v>
      </c>
      <c r="G158" t="s">
        <v>74</v>
      </c>
      <c r="H158" t="s">
        <v>150</v>
      </c>
      <c r="I158" t="s">
        <v>397</v>
      </c>
      <c r="K158" t="s">
        <v>4158</v>
      </c>
      <c r="M158">
        <v>0.1181</v>
      </c>
      <c r="N158">
        <v>0.125</v>
      </c>
      <c r="O158">
        <v>0.1181</v>
      </c>
      <c r="P158">
        <v>0.82499999999999996</v>
      </c>
      <c r="R158">
        <v>0</v>
      </c>
      <c r="S158">
        <v>0.8</v>
      </c>
      <c r="T158">
        <v>2</v>
      </c>
      <c r="U158">
        <v>1.5</v>
      </c>
      <c r="V158">
        <v>0.34</v>
      </c>
      <c r="Z158">
        <v>150</v>
      </c>
      <c r="AA158">
        <v>1.5822399813057796E-2</v>
      </c>
      <c r="AE158" t="s">
        <v>44</v>
      </c>
      <c r="AF158" t="s">
        <v>62</v>
      </c>
      <c r="AG158" t="s">
        <v>152</v>
      </c>
      <c r="AH158" t="s">
        <v>153</v>
      </c>
      <c r="AI158">
        <v>1</v>
      </c>
      <c r="AJ158">
        <v>0</v>
      </c>
      <c r="AK158">
        <v>1</v>
      </c>
      <c r="AL158">
        <v>1</v>
      </c>
      <c r="AM158">
        <v>1</v>
      </c>
      <c r="AN158">
        <v>1</v>
      </c>
      <c r="AO158">
        <v>1</v>
      </c>
      <c r="AP158" t="s">
        <v>398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K158" t="s">
        <v>3397</v>
      </c>
    </row>
    <row r="159" spans="1:63" x14ac:dyDescent="0.25">
      <c r="A159">
        <v>1</v>
      </c>
      <c r="B159" t="s">
        <v>149</v>
      </c>
      <c r="D159" t="s">
        <v>149</v>
      </c>
      <c r="E159">
        <v>158</v>
      </c>
      <c r="G159" t="s">
        <v>74</v>
      </c>
      <c r="H159" t="s">
        <v>150</v>
      </c>
      <c r="I159" t="s">
        <v>399</v>
      </c>
      <c r="K159" t="s">
        <v>4157</v>
      </c>
      <c r="M159">
        <v>0.12</v>
      </c>
      <c r="N159">
        <v>0.125</v>
      </c>
      <c r="O159">
        <v>0.12</v>
      </c>
      <c r="P159">
        <v>0.82499999999999996</v>
      </c>
      <c r="R159">
        <v>0</v>
      </c>
      <c r="S159">
        <v>0.8</v>
      </c>
      <c r="T159">
        <v>2</v>
      </c>
      <c r="U159">
        <v>1.5</v>
      </c>
      <c r="V159">
        <v>0.32</v>
      </c>
      <c r="Z159">
        <v>150</v>
      </c>
      <c r="AA159">
        <v>1.6076951545867361E-2</v>
      </c>
      <c r="AE159" t="s">
        <v>44</v>
      </c>
      <c r="AF159" t="s">
        <v>62</v>
      </c>
      <c r="AG159" t="s">
        <v>152</v>
      </c>
      <c r="AH159" t="s">
        <v>153</v>
      </c>
      <c r="AI159">
        <v>1</v>
      </c>
      <c r="AJ159">
        <v>0</v>
      </c>
      <c r="AK159">
        <v>1</v>
      </c>
      <c r="AL159">
        <v>1</v>
      </c>
      <c r="AM159">
        <v>1</v>
      </c>
      <c r="AN159">
        <v>1</v>
      </c>
      <c r="AO159">
        <v>1</v>
      </c>
      <c r="AP159" t="s">
        <v>400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2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K159" t="s">
        <v>3397</v>
      </c>
    </row>
    <row r="160" spans="1:63" x14ac:dyDescent="0.25">
      <c r="A160">
        <v>1</v>
      </c>
      <c r="B160" t="s">
        <v>149</v>
      </c>
      <c r="D160" t="s">
        <v>149</v>
      </c>
      <c r="E160">
        <v>159</v>
      </c>
      <c r="G160" t="s">
        <v>74</v>
      </c>
      <c r="H160" t="s">
        <v>150</v>
      </c>
      <c r="I160" t="s">
        <v>401</v>
      </c>
      <c r="K160" t="s">
        <v>4156</v>
      </c>
      <c r="M160">
        <v>0.122</v>
      </c>
      <c r="N160">
        <v>0.125</v>
      </c>
      <c r="O160">
        <v>0.122</v>
      </c>
      <c r="P160">
        <v>0.82499999999999996</v>
      </c>
      <c r="R160">
        <v>0</v>
      </c>
      <c r="S160">
        <v>0.8</v>
      </c>
      <c r="T160">
        <v>2</v>
      </c>
      <c r="U160">
        <v>1.5</v>
      </c>
      <c r="V160">
        <v>0.33</v>
      </c>
      <c r="Z160">
        <v>150</v>
      </c>
      <c r="AA160">
        <v>1.6344900738298484E-2</v>
      </c>
      <c r="AE160" t="s">
        <v>44</v>
      </c>
      <c r="AF160" t="s">
        <v>62</v>
      </c>
      <c r="AG160" t="s">
        <v>152</v>
      </c>
      <c r="AH160" t="s">
        <v>153</v>
      </c>
      <c r="AI160">
        <v>1</v>
      </c>
      <c r="AJ160">
        <v>0</v>
      </c>
      <c r="AK160">
        <v>1</v>
      </c>
      <c r="AL160">
        <v>1</v>
      </c>
      <c r="AM160">
        <v>1</v>
      </c>
      <c r="AN160">
        <v>1</v>
      </c>
      <c r="AO160">
        <v>1</v>
      </c>
      <c r="AP160" t="s">
        <v>402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K160" t="s">
        <v>3397</v>
      </c>
    </row>
    <row r="161" spans="1:63" x14ac:dyDescent="0.25">
      <c r="A161">
        <v>1</v>
      </c>
      <c r="B161" t="s">
        <v>149</v>
      </c>
      <c r="D161" t="s">
        <v>149</v>
      </c>
      <c r="E161">
        <v>160</v>
      </c>
      <c r="G161" t="s">
        <v>74</v>
      </c>
      <c r="H161" t="s">
        <v>150</v>
      </c>
      <c r="I161" t="s">
        <v>403</v>
      </c>
      <c r="K161" t="s">
        <v>4155</v>
      </c>
      <c r="M161">
        <v>0.124</v>
      </c>
      <c r="N161">
        <v>0.125</v>
      </c>
      <c r="O161">
        <v>0.124</v>
      </c>
      <c r="P161">
        <v>0.82499999999999996</v>
      </c>
      <c r="R161">
        <v>0</v>
      </c>
      <c r="S161">
        <v>0.8</v>
      </c>
      <c r="T161">
        <v>2</v>
      </c>
      <c r="U161">
        <v>1.5</v>
      </c>
      <c r="V161">
        <v>0.31</v>
      </c>
      <c r="Z161">
        <v>150</v>
      </c>
      <c r="AA161">
        <v>1.6612849930729607E-2</v>
      </c>
      <c r="AE161" t="s">
        <v>44</v>
      </c>
      <c r="AF161" t="s">
        <v>62</v>
      </c>
      <c r="AG161" t="s">
        <v>152</v>
      </c>
      <c r="AH161" t="s">
        <v>153</v>
      </c>
      <c r="AI161">
        <v>1</v>
      </c>
      <c r="AJ161">
        <v>0</v>
      </c>
      <c r="AK161">
        <v>1</v>
      </c>
      <c r="AL161">
        <v>1</v>
      </c>
      <c r="AM161">
        <v>1</v>
      </c>
      <c r="AN161">
        <v>1</v>
      </c>
      <c r="AO161">
        <v>1</v>
      </c>
      <c r="AP161" t="s">
        <v>404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2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K161" t="s">
        <v>3397</v>
      </c>
    </row>
    <row r="162" spans="1:63" x14ac:dyDescent="0.25">
      <c r="A162">
        <v>1</v>
      </c>
      <c r="B162" t="s">
        <v>149</v>
      </c>
      <c r="D162" t="s">
        <v>149</v>
      </c>
      <c r="E162">
        <v>161</v>
      </c>
      <c r="G162" t="s">
        <v>74</v>
      </c>
      <c r="H162" t="s">
        <v>150</v>
      </c>
      <c r="I162" t="s">
        <v>405</v>
      </c>
      <c r="K162" t="s">
        <v>4154</v>
      </c>
      <c r="M162">
        <v>0.125</v>
      </c>
      <c r="N162">
        <v>0.125</v>
      </c>
      <c r="O162">
        <v>0.125</v>
      </c>
      <c r="P162">
        <v>0.82499999999999996</v>
      </c>
      <c r="R162">
        <v>0</v>
      </c>
      <c r="S162">
        <v>0.8</v>
      </c>
      <c r="T162">
        <v>2</v>
      </c>
      <c r="U162">
        <v>1.5</v>
      </c>
      <c r="V162">
        <v>0.32</v>
      </c>
      <c r="Z162">
        <v>150</v>
      </c>
      <c r="AA162">
        <v>1.6746824526945168E-2</v>
      </c>
      <c r="AE162" t="s">
        <v>44</v>
      </c>
      <c r="AF162" t="s">
        <v>62</v>
      </c>
      <c r="AG162" t="s">
        <v>152</v>
      </c>
      <c r="AH162" t="s">
        <v>153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1</v>
      </c>
      <c r="AO162">
        <v>1</v>
      </c>
      <c r="AP162" t="s">
        <v>406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K162" t="s">
        <v>3397</v>
      </c>
    </row>
    <row r="163" spans="1:63" x14ac:dyDescent="0.25">
      <c r="A163">
        <v>1</v>
      </c>
      <c r="B163" t="s">
        <v>149</v>
      </c>
      <c r="D163" t="s">
        <v>149</v>
      </c>
      <c r="E163">
        <v>162</v>
      </c>
      <c r="G163" t="s">
        <v>74</v>
      </c>
      <c r="H163" t="s">
        <v>150</v>
      </c>
      <c r="I163" t="s">
        <v>407</v>
      </c>
      <c r="K163" t="s">
        <v>4153</v>
      </c>
      <c r="M163">
        <v>0.126</v>
      </c>
      <c r="N163">
        <v>0.125</v>
      </c>
      <c r="O163">
        <v>0.126</v>
      </c>
      <c r="P163">
        <v>0.82499999999999996</v>
      </c>
      <c r="R163">
        <v>0</v>
      </c>
      <c r="S163">
        <v>0.8</v>
      </c>
      <c r="T163">
        <v>2</v>
      </c>
      <c r="U163">
        <v>1.5</v>
      </c>
      <c r="V163">
        <v>0.38</v>
      </c>
      <c r="Z163">
        <v>165</v>
      </c>
      <c r="AA163">
        <v>8.2941073480059472E-3</v>
      </c>
      <c r="AE163" t="s">
        <v>44</v>
      </c>
      <c r="AF163" t="s">
        <v>62</v>
      </c>
      <c r="AG163" t="s">
        <v>152</v>
      </c>
      <c r="AH163" t="s">
        <v>153</v>
      </c>
      <c r="AI163">
        <v>1</v>
      </c>
      <c r="AJ163">
        <v>0</v>
      </c>
      <c r="AK163">
        <v>1</v>
      </c>
      <c r="AL163">
        <v>1</v>
      </c>
      <c r="AM163">
        <v>1</v>
      </c>
      <c r="AN163">
        <v>1</v>
      </c>
      <c r="AO163">
        <v>1</v>
      </c>
      <c r="AP163" t="s">
        <v>408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K163" t="s">
        <v>3397</v>
      </c>
    </row>
    <row r="164" spans="1:63" x14ac:dyDescent="0.25">
      <c r="A164">
        <v>1</v>
      </c>
      <c r="B164" t="s">
        <v>149</v>
      </c>
      <c r="D164" t="s">
        <v>149</v>
      </c>
      <c r="E164">
        <v>163</v>
      </c>
      <c r="G164" t="s">
        <v>74</v>
      </c>
      <c r="H164" t="s">
        <v>150</v>
      </c>
      <c r="I164" t="s">
        <v>409</v>
      </c>
      <c r="K164" t="s">
        <v>4152</v>
      </c>
      <c r="M164">
        <v>0.1285</v>
      </c>
      <c r="N164">
        <v>0.125</v>
      </c>
      <c r="O164">
        <v>0.1285</v>
      </c>
      <c r="P164">
        <v>0.82499999999999996</v>
      </c>
      <c r="R164">
        <v>0</v>
      </c>
      <c r="S164">
        <v>0.8</v>
      </c>
      <c r="T164">
        <v>2</v>
      </c>
      <c r="U164">
        <v>1.5</v>
      </c>
      <c r="V164">
        <v>0.35</v>
      </c>
      <c r="Z164">
        <v>165</v>
      </c>
      <c r="AA164">
        <v>8.4586729699901927E-3</v>
      </c>
      <c r="AE164" t="s">
        <v>44</v>
      </c>
      <c r="AF164" t="s">
        <v>62</v>
      </c>
      <c r="AG164" t="s">
        <v>152</v>
      </c>
      <c r="AH164" t="s">
        <v>153</v>
      </c>
      <c r="AI164">
        <v>1</v>
      </c>
      <c r="AJ164">
        <v>0</v>
      </c>
      <c r="AK164">
        <v>1</v>
      </c>
      <c r="AL164">
        <v>1</v>
      </c>
      <c r="AM164">
        <v>1</v>
      </c>
      <c r="AN164">
        <v>1</v>
      </c>
      <c r="AO164">
        <v>1</v>
      </c>
      <c r="AP164" t="s">
        <v>410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K164" t="s">
        <v>3397</v>
      </c>
    </row>
    <row r="165" spans="1:63" x14ac:dyDescent="0.25">
      <c r="A165">
        <v>1</v>
      </c>
      <c r="B165" t="s">
        <v>149</v>
      </c>
      <c r="D165" t="s">
        <v>149</v>
      </c>
      <c r="E165">
        <v>164</v>
      </c>
      <c r="G165" t="s">
        <v>74</v>
      </c>
      <c r="H165" t="s">
        <v>150</v>
      </c>
      <c r="I165" t="s">
        <v>411</v>
      </c>
      <c r="K165" t="s">
        <v>4151</v>
      </c>
      <c r="M165">
        <v>0.12989999999999999</v>
      </c>
      <c r="N165">
        <v>0.125</v>
      </c>
      <c r="O165">
        <v>0.12989999999999999</v>
      </c>
      <c r="P165">
        <v>0.82499999999999996</v>
      </c>
      <c r="R165">
        <v>0</v>
      </c>
      <c r="S165">
        <v>0.8</v>
      </c>
      <c r="T165">
        <v>2</v>
      </c>
      <c r="U165">
        <v>1.5</v>
      </c>
      <c r="V165">
        <v>0.36</v>
      </c>
      <c r="Z165">
        <v>165</v>
      </c>
      <c r="AA165">
        <v>8.5508297183013691E-3</v>
      </c>
      <c r="AE165" t="s">
        <v>44</v>
      </c>
      <c r="AF165" t="s">
        <v>62</v>
      </c>
      <c r="AG165" t="s">
        <v>152</v>
      </c>
      <c r="AH165" t="s">
        <v>153</v>
      </c>
      <c r="AI165">
        <v>1</v>
      </c>
      <c r="AJ165">
        <v>0</v>
      </c>
      <c r="AK165">
        <v>1</v>
      </c>
      <c r="AL165">
        <v>1</v>
      </c>
      <c r="AM165">
        <v>1</v>
      </c>
      <c r="AN165">
        <v>1</v>
      </c>
      <c r="AO165">
        <v>1</v>
      </c>
      <c r="AP165" t="s">
        <v>412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K165" t="s">
        <v>3397</v>
      </c>
    </row>
    <row r="166" spans="1:63" x14ac:dyDescent="0.25">
      <c r="A166">
        <v>1</v>
      </c>
      <c r="B166" t="s">
        <v>149</v>
      </c>
      <c r="D166" t="s">
        <v>149</v>
      </c>
      <c r="E166">
        <v>165</v>
      </c>
      <c r="G166" t="s">
        <v>74</v>
      </c>
      <c r="H166" t="s">
        <v>150</v>
      </c>
      <c r="I166" t="s">
        <v>413</v>
      </c>
      <c r="K166" t="s">
        <v>4150</v>
      </c>
      <c r="M166">
        <v>0.13189999999999999</v>
      </c>
      <c r="N166">
        <v>0.125</v>
      </c>
      <c r="O166">
        <v>0.13189999999999999</v>
      </c>
      <c r="P166">
        <v>0.82499999999999996</v>
      </c>
      <c r="R166">
        <v>0</v>
      </c>
      <c r="S166">
        <v>0.8</v>
      </c>
      <c r="T166">
        <v>2</v>
      </c>
      <c r="U166">
        <v>1.5</v>
      </c>
      <c r="V166">
        <v>0.35</v>
      </c>
      <c r="Z166">
        <v>165</v>
      </c>
      <c r="AA166">
        <v>8.6824822158887652E-3</v>
      </c>
      <c r="AE166" t="s">
        <v>44</v>
      </c>
      <c r="AF166" t="s">
        <v>62</v>
      </c>
      <c r="AG166" t="s">
        <v>152</v>
      </c>
      <c r="AH166" t="s">
        <v>153</v>
      </c>
      <c r="AI166">
        <v>1</v>
      </c>
      <c r="AJ166">
        <v>0</v>
      </c>
      <c r="AK166">
        <v>1</v>
      </c>
      <c r="AL166">
        <v>1</v>
      </c>
      <c r="AM166">
        <v>1</v>
      </c>
      <c r="AN166">
        <v>1</v>
      </c>
      <c r="AO166">
        <v>1</v>
      </c>
      <c r="AP166" t="s">
        <v>414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K166" t="s">
        <v>3397</v>
      </c>
    </row>
    <row r="167" spans="1:63" x14ac:dyDescent="0.25">
      <c r="A167">
        <v>1</v>
      </c>
      <c r="B167" t="s">
        <v>149</v>
      </c>
      <c r="D167" t="s">
        <v>149</v>
      </c>
      <c r="E167">
        <v>166</v>
      </c>
      <c r="G167" t="s">
        <v>74</v>
      </c>
      <c r="H167" t="s">
        <v>150</v>
      </c>
      <c r="I167" t="s">
        <v>415</v>
      </c>
      <c r="K167" t="s">
        <v>4149</v>
      </c>
      <c r="M167">
        <v>0.13389999999999999</v>
      </c>
      <c r="N167">
        <v>0.125</v>
      </c>
      <c r="O167">
        <v>0.13389999999999999</v>
      </c>
      <c r="P167">
        <v>0.82499999999999996</v>
      </c>
      <c r="R167">
        <v>0</v>
      </c>
      <c r="S167">
        <v>0.8</v>
      </c>
      <c r="T167">
        <v>2</v>
      </c>
      <c r="U167">
        <v>1.5</v>
      </c>
      <c r="V167">
        <v>0.35</v>
      </c>
      <c r="Z167">
        <v>165</v>
      </c>
      <c r="AA167">
        <v>8.8141347134761613E-3</v>
      </c>
      <c r="AE167" t="s">
        <v>44</v>
      </c>
      <c r="AF167" t="s">
        <v>62</v>
      </c>
      <c r="AG167" t="s">
        <v>152</v>
      </c>
      <c r="AH167" t="s">
        <v>153</v>
      </c>
      <c r="AI167">
        <v>1</v>
      </c>
      <c r="AJ167">
        <v>0</v>
      </c>
      <c r="AK167">
        <v>1</v>
      </c>
      <c r="AL167">
        <v>1</v>
      </c>
      <c r="AM167">
        <v>1</v>
      </c>
      <c r="AN167">
        <v>1</v>
      </c>
      <c r="AO167">
        <v>1</v>
      </c>
      <c r="AP167" t="s">
        <v>416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K167" t="s">
        <v>3397</v>
      </c>
    </row>
    <row r="168" spans="1:63" x14ac:dyDescent="0.25">
      <c r="A168">
        <v>1</v>
      </c>
      <c r="B168" t="s">
        <v>149</v>
      </c>
      <c r="D168" t="s">
        <v>149</v>
      </c>
      <c r="E168">
        <v>167</v>
      </c>
      <c r="G168" t="s">
        <v>74</v>
      </c>
      <c r="H168" t="s">
        <v>150</v>
      </c>
      <c r="I168" t="s">
        <v>417</v>
      </c>
      <c r="K168" t="s">
        <v>4148</v>
      </c>
      <c r="M168">
        <v>0.13600000000000001</v>
      </c>
      <c r="N168">
        <v>0.125</v>
      </c>
      <c r="O168">
        <v>0.13600000000000001</v>
      </c>
      <c r="P168">
        <v>0.82499999999999996</v>
      </c>
      <c r="R168">
        <v>0</v>
      </c>
      <c r="S168">
        <v>0.8</v>
      </c>
      <c r="T168">
        <v>2</v>
      </c>
      <c r="U168">
        <v>1.5</v>
      </c>
      <c r="V168">
        <v>0.35</v>
      </c>
      <c r="Z168">
        <v>165</v>
      </c>
      <c r="AA168">
        <v>8.9523698359429277E-3</v>
      </c>
      <c r="AE168" t="s">
        <v>44</v>
      </c>
      <c r="AF168" t="s">
        <v>62</v>
      </c>
      <c r="AG168" t="s">
        <v>152</v>
      </c>
      <c r="AH168" t="s">
        <v>153</v>
      </c>
      <c r="AI168">
        <v>1</v>
      </c>
      <c r="AJ168">
        <v>0</v>
      </c>
      <c r="AK168">
        <v>1</v>
      </c>
      <c r="AL168">
        <v>1</v>
      </c>
      <c r="AM168">
        <v>1</v>
      </c>
      <c r="AN168">
        <v>1</v>
      </c>
      <c r="AO168">
        <v>1</v>
      </c>
      <c r="AP168" t="s">
        <v>418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K168" t="s">
        <v>3397</v>
      </c>
    </row>
    <row r="169" spans="1:63" x14ac:dyDescent="0.25">
      <c r="A169">
        <v>1</v>
      </c>
      <c r="B169" t="s">
        <v>149</v>
      </c>
      <c r="D169" t="s">
        <v>149</v>
      </c>
      <c r="E169">
        <v>168</v>
      </c>
      <c r="G169" t="s">
        <v>74</v>
      </c>
      <c r="H169" t="s">
        <v>150</v>
      </c>
      <c r="I169" t="s">
        <v>419</v>
      </c>
      <c r="K169" t="s">
        <v>4147</v>
      </c>
      <c r="M169">
        <v>0.1406</v>
      </c>
      <c r="N169">
        <v>0.125</v>
      </c>
      <c r="O169">
        <v>0.1406</v>
      </c>
      <c r="P169">
        <v>0.82499999999999996</v>
      </c>
      <c r="R169">
        <v>0</v>
      </c>
      <c r="S169">
        <v>0.8</v>
      </c>
      <c r="T169">
        <v>2</v>
      </c>
      <c r="U169">
        <v>1.5</v>
      </c>
      <c r="V169">
        <v>0.36</v>
      </c>
      <c r="Z169">
        <v>165</v>
      </c>
      <c r="AA169">
        <v>9.2551705803939378E-3</v>
      </c>
      <c r="AE169" t="s">
        <v>44</v>
      </c>
      <c r="AF169" t="s">
        <v>62</v>
      </c>
      <c r="AG169" t="s">
        <v>152</v>
      </c>
      <c r="AH169" t="s">
        <v>153</v>
      </c>
      <c r="AI169">
        <v>1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1</v>
      </c>
      <c r="AP169" t="s">
        <v>420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K169" t="s">
        <v>3397</v>
      </c>
    </row>
    <row r="170" spans="1:63" x14ac:dyDescent="0.25">
      <c r="A170">
        <v>1</v>
      </c>
      <c r="B170" t="s">
        <v>421</v>
      </c>
      <c r="C170" t="s">
        <v>421</v>
      </c>
      <c r="E170">
        <v>169</v>
      </c>
      <c r="G170" t="s">
        <v>74</v>
      </c>
      <c r="H170" t="s">
        <v>421</v>
      </c>
      <c r="I170" t="s">
        <v>422</v>
      </c>
      <c r="J170" t="s">
        <v>423</v>
      </c>
      <c r="K170" t="s">
        <v>3483</v>
      </c>
      <c r="M170">
        <v>0.125</v>
      </c>
      <c r="N170">
        <v>0.125</v>
      </c>
      <c r="O170">
        <v>0.125</v>
      </c>
      <c r="P170">
        <v>0.45</v>
      </c>
      <c r="R170">
        <v>0</v>
      </c>
      <c r="S170">
        <v>0.45</v>
      </c>
      <c r="T170">
        <v>2</v>
      </c>
      <c r="U170">
        <v>1.5</v>
      </c>
      <c r="V170">
        <v>0.23300000000000001</v>
      </c>
      <c r="Z170">
        <v>30</v>
      </c>
      <c r="AA170">
        <v>0.23325317547305485</v>
      </c>
      <c r="AE170" t="s">
        <v>44</v>
      </c>
      <c r="AF170" t="s">
        <v>73</v>
      </c>
      <c r="AG170" t="s">
        <v>66</v>
      </c>
      <c r="AI170">
        <v>0</v>
      </c>
      <c r="AJ170">
        <v>1</v>
      </c>
      <c r="AK170">
        <v>1</v>
      </c>
      <c r="AL170">
        <v>0</v>
      </c>
      <c r="AM170">
        <v>1</v>
      </c>
      <c r="AN170">
        <v>1</v>
      </c>
      <c r="AO170">
        <v>1</v>
      </c>
      <c r="AQ170">
        <v>0</v>
      </c>
      <c r="AR170">
        <v>0</v>
      </c>
      <c r="AS170">
        <v>0</v>
      </c>
      <c r="AT170">
        <v>0</v>
      </c>
      <c r="AU170">
        <v>2</v>
      </c>
      <c r="AV170">
        <v>0</v>
      </c>
      <c r="AW170">
        <v>0</v>
      </c>
      <c r="AX170">
        <v>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K170" t="s">
        <v>3397</v>
      </c>
    </row>
    <row r="171" spans="1:63" x14ac:dyDescent="0.25">
      <c r="A171">
        <v>1</v>
      </c>
      <c r="B171" t="s">
        <v>421</v>
      </c>
      <c r="C171" t="s">
        <v>421</v>
      </c>
      <c r="E171">
        <v>170</v>
      </c>
      <c r="G171" t="s">
        <v>74</v>
      </c>
      <c r="H171" t="s">
        <v>421</v>
      </c>
      <c r="I171" t="s">
        <v>424</v>
      </c>
      <c r="J171" t="s">
        <v>425</v>
      </c>
      <c r="K171" t="s">
        <v>3483</v>
      </c>
      <c r="M171">
        <v>0.125</v>
      </c>
      <c r="N171">
        <v>0.125</v>
      </c>
      <c r="O171">
        <v>0.125</v>
      </c>
      <c r="P171">
        <v>0.3</v>
      </c>
      <c r="R171">
        <v>0</v>
      </c>
      <c r="S171">
        <v>0.3</v>
      </c>
      <c r="T171">
        <v>2</v>
      </c>
      <c r="U171">
        <v>1.5</v>
      </c>
      <c r="V171">
        <v>7.1900000000000006E-2</v>
      </c>
      <c r="Z171">
        <v>60</v>
      </c>
      <c r="AA171">
        <v>0.10825317547305484</v>
      </c>
      <c r="AE171" t="s">
        <v>44</v>
      </c>
      <c r="AF171" t="s">
        <v>73</v>
      </c>
      <c r="AG171" t="s">
        <v>66</v>
      </c>
      <c r="AI171">
        <v>0</v>
      </c>
      <c r="AJ171">
        <v>1</v>
      </c>
      <c r="AK171">
        <v>1</v>
      </c>
      <c r="AL171">
        <v>0</v>
      </c>
      <c r="AM171">
        <v>1</v>
      </c>
      <c r="AN171">
        <v>0</v>
      </c>
      <c r="AO171">
        <v>1</v>
      </c>
      <c r="AQ171">
        <v>0</v>
      </c>
      <c r="AR171">
        <v>0</v>
      </c>
      <c r="AS171">
        <v>0</v>
      </c>
      <c r="AT171">
        <v>0</v>
      </c>
      <c r="AU171">
        <v>2</v>
      </c>
      <c r="AV171">
        <v>0</v>
      </c>
      <c r="AW171">
        <v>0</v>
      </c>
      <c r="AX171">
        <v>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K171" t="s">
        <v>3397</v>
      </c>
    </row>
    <row r="172" spans="1:63" x14ac:dyDescent="0.25">
      <c r="A172">
        <v>1</v>
      </c>
      <c r="B172" t="s">
        <v>421</v>
      </c>
      <c r="C172" t="s">
        <v>421</v>
      </c>
      <c r="E172">
        <v>171</v>
      </c>
      <c r="G172" t="s">
        <v>74</v>
      </c>
      <c r="H172" t="s">
        <v>421</v>
      </c>
      <c r="I172" t="s">
        <v>426</v>
      </c>
      <c r="J172" t="s">
        <v>427</v>
      </c>
      <c r="K172" t="s">
        <v>3483</v>
      </c>
      <c r="M172">
        <v>0.125</v>
      </c>
      <c r="N172">
        <v>0.125</v>
      </c>
      <c r="O172">
        <v>0.125</v>
      </c>
      <c r="P172">
        <v>0.25</v>
      </c>
      <c r="R172">
        <v>0</v>
      </c>
      <c r="S172">
        <v>0.27500000000000002</v>
      </c>
      <c r="T172">
        <v>2</v>
      </c>
      <c r="U172">
        <v>1.5</v>
      </c>
      <c r="V172">
        <v>6.25E-2</v>
      </c>
      <c r="Z172">
        <v>90</v>
      </c>
      <c r="AA172">
        <v>6.25E-2</v>
      </c>
      <c r="AE172" t="s">
        <v>44</v>
      </c>
      <c r="AF172" t="s">
        <v>73</v>
      </c>
      <c r="AG172" t="s">
        <v>66</v>
      </c>
      <c r="AI172">
        <v>0</v>
      </c>
      <c r="AJ172">
        <v>1</v>
      </c>
      <c r="AK172">
        <v>1</v>
      </c>
      <c r="AL172">
        <v>0</v>
      </c>
      <c r="AM172">
        <v>1</v>
      </c>
      <c r="AN172">
        <v>0</v>
      </c>
      <c r="AO172">
        <v>1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0</v>
      </c>
      <c r="AW172">
        <v>0</v>
      </c>
      <c r="AX172">
        <v>2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K172" t="s">
        <v>3397</v>
      </c>
    </row>
    <row r="173" spans="1:63" x14ac:dyDescent="0.25">
      <c r="A173">
        <v>1</v>
      </c>
      <c r="B173" t="s">
        <v>421</v>
      </c>
      <c r="C173" t="s">
        <v>421</v>
      </c>
      <c r="E173">
        <v>172</v>
      </c>
      <c r="G173" t="s">
        <v>74</v>
      </c>
      <c r="H173" t="s">
        <v>421</v>
      </c>
      <c r="I173" t="s">
        <v>428</v>
      </c>
      <c r="J173" t="s">
        <v>429</v>
      </c>
      <c r="K173" t="s">
        <v>3483</v>
      </c>
      <c r="M173">
        <v>0.125</v>
      </c>
      <c r="N173">
        <v>0.125</v>
      </c>
      <c r="O173">
        <v>0.125</v>
      </c>
      <c r="P173">
        <v>0.19</v>
      </c>
      <c r="R173">
        <v>0</v>
      </c>
      <c r="S173">
        <v>0.2</v>
      </c>
      <c r="T173">
        <v>2</v>
      </c>
      <c r="U173">
        <v>1.5</v>
      </c>
      <c r="V173">
        <v>3.5999999999999997E-2</v>
      </c>
      <c r="Z173">
        <v>120</v>
      </c>
      <c r="AA173">
        <v>3.6084391824351622E-2</v>
      </c>
      <c r="AE173" t="s">
        <v>44</v>
      </c>
      <c r="AF173" t="s">
        <v>73</v>
      </c>
      <c r="AG173" t="s">
        <v>66</v>
      </c>
      <c r="AI173">
        <v>0</v>
      </c>
      <c r="AJ173">
        <v>1</v>
      </c>
      <c r="AK173">
        <v>1</v>
      </c>
      <c r="AL173">
        <v>0</v>
      </c>
      <c r="AM173">
        <v>1</v>
      </c>
      <c r="AN173">
        <v>0</v>
      </c>
      <c r="AO173">
        <v>1</v>
      </c>
      <c r="AQ173">
        <v>0</v>
      </c>
      <c r="AR173">
        <v>0</v>
      </c>
      <c r="AS173">
        <v>0</v>
      </c>
      <c r="AT173">
        <v>0</v>
      </c>
      <c r="AU173">
        <v>2</v>
      </c>
      <c r="AV173">
        <v>0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K173" t="s">
        <v>3397</v>
      </c>
    </row>
    <row r="174" spans="1:63" x14ac:dyDescent="0.25">
      <c r="A174">
        <v>1</v>
      </c>
      <c r="B174" t="s">
        <v>421</v>
      </c>
      <c r="C174" t="s">
        <v>421</v>
      </c>
      <c r="E174">
        <v>173</v>
      </c>
      <c r="H174" t="s">
        <v>421</v>
      </c>
      <c r="I174" t="s">
        <v>430</v>
      </c>
      <c r="J174" t="s">
        <v>431</v>
      </c>
      <c r="K174" t="s">
        <v>3483</v>
      </c>
      <c r="M174">
        <v>0.125</v>
      </c>
      <c r="N174">
        <v>0.125</v>
      </c>
      <c r="R174">
        <v>0</v>
      </c>
      <c r="T174">
        <v>2</v>
      </c>
      <c r="U174">
        <v>1.5</v>
      </c>
      <c r="V174">
        <v>0.10829999999999999</v>
      </c>
      <c r="Z174">
        <v>82</v>
      </c>
      <c r="AA174">
        <v>7.1898025451313102E-2</v>
      </c>
      <c r="AE174" t="s">
        <v>44</v>
      </c>
      <c r="AF174" t="s">
        <v>432</v>
      </c>
      <c r="AG174" t="s">
        <v>124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1</v>
      </c>
      <c r="AQ174">
        <v>0</v>
      </c>
      <c r="AR174">
        <v>0</v>
      </c>
      <c r="AS174">
        <v>0</v>
      </c>
      <c r="AT174">
        <v>0</v>
      </c>
      <c r="AU174">
        <v>2</v>
      </c>
      <c r="AV174">
        <v>0</v>
      </c>
      <c r="AW174">
        <v>0</v>
      </c>
      <c r="AX174">
        <v>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K174" t="s">
        <v>3397</v>
      </c>
    </row>
    <row r="175" spans="1:63" x14ac:dyDescent="0.25">
      <c r="A175">
        <v>1</v>
      </c>
      <c r="B175" t="s">
        <v>421</v>
      </c>
      <c r="C175" t="s">
        <v>421</v>
      </c>
      <c r="E175">
        <v>174</v>
      </c>
      <c r="G175" t="s">
        <v>74</v>
      </c>
      <c r="H175" t="s">
        <v>421</v>
      </c>
      <c r="I175" t="s">
        <v>433</v>
      </c>
      <c r="J175" t="s">
        <v>434</v>
      </c>
      <c r="K175" t="s">
        <v>3483</v>
      </c>
      <c r="M175">
        <v>0.125</v>
      </c>
      <c r="N175">
        <v>0.125</v>
      </c>
      <c r="O175">
        <v>0.125</v>
      </c>
      <c r="P175">
        <v>0.25</v>
      </c>
      <c r="R175">
        <v>0</v>
      </c>
      <c r="S175">
        <v>0.25</v>
      </c>
      <c r="T175">
        <v>2</v>
      </c>
      <c r="U175">
        <v>1.5</v>
      </c>
      <c r="V175">
        <v>6.25E-2</v>
      </c>
      <c r="Z175">
        <v>82</v>
      </c>
      <c r="AA175">
        <v>7.1898025451313102E-2</v>
      </c>
      <c r="AE175" t="s">
        <v>44</v>
      </c>
      <c r="AF175" t="s">
        <v>123</v>
      </c>
      <c r="AG175" t="s">
        <v>124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Q175">
        <v>0</v>
      </c>
      <c r="AR175">
        <v>0</v>
      </c>
      <c r="AS175">
        <v>0</v>
      </c>
      <c r="AT175">
        <v>0</v>
      </c>
      <c r="AU175">
        <v>2</v>
      </c>
      <c r="AV175">
        <v>0</v>
      </c>
      <c r="AW175">
        <v>0</v>
      </c>
      <c r="AX175">
        <v>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K175" t="s">
        <v>3397</v>
      </c>
    </row>
    <row r="176" spans="1:63" x14ac:dyDescent="0.25">
      <c r="A176">
        <v>1</v>
      </c>
      <c r="B176" t="s">
        <v>421</v>
      </c>
      <c r="C176" t="s">
        <v>421</v>
      </c>
      <c r="E176">
        <v>175</v>
      </c>
      <c r="G176" t="s">
        <v>74</v>
      </c>
      <c r="H176" t="s">
        <v>421</v>
      </c>
      <c r="I176" t="s">
        <v>435</v>
      </c>
      <c r="J176" t="s">
        <v>436</v>
      </c>
      <c r="K176" t="s">
        <v>3483</v>
      </c>
      <c r="M176">
        <v>0.125</v>
      </c>
      <c r="N176">
        <v>0.125</v>
      </c>
      <c r="O176">
        <v>0.125</v>
      </c>
      <c r="P176">
        <v>0.3</v>
      </c>
      <c r="R176">
        <v>0</v>
      </c>
      <c r="S176">
        <v>0.32500000000000001</v>
      </c>
      <c r="T176">
        <v>2</v>
      </c>
      <c r="U176">
        <v>1.5</v>
      </c>
      <c r="V176">
        <v>0.105</v>
      </c>
      <c r="Z176">
        <v>60</v>
      </c>
      <c r="AA176">
        <v>0.10825317547305484</v>
      </c>
      <c r="AE176" t="s">
        <v>44</v>
      </c>
      <c r="AF176" t="s">
        <v>62</v>
      </c>
      <c r="AG176" t="s">
        <v>437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0</v>
      </c>
      <c r="AO176">
        <v>1</v>
      </c>
      <c r="AQ176">
        <v>0</v>
      </c>
      <c r="AR176">
        <v>0</v>
      </c>
      <c r="AS176">
        <v>0</v>
      </c>
      <c r="AT176">
        <v>0</v>
      </c>
      <c r="AU176">
        <v>2</v>
      </c>
      <c r="AV176">
        <v>0</v>
      </c>
      <c r="AW176">
        <v>0</v>
      </c>
      <c r="AX176">
        <v>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K176" t="s">
        <v>3397</v>
      </c>
    </row>
    <row r="177" spans="1:63" x14ac:dyDescent="0.25">
      <c r="A177">
        <v>1</v>
      </c>
      <c r="B177" t="s">
        <v>421</v>
      </c>
      <c r="C177" t="s">
        <v>421</v>
      </c>
      <c r="E177">
        <v>176</v>
      </c>
      <c r="G177" t="s">
        <v>74</v>
      </c>
      <c r="H177" t="s">
        <v>421</v>
      </c>
      <c r="I177" t="s">
        <v>438</v>
      </c>
      <c r="J177">
        <v>968615</v>
      </c>
      <c r="K177" t="s">
        <v>4146</v>
      </c>
      <c r="M177">
        <v>0.125</v>
      </c>
      <c r="N177">
        <v>0.125</v>
      </c>
      <c r="O177">
        <v>0.125</v>
      </c>
      <c r="P177">
        <v>0.375</v>
      </c>
      <c r="R177">
        <v>0</v>
      </c>
      <c r="S177">
        <v>0.375</v>
      </c>
      <c r="T177">
        <v>3</v>
      </c>
      <c r="U177">
        <v>1.5</v>
      </c>
      <c r="V177">
        <v>0.159</v>
      </c>
      <c r="Z177">
        <v>30</v>
      </c>
      <c r="AA177">
        <v>0.23325317547305485</v>
      </c>
      <c r="AE177" t="s">
        <v>44</v>
      </c>
      <c r="AF177" t="s">
        <v>73</v>
      </c>
      <c r="AG177" t="s">
        <v>66</v>
      </c>
      <c r="AI177">
        <v>0</v>
      </c>
      <c r="AJ177">
        <v>1</v>
      </c>
      <c r="AK177">
        <v>1</v>
      </c>
      <c r="AL177">
        <v>0</v>
      </c>
      <c r="AM177">
        <v>1</v>
      </c>
      <c r="AN177">
        <v>1</v>
      </c>
      <c r="AO177">
        <v>1</v>
      </c>
      <c r="AQ177">
        <v>0</v>
      </c>
      <c r="AR177">
        <v>0</v>
      </c>
      <c r="AS177">
        <v>0</v>
      </c>
      <c r="AT177">
        <v>0</v>
      </c>
      <c r="AU177">
        <v>2</v>
      </c>
      <c r="AV177">
        <v>0</v>
      </c>
      <c r="AW177">
        <v>0</v>
      </c>
      <c r="AX177">
        <v>2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K177" t="s">
        <v>3397</v>
      </c>
    </row>
    <row r="178" spans="1:63" x14ac:dyDescent="0.25">
      <c r="A178">
        <v>1</v>
      </c>
      <c r="B178" t="s">
        <v>421</v>
      </c>
      <c r="C178" t="s">
        <v>421</v>
      </c>
      <c r="E178">
        <v>177</v>
      </c>
      <c r="F178" t="s">
        <v>60</v>
      </c>
      <c r="H178" t="s">
        <v>421</v>
      </c>
      <c r="I178" t="s">
        <v>439</v>
      </c>
      <c r="J178">
        <v>968630</v>
      </c>
      <c r="K178" t="s">
        <v>4146</v>
      </c>
      <c r="M178">
        <v>0.125</v>
      </c>
      <c r="N178">
        <v>0.125</v>
      </c>
      <c r="O178">
        <v>0.125</v>
      </c>
      <c r="P178">
        <v>0.17499999999999999</v>
      </c>
      <c r="R178">
        <v>0</v>
      </c>
      <c r="S178">
        <v>0.20200000000000001</v>
      </c>
      <c r="T178">
        <v>3</v>
      </c>
      <c r="U178">
        <v>1.5</v>
      </c>
      <c r="V178">
        <v>7.3999999999999996E-2</v>
      </c>
      <c r="Z178">
        <v>60</v>
      </c>
      <c r="AA178">
        <v>0.10825317547305484</v>
      </c>
      <c r="AE178" t="s">
        <v>44</v>
      </c>
      <c r="AF178" t="s">
        <v>62</v>
      </c>
      <c r="AG178" t="s">
        <v>66</v>
      </c>
      <c r="AI178">
        <v>1</v>
      </c>
      <c r="AJ178">
        <v>1</v>
      </c>
      <c r="AK178">
        <v>0</v>
      </c>
      <c r="AL178">
        <v>0</v>
      </c>
      <c r="AM178">
        <v>1</v>
      </c>
      <c r="AN178">
        <v>1</v>
      </c>
      <c r="AO178">
        <v>1</v>
      </c>
      <c r="AQ178">
        <v>0</v>
      </c>
      <c r="AR178">
        <v>0</v>
      </c>
      <c r="AS178">
        <v>0</v>
      </c>
      <c r="AT178">
        <v>0</v>
      </c>
      <c r="AU178">
        <v>2</v>
      </c>
      <c r="AV178">
        <v>0</v>
      </c>
      <c r="AW178">
        <v>0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K178" t="s">
        <v>3397</v>
      </c>
    </row>
    <row r="179" spans="1:63" x14ac:dyDescent="0.25">
      <c r="A179">
        <v>1</v>
      </c>
      <c r="B179" t="s">
        <v>421</v>
      </c>
      <c r="C179" t="s">
        <v>421</v>
      </c>
      <c r="E179">
        <v>178</v>
      </c>
      <c r="G179" t="s">
        <v>74</v>
      </c>
      <c r="H179" t="s">
        <v>421</v>
      </c>
      <c r="I179" t="s">
        <v>440</v>
      </c>
      <c r="J179" t="s">
        <v>441</v>
      </c>
      <c r="K179" t="s">
        <v>4145</v>
      </c>
      <c r="M179">
        <v>0.1875</v>
      </c>
      <c r="N179">
        <v>0.1875</v>
      </c>
      <c r="O179">
        <v>0.1875</v>
      </c>
      <c r="P179">
        <v>0.35</v>
      </c>
      <c r="R179">
        <v>0</v>
      </c>
      <c r="S179">
        <v>0.35</v>
      </c>
      <c r="T179">
        <v>2</v>
      </c>
      <c r="U179">
        <v>2</v>
      </c>
      <c r="V179">
        <v>0.16239999999999999</v>
      </c>
      <c r="Z179">
        <v>90</v>
      </c>
      <c r="AA179">
        <v>9.3750000000000014E-2</v>
      </c>
      <c r="AE179" t="s">
        <v>44</v>
      </c>
      <c r="AF179" t="s">
        <v>123</v>
      </c>
      <c r="AG179" t="s">
        <v>124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1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2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K179" t="s">
        <v>3397</v>
      </c>
    </row>
    <row r="180" spans="1:63" x14ac:dyDescent="0.25">
      <c r="A180">
        <v>1</v>
      </c>
      <c r="B180" t="s">
        <v>421</v>
      </c>
      <c r="C180" t="s">
        <v>421</v>
      </c>
      <c r="E180">
        <v>179</v>
      </c>
      <c r="G180" t="s">
        <v>74</v>
      </c>
      <c r="H180" t="s">
        <v>421</v>
      </c>
      <c r="I180" t="s">
        <v>442</v>
      </c>
      <c r="J180" t="s">
        <v>443</v>
      </c>
      <c r="K180" t="s">
        <v>4145</v>
      </c>
      <c r="M180">
        <v>0.1875</v>
      </c>
      <c r="N180">
        <v>0.1875</v>
      </c>
      <c r="O180">
        <v>0.125</v>
      </c>
      <c r="P180">
        <v>0.42499999999999999</v>
      </c>
      <c r="R180">
        <v>0</v>
      </c>
      <c r="S180">
        <v>0.45</v>
      </c>
      <c r="T180">
        <v>2</v>
      </c>
      <c r="U180">
        <v>2</v>
      </c>
      <c r="V180">
        <v>9.3799999999999994E-2</v>
      </c>
      <c r="Z180">
        <v>60</v>
      </c>
      <c r="AA180">
        <v>0.16237976320958225</v>
      </c>
      <c r="AE180" t="s">
        <v>44</v>
      </c>
      <c r="AF180" t="s">
        <v>62</v>
      </c>
      <c r="AG180" t="s">
        <v>132</v>
      </c>
      <c r="AI180">
        <v>1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v>1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K180" t="s">
        <v>3397</v>
      </c>
    </row>
    <row r="181" spans="1:63" x14ac:dyDescent="0.25">
      <c r="A181">
        <v>1</v>
      </c>
      <c r="B181" t="s">
        <v>421</v>
      </c>
      <c r="C181" t="s">
        <v>421</v>
      </c>
      <c r="E181">
        <v>180</v>
      </c>
      <c r="G181" t="s">
        <v>74</v>
      </c>
      <c r="H181" t="s">
        <v>421</v>
      </c>
      <c r="I181" t="s">
        <v>444</v>
      </c>
      <c r="J181">
        <v>47630</v>
      </c>
      <c r="K181" t="s">
        <v>4144</v>
      </c>
      <c r="M181">
        <v>0.25</v>
      </c>
      <c r="N181">
        <v>0.25</v>
      </c>
      <c r="O181">
        <v>0.25</v>
      </c>
      <c r="P181">
        <v>0.52500000000000002</v>
      </c>
      <c r="R181">
        <v>0</v>
      </c>
      <c r="S181">
        <v>0.52500000000000002</v>
      </c>
      <c r="T181">
        <v>2</v>
      </c>
      <c r="U181">
        <v>2.5</v>
      </c>
      <c r="V181">
        <v>0.125</v>
      </c>
      <c r="Z181">
        <v>60</v>
      </c>
      <c r="AA181">
        <v>0.21650635094610968</v>
      </c>
      <c r="AE181" t="s">
        <v>44</v>
      </c>
      <c r="AF181" t="s">
        <v>62</v>
      </c>
      <c r="AG181" t="s">
        <v>66</v>
      </c>
      <c r="AI181">
        <v>1</v>
      </c>
      <c r="AJ181">
        <v>1</v>
      </c>
      <c r="AK181">
        <v>0</v>
      </c>
      <c r="AL181">
        <v>0</v>
      </c>
      <c r="AM181">
        <v>1</v>
      </c>
      <c r="AN181">
        <v>0</v>
      </c>
      <c r="AO181">
        <v>1</v>
      </c>
      <c r="AQ181">
        <v>0</v>
      </c>
      <c r="AR181">
        <v>0</v>
      </c>
      <c r="AS181">
        <v>0</v>
      </c>
      <c r="AT181">
        <v>0</v>
      </c>
      <c r="AU181">
        <v>2</v>
      </c>
      <c r="AV181">
        <v>0</v>
      </c>
      <c r="AW181">
        <v>0</v>
      </c>
      <c r="AX181">
        <v>2</v>
      </c>
      <c r="AY181">
        <v>2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K181" t="s">
        <v>3397</v>
      </c>
    </row>
    <row r="182" spans="1:63" x14ac:dyDescent="0.25">
      <c r="A182">
        <v>1</v>
      </c>
      <c r="B182" t="s">
        <v>421</v>
      </c>
      <c r="C182" t="s">
        <v>421</v>
      </c>
      <c r="E182">
        <v>181</v>
      </c>
      <c r="G182" t="s">
        <v>74</v>
      </c>
      <c r="H182" t="s">
        <v>421</v>
      </c>
      <c r="I182" t="s">
        <v>445</v>
      </c>
      <c r="J182" t="s">
        <v>446</v>
      </c>
      <c r="K182" t="s">
        <v>4144</v>
      </c>
      <c r="M182">
        <v>0.25</v>
      </c>
      <c r="N182">
        <v>0.25</v>
      </c>
      <c r="O182">
        <v>0.25</v>
      </c>
      <c r="P182">
        <v>0.55000000000000004</v>
      </c>
      <c r="R182">
        <v>0</v>
      </c>
      <c r="S182">
        <v>0.55000000000000004</v>
      </c>
      <c r="T182">
        <v>2</v>
      </c>
      <c r="U182">
        <v>2.5</v>
      </c>
      <c r="V182">
        <v>3.3500000000000002E-2</v>
      </c>
      <c r="Z182">
        <v>82</v>
      </c>
      <c r="AA182">
        <v>0.1437960509026262</v>
      </c>
      <c r="AE182" t="s">
        <v>44</v>
      </c>
      <c r="AF182" t="s">
        <v>62</v>
      </c>
      <c r="AG182" t="s">
        <v>124</v>
      </c>
      <c r="AI182">
        <v>1</v>
      </c>
      <c r="AJ182">
        <v>0</v>
      </c>
      <c r="AK182">
        <v>0</v>
      </c>
      <c r="AL182">
        <v>1</v>
      </c>
      <c r="AM182">
        <v>1</v>
      </c>
      <c r="AN182">
        <v>0</v>
      </c>
      <c r="AO182">
        <v>1</v>
      </c>
      <c r="AQ182">
        <v>0</v>
      </c>
      <c r="AR182">
        <v>0</v>
      </c>
      <c r="AS182">
        <v>0</v>
      </c>
      <c r="AT182">
        <v>0</v>
      </c>
      <c r="AU182">
        <v>2</v>
      </c>
      <c r="AV182">
        <v>0</v>
      </c>
      <c r="AW182">
        <v>0</v>
      </c>
      <c r="AX182">
        <v>2</v>
      </c>
      <c r="AY182">
        <v>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K182" t="s">
        <v>3397</v>
      </c>
    </row>
    <row r="183" spans="1:63" x14ac:dyDescent="0.25">
      <c r="A183">
        <v>1</v>
      </c>
      <c r="B183" t="s">
        <v>421</v>
      </c>
      <c r="C183" t="s">
        <v>421</v>
      </c>
      <c r="E183">
        <v>182</v>
      </c>
      <c r="F183" t="s">
        <v>60</v>
      </c>
      <c r="H183" t="s">
        <v>421</v>
      </c>
      <c r="I183" t="s">
        <v>447</v>
      </c>
      <c r="J183" t="s">
        <v>448</v>
      </c>
      <c r="K183" t="s">
        <v>4144</v>
      </c>
      <c r="M183">
        <v>0.25</v>
      </c>
      <c r="N183">
        <v>0.25</v>
      </c>
      <c r="O183">
        <v>0.25</v>
      </c>
      <c r="P183">
        <v>0.4</v>
      </c>
      <c r="R183">
        <v>0</v>
      </c>
      <c r="S183">
        <v>0.44</v>
      </c>
      <c r="T183">
        <v>2</v>
      </c>
      <c r="U183">
        <v>2.5</v>
      </c>
      <c r="V183">
        <v>0.2165</v>
      </c>
      <c r="Z183">
        <v>82</v>
      </c>
      <c r="AA183">
        <v>0.1437960509026262</v>
      </c>
      <c r="AE183" t="s">
        <v>44</v>
      </c>
      <c r="AF183" t="s">
        <v>123</v>
      </c>
      <c r="AG183" t="s">
        <v>124</v>
      </c>
      <c r="AI183">
        <v>1</v>
      </c>
      <c r="AJ183">
        <v>0</v>
      </c>
      <c r="AK183">
        <v>0</v>
      </c>
      <c r="AL183">
        <v>1</v>
      </c>
      <c r="AM183">
        <v>1</v>
      </c>
      <c r="AN183">
        <v>0</v>
      </c>
      <c r="AO183">
        <v>1</v>
      </c>
      <c r="AQ183">
        <v>0</v>
      </c>
      <c r="AR183">
        <v>0</v>
      </c>
      <c r="AS183">
        <v>0</v>
      </c>
      <c r="AT183">
        <v>0</v>
      </c>
      <c r="AU183">
        <v>2</v>
      </c>
      <c r="AV183">
        <v>0</v>
      </c>
      <c r="AW183">
        <v>0</v>
      </c>
      <c r="AX183">
        <v>2</v>
      </c>
      <c r="AY183">
        <v>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K183" t="s">
        <v>3397</v>
      </c>
    </row>
    <row r="184" spans="1:63" x14ac:dyDescent="0.25">
      <c r="A184">
        <v>1</v>
      </c>
      <c r="B184" t="s">
        <v>421</v>
      </c>
      <c r="C184" t="s">
        <v>421</v>
      </c>
      <c r="E184">
        <v>183</v>
      </c>
      <c r="G184" t="s">
        <v>74</v>
      </c>
      <c r="H184" t="s">
        <v>421</v>
      </c>
      <c r="I184" t="s">
        <v>449</v>
      </c>
      <c r="J184" t="s">
        <v>450</v>
      </c>
      <c r="K184" t="s">
        <v>4144</v>
      </c>
      <c r="M184">
        <v>0.25</v>
      </c>
      <c r="N184">
        <v>0.25</v>
      </c>
      <c r="O184">
        <v>0.25</v>
      </c>
      <c r="P184">
        <v>0.4</v>
      </c>
      <c r="R184">
        <v>0</v>
      </c>
      <c r="S184">
        <v>0.4</v>
      </c>
      <c r="T184">
        <v>2</v>
      </c>
      <c r="U184">
        <v>2.5</v>
      </c>
      <c r="V184">
        <v>0.14380000000000001</v>
      </c>
      <c r="Z184">
        <v>90</v>
      </c>
      <c r="AA184">
        <v>0.125</v>
      </c>
      <c r="AE184" t="s">
        <v>44</v>
      </c>
      <c r="AF184" t="s">
        <v>62</v>
      </c>
      <c r="AG184" t="s">
        <v>124</v>
      </c>
      <c r="AI184">
        <v>1</v>
      </c>
      <c r="AJ184">
        <v>1</v>
      </c>
      <c r="AK184">
        <v>0</v>
      </c>
      <c r="AL184">
        <v>1</v>
      </c>
      <c r="AM184">
        <v>1</v>
      </c>
      <c r="AN184">
        <v>0</v>
      </c>
      <c r="AO184">
        <v>1</v>
      </c>
      <c r="AQ184">
        <v>0</v>
      </c>
      <c r="AR184">
        <v>0</v>
      </c>
      <c r="AS184">
        <v>0</v>
      </c>
      <c r="AT184">
        <v>0</v>
      </c>
      <c r="AU184">
        <v>2</v>
      </c>
      <c r="AV184">
        <v>0</v>
      </c>
      <c r="AW184">
        <v>0</v>
      </c>
      <c r="AX184">
        <v>2</v>
      </c>
      <c r="AY184">
        <v>2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K184" t="s">
        <v>3397</v>
      </c>
    </row>
    <row r="185" spans="1:63" x14ac:dyDescent="0.25">
      <c r="A185">
        <v>1</v>
      </c>
      <c r="B185" t="s">
        <v>421</v>
      </c>
      <c r="C185" t="s">
        <v>421</v>
      </c>
      <c r="E185">
        <v>184</v>
      </c>
      <c r="G185" t="s">
        <v>74</v>
      </c>
      <c r="H185" t="s">
        <v>421</v>
      </c>
      <c r="I185" t="s">
        <v>451</v>
      </c>
      <c r="J185" t="s">
        <v>452</v>
      </c>
      <c r="K185" t="s">
        <v>4144</v>
      </c>
      <c r="M185">
        <v>0.25</v>
      </c>
      <c r="N185">
        <v>0.25</v>
      </c>
      <c r="O185">
        <v>0.25</v>
      </c>
      <c r="P185">
        <v>0.55000000000000004</v>
      </c>
      <c r="R185">
        <v>0</v>
      </c>
      <c r="S185">
        <v>0.55000000000000004</v>
      </c>
      <c r="T185">
        <v>2</v>
      </c>
      <c r="U185">
        <v>2.5</v>
      </c>
      <c r="V185">
        <v>0.125</v>
      </c>
      <c r="Z185">
        <v>90</v>
      </c>
      <c r="AA185">
        <v>0.125</v>
      </c>
      <c r="AE185" t="s">
        <v>44</v>
      </c>
      <c r="AF185" t="s">
        <v>123</v>
      </c>
      <c r="AG185" t="s">
        <v>124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0</v>
      </c>
      <c r="AO185">
        <v>1</v>
      </c>
      <c r="AQ185">
        <v>0</v>
      </c>
      <c r="AR185">
        <v>0</v>
      </c>
      <c r="AS185">
        <v>0</v>
      </c>
      <c r="AT185">
        <v>0</v>
      </c>
      <c r="AU185">
        <v>2</v>
      </c>
      <c r="AV185">
        <v>0</v>
      </c>
      <c r="AW185">
        <v>0</v>
      </c>
      <c r="AX185">
        <v>2</v>
      </c>
      <c r="AY185">
        <v>2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K185" t="s">
        <v>3397</v>
      </c>
    </row>
    <row r="186" spans="1:63" x14ac:dyDescent="0.25">
      <c r="A186">
        <v>1</v>
      </c>
      <c r="B186" t="s">
        <v>421</v>
      </c>
      <c r="C186" t="s">
        <v>421</v>
      </c>
      <c r="E186">
        <v>185</v>
      </c>
      <c r="F186" t="s">
        <v>60</v>
      </c>
      <c r="H186" t="s">
        <v>421</v>
      </c>
      <c r="I186" t="s">
        <v>453</v>
      </c>
      <c r="J186" t="s">
        <v>454</v>
      </c>
      <c r="K186" t="s">
        <v>4144</v>
      </c>
      <c r="M186">
        <v>0.25</v>
      </c>
      <c r="N186">
        <v>0.25</v>
      </c>
      <c r="O186">
        <v>0.25</v>
      </c>
      <c r="P186">
        <v>0.48</v>
      </c>
      <c r="R186">
        <v>0</v>
      </c>
      <c r="S186">
        <v>0.52</v>
      </c>
      <c r="T186">
        <v>2</v>
      </c>
      <c r="U186">
        <v>4</v>
      </c>
      <c r="V186">
        <v>0.125</v>
      </c>
      <c r="Z186">
        <v>90</v>
      </c>
      <c r="AA186">
        <v>0.125</v>
      </c>
      <c r="AE186" t="s">
        <v>44</v>
      </c>
      <c r="AF186" t="s">
        <v>123</v>
      </c>
      <c r="AG186" t="s">
        <v>124</v>
      </c>
      <c r="AI186">
        <v>1</v>
      </c>
      <c r="AJ186">
        <v>0</v>
      </c>
      <c r="AK186">
        <v>0</v>
      </c>
      <c r="AL186">
        <v>1</v>
      </c>
      <c r="AM186">
        <v>1</v>
      </c>
      <c r="AN186">
        <v>0</v>
      </c>
      <c r="AO186">
        <v>1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0</v>
      </c>
      <c r="AW186">
        <v>0</v>
      </c>
      <c r="AX186">
        <v>2</v>
      </c>
      <c r="AY186">
        <v>2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K186" t="s">
        <v>3397</v>
      </c>
    </row>
    <row r="187" spans="1:63" x14ac:dyDescent="0.25">
      <c r="A187">
        <v>1</v>
      </c>
      <c r="B187" t="s">
        <v>421</v>
      </c>
      <c r="C187" t="s">
        <v>421</v>
      </c>
      <c r="E187">
        <v>186</v>
      </c>
      <c r="G187" t="s">
        <v>74</v>
      </c>
      <c r="H187" t="s">
        <v>421</v>
      </c>
      <c r="I187" t="s">
        <v>455</v>
      </c>
      <c r="J187">
        <v>18575</v>
      </c>
      <c r="K187" t="s">
        <v>4143</v>
      </c>
      <c r="M187">
        <v>0.25</v>
      </c>
      <c r="N187">
        <v>0.25</v>
      </c>
      <c r="O187">
        <v>0.25</v>
      </c>
      <c r="P187">
        <v>0.3</v>
      </c>
      <c r="R187">
        <v>0</v>
      </c>
      <c r="S187">
        <v>0.3</v>
      </c>
      <c r="T187">
        <v>3</v>
      </c>
      <c r="U187">
        <v>2.5</v>
      </c>
      <c r="V187">
        <v>7.22E-2</v>
      </c>
      <c r="Z187">
        <v>150</v>
      </c>
      <c r="AA187">
        <v>3.3493649053890337E-2</v>
      </c>
      <c r="AE187" t="s">
        <v>44</v>
      </c>
      <c r="AF187" t="s">
        <v>62</v>
      </c>
      <c r="AG187" t="s">
        <v>66</v>
      </c>
      <c r="AI187">
        <v>1</v>
      </c>
      <c r="AJ187">
        <v>1</v>
      </c>
      <c r="AK187">
        <v>0</v>
      </c>
      <c r="AL187">
        <v>0</v>
      </c>
      <c r="AM187">
        <v>1</v>
      </c>
      <c r="AN187">
        <v>0</v>
      </c>
      <c r="AO187">
        <v>1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0</v>
      </c>
      <c r="AW187">
        <v>0</v>
      </c>
      <c r="AX187">
        <v>2</v>
      </c>
      <c r="AY187">
        <v>2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K187" t="s">
        <v>3397</v>
      </c>
    </row>
    <row r="188" spans="1:63" x14ac:dyDescent="0.25">
      <c r="A188">
        <v>1</v>
      </c>
      <c r="B188" t="s">
        <v>421</v>
      </c>
      <c r="C188" t="s">
        <v>421</v>
      </c>
      <c r="E188">
        <v>187</v>
      </c>
      <c r="F188" t="s">
        <v>60</v>
      </c>
      <c r="H188" t="s">
        <v>421</v>
      </c>
      <c r="I188" t="s">
        <v>456</v>
      </c>
      <c r="J188" t="s">
        <v>457</v>
      </c>
      <c r="K188" t="s">
        <v>4141</v>
      </c>
      <c r="M188">
        <v>0.5</v>
      </c>
      <c r="N188">
        <v>0.5</v>
      </c>
      <c r="O188">
        <v>0.5</v>
      </c>
      <c r="P188">
        <v>0.46</v>
      </c>
      <c r="R188">
        <v>0</v>
      </c>
      <c r="S188">
        <v>0.52</v>
      </c>
      <c r="T188">
        <v>4</v>
      </c>
      <c r="U188">
        <v>3</v>
      </c>
      <c r="V188">
        <v>0.433</v>
      </c>
      <c r="Z188">
        <v>120</v>
      </c>
      <c r="AA188">
        <v>0.14433756729740649</v>
      </c>
      <c r="AE188" t="s">
        <v>44</v>
      </c>
      <c r="AF188" t="s">
        <v>123</v>
      </c>
      <c r="AG188" t="s">
        <v>124</v>
      </c>
      <c r="AI188">
        <v>0</v>
      </c>
      <c r="AJ188">
        <v>1</v>
      </c>
      <c r="AK188">
        <v>1</v>
      </c>
      <c r="AL188">
        <v>0</v>
      </c>
      <c r="AM188">
        <v>0</v>
      </c>
      <c r="AN188">
        <v>0</v>
      </c>
      <c r="AO188">
        <v>1</v>
      </c>
      <c r="AQ188">
        <v>0</v>
      </c>
      <c r="AR188">
        <v>0</v>
      </c>
      <c r="AS188">
        <v>0</v>
      </c>
      <c r="AT188">
        <v>0</v>
      </c>
      <c r="AU188">
        <v>2</v>
      </c>
      <c r="AV188">
        <v>0</v>
      </c>
      <c r="AW188">
        <v>0</v>
      </c>
      <c r="AX188">
        <v>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K188" t="s">
        <v>3397</v>
      </c>
    </row>
    <row r="189" spans="1:63" x14ac:dyDescent="0.25">
      <c r="A189">
        <v>1</v>
      </c>
      <c r="B189" t="s">
        <v>421</v>
      </c>
      <c r="C189" t="s">
        <v>421</v>
      </c>
      <c r="E189">
        <v>188</v>
      </c>
      <c r="F189" t="s">
        <v>60</v>
      </c>
      <c r="H189" t="s">
        <v>421</v>
      </c>
      <c r="I189" t="s">
        <v>458</v>
      </c>
      <c r="J189" t="s">
        <v>459</v>
      </c>
      <c r="K189" t="s">
        <v>4142</v>
      </c>
      <c r="M189">
        <v>0.375</v>
      </c>
      <c r="N189">
        <v>0.375</v>
      </c>
      <c r="O189">
        <v>0.375</v>
      </c>
      <c r="P189">
        <v>0.47499999999999998</v>
      </c>
      <c r="R189">
        <v>0</v>
      </c>
      <c r="S189">
        <v>0.52500000000000002</v>
      </c>
      <c r="T189">
        <v>4</v>
      </c>
      <c r="U189">
        <v>2.5</v>
      </c>
      <c r="V189">
        <v>0.1875</v>
      </c>
      <c r="Z189">
        <v>82</v>
      </c>
      <c r="AA189">
        <v>0.21569407635393928</v>
      </c>
      <c r="AE189" t="s">
        <v>44</v>
      </c>
      <c r="AF189" t="s">
        <v>62</v>
      </c>
      <c r="AG189" t="s">
        <v>124</v>
      </c>
      <c r="AI189">
        <v>0</v>
      </c>
      <c r="AJ189">
        <v>1</v>
      </c>
      <c r="AK189">
        <v>1</v>
      </c>
      <c r="AL189">
        <v>0</v>
      </c>
      <c r="AM189">
        <v>0</v>
      </c>
      <c r="AN189">
        <v>0</v>
      </c>
      <c r="AO189">
        <v>1</v>
      </c>
      <c r="AQ189">
        <v>0</v>
      </c>
      <c r="AR189">
        <v>0</v>
      </c>
      <c r="AS189">
        <v>0</v>
      </c>
      <c r="AT189">
        <v>0</v>
      </c>
      <c r="AU189">
        <v>2</v>
      </c>
      <c r="AV189">
        <v>0</v>
      </c>
      <c r="AW189">
        <v>0</v>
      </c>
      <c r="AX189">
        <v>2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K189" t="s">
        <v>3397</v>
      </c>
    </row>
    <row r="190" spans="1:63" x14ac:dyDescent="0.25">
      <c r="A190">
        <v>1</v>
      </c>
      <c r="B190" t="s">
        <v>421</v>
      </c>
      <c r="C190" t="s">
        <v>421</v>
      </c>
      <c r="E190">
        <v>189</v>
      </c>
      <c r="G190" t="s">
        <v>74</v>
      </c>
      <c r="H190" t="s">
        <v>421</v>
      </c>
      <c r="I190" t="s">
        <v>460</v>
      </c>
      <c r="J190" t="s">
        <v>461</v>
      </c>
      <c r="K190" t="s">
        <v>4142</v>
      </c>
      <c r="M190">
        <v>0.375</v>
      </c>
      <c r="N190">
        <v>0.375</v>
      </c>
      <c r="O190">
        <v>0.375</v>
      </c>
      <c r="P190">
        <v>0.52500000000000002</v>
      </c>
      <c r="R190">
        <v>0</v>
      </c>
      <c r="S190">
        <v>0.52500000000000002</v>
      </c>
      <c r="T190">
        <v>4</v>
      </c>
      <c r="U190">
        <v>2.5</v>
      </c>
      <c r="V190">
        <v>0.3125</v>
      </c>
      <c r="Z190">
        <v>60</v>
      </c>
      <c r="AA190">
        <v>0.3247595264191645</v>
      </c>
      <c r="AE190" t="s">
        <v>44</v>
      </c>
      <c r="AF190" t="s">
        <v>432</v>
      </c>
      <c r="AG190" t="s">
        <v>132</v>
      </c>
      <c r="AI190">
        <v>0</v>
      </c>
      <c r="AJ190">
        <v>1</v>
      </c>
      <c r="AK190">
        <v>1</v>
      </c>
      <c r="AL190">
        <v>0</v>
      </c>
      <c r="AM190">
        <v>0</v>
      </c>
      <c r="AN190">
        <v>0</v>
      </c>
      <c r="AO190">
        <v>1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2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K190" t="s">
        <v>3397</v>
      </c>
    </row>
    <row r="191" spans="1:63" x14ac:dyDescent="0.25">
      <c r="A191">
        <v>1</v>
      </c>
      <c r="B191" t="s">
        <v>421</v>
      </c>
      <c r="C191" t="s">
        <v>421</v>
      </c>
      <c r="E191">
        <v>190</v>
      </c>
      <c r="G191" t="s">
        <v>74</v>
      </c>
      <c r="H191" t="s">
        <v>421</v>
      </c>
      <c r="I191" t="s">
        <v>462</v>
      </c>
      <c r="J191" t="s">
        <v>463</v>
      </c>
      <c r="K191" t="s">
        <v>4142</v>
      </c>
      <c r="M191">
        <v>0.375</v>
      </c>
      <c r="N191">
        <v>0.375</v>
      </c>
      <c r="O191">
        <v>0.375</v>
      </c>
      <c r="P191">
        <v>0.4</v>
      </c>
      <c r="R191">
        <v>0</v>
      </c>
      <c r="S191">
        <v>0.4</v>
      </c>
      <c r="T191">
        <v>4</v>
      </c>
      <c r="U191">
        <v>2.5</v>
      </c>
      <c r="V191">
        <v>0.1875</v>
      </c>
      <c r="Z191">
        <v>90</v>
      </c>
      <c r="AA191">
        <v>0.18750000000000003</v>
      </c>
      <c r="AE191" t="s">
        <v>44</v>
      </c>
      <c r="AF191" t="s">
        <v>432</v>
      </c>
      <c r="AG191" t="s">
        <v>132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1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0</v>
      </c>
      <c r="AW191">
        <v>0</v>
      </c>
      <c r="AX191">
        <v>2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K191" t="s">
        <v>3397</v>
      </c>
    </row>
    <row r="192" spans="1:63" x14ac:dyDescent="0.25">
      <c r="A192">
        <v>1</v>
      </c>
      <c r="B192" t="s">
        <v>421</v>
      </c>
      <c r="C192" t="s">
        <v>421</v>
      </c>
      <c r="E192">
        <v>191</v>
      </c>
      <c r="G192" t="s">
        <v>74</v>
      </c>
      <c r="H192" t="s">
        <v>421</v>
      </c>
      <c r="I192" t="s">
        <v>464</v>
      </c>
      <c r="J192" t="s">
        <v>465</v>
      </c>
      <c r="K192" t="s">
        <v>4142</v>
      </c>
      <c r="M192">
        <v>0.375</v>
      </c>
      <c r="N192">
        <v>0.375</v>
      </c>
      <c r="O192">
        <v>0.375</v>
      </c>
      <c r="P192">
        <v>0.42499999999999999</v>
      </c>
      <c r="R192">
        <v>0</v>
      </c>
      <c r="S192">
        <v>0.42499999999999999</v>
      </c>
      <c r="T192">
        <v>4</v>
      </c>
      <c r="U192">
        <v>2.5</v>
      </c>
      <c r="V192">
        <v>0.105</v>
      </c>
      <c r="Z192">
        <v>120</v>
      </c>
      <c r="AA192">
        <v>0.10825317547305487</v>
      </c>
      <c r="AE192" t="s">
        <v>44</v>
      </c>
      <c r="AF192" t="s">
        <v>62</v>
      </c>
      <c r="AG192" t="s">
        <v>466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0</v>
      </c>
      <c r="AO192">
        <v>1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0</v>
      </c>
      <c r="AW192">
        <v>0</v>
      </c>
      <c r="AX192">
        <v>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K192" t="s">
        <v>3397</v>
      </c>
    </row>
    <row r="193" spans="1:63" x14ac:dyDescent="0.25">
      <c r="A193">
        <v>1</v>
      </c>
      <c r="B193" t="s">
        <v>421</v>
      </c>
      <c r="C193" t="s">
        <v>421</v>
      </c>
      <c r="E193">
        <v>192</v>
      </c>
      <c r="F193" t="s">
        <v>60</v>
      </c>
      <c r="H193" t="s">
        <v>421</v>
      </c>
      <c r="I193" t="s">
        <v>467</v>
      </c>
      <c r="J193" t="s">
        <v>468</v>
      </c>
      <c r="K193" t="s">
        <v>4141</v>
      </c>
      <c r="M193">
        <v>0.5</v>
      </c>
      <c r="N193">
        <v>0.5</v>
      </c>
      <c r="O193">
        <v>0.5</v>
      </c>
      <c r="P193">
        <v>0.27</v>
      </c>
      <c r="R193">
        <v>0</v>
      </c>
      <c r="S193">
        <v>0.32</v>
      </c>
      <c r="T193">
        <v>4</v>
      </c>
      <c r="U193">
        <v>3</v>
      </c>
      <c r="V193">
        <v>0.14430000000000001</v>
      </c>
      <c r="Z193">
        <v>120</v>
      </c>
      <c r="AA193">
        <v>0.14433756729740649</v>
      </c>
      <c r="AE193" t="s">
        <v>44</v>
      </c>
      <c r="AF193" t="s">
        <v>62</v>
      </c>
      <c r="AI193">
        <v>0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1</v>
      </c>
      <c r="AQ193">
        <v>0</v>
      </c>
      <c r="AR193">
        <v>0</v>
      </c>
      <c r="AS193">
        <v>0</v>
      </c>
      <c r="AT193">
        <v>0</v>
      </c>
      <c r="AU193">
        <v>2</v>
      </c>
      <c r="AV193">
        <v>0</v>
      </c>
      <c r="AW193">
        <v>0</v>
      </c>
      <c r="AX193">
        <v>2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K193" t="s">
        <v>3397</v>
      </c>
    </row>
    <row r="194" spans="1:63" x14ac:dyDescent="0.25">
      <c r="A194">
        <v>1</v>
      </c>
      <c r="B194" t="s">
        <v>421</v>
      </c>
      <c r="C194" t="s">
        <v>421</v>
      </c>
      <c r="E194">
        <v>193</v>
      </c>
      <c r="F194" t="s">
        <v>60</v>
      </c>
      <c r="H194" t="s">
        <v>421</v>
      </c>
      <c r="I194" t="s">
        <v>469</v>
      </c>
      <c r="J194" t="s">
        <v>470</v>
      </c>
      <c r="K194" t="s">
        <v>4141</v>
      </c>
      <c r="M194">
        <v>0.5</v>
      </c>
      <c r="N194">
        <v>0.5</v>
      </c>
      <c r="O194">
        <v>0.5</v>
      </c>
      <c r="P194">
        <v>0.51</v>
      </c>
      <c r="R194">
        <v>0</v>
      </c>
      <c r="S194">
        <v>0.56000000000000005</v>
      </c>
      <c r="T194">
        <v>4</v>
      </c>
      <c r="U194">
        <v>3</v>
      </c>
      <c r="V194">
        <v>0.25</v>
      </c>
      <c r="Z194">
        <v>90</v>
      </c>
      <c r="AA194">
        <v>0.25</v>
      </c>
      <c r="AE194" t="s">
        <v>44</v>
      </c>
      <c r="AF194" t="s">
        <v>432</v>
      </c>
      <c r="AG194" t="s">
        <v>132</v>
      </c>
      <c r="AI194">
        <v>0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1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0</v>
      </c>
      <c r="AX194">
        <v>2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K194" t="s">
        <v>3397</v>
      </c>
    </row>
    <row r="195" spans="1:63" x14ac:dyDescent="0.25">
      <c r="A195">
        <v>1</v>
      </c>
      <c r="B195" t="s">
        <v>421</v>
      </c>
      <c r="C195" t="s">
        <v>421</v>
      </c>
      <c r="E195">
        <v>194</v>
      </c>
      <c r="H195" t="s">
        <v>421</v>
      </c>
      <c r="I195" t="s">
        <v>472</v>
      </c>
      <c r="J195" t="s">
        <v>473</v>
      </c>
      <c r="K195" t="s">
        <v>4140</v>
      </c>
      <c r="M195">
        <v>0.75</v>
      </c>
      <c r="R195">
        <v>0</v>
      </c>
      <c r="W195">
        <v>0</v>
      </c>
      <c r="AA195" t="s">
        <v>3397</v>
      </c>
      <c r="AE195" t="s">
        <v>118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Q195">
        <v>0</v>
      </c>
      <c r="AR195">
        <v>0</v>
      </c>
      <c r="AS195">
        <v>0</v>
      </c>
      <c r="AT195">
        <v>0</v>
      </c>
      <c r="AU195">
        <v>2</v>
      </c>
      <c r="AV195">
        <v>0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K195" t="s">
        <v>3397</v>
      </c>
    </row>
    <row r="196" spans="1:63" x14ac:dyDescent="0.25">
      <c r="A196">
        <v>1</v>
      </c>
      <c r="E196">
        <v>195</v>
      </c>
      <c r="H196" t="s">
        <v>474</v>
      </c>
      <c r="I196" t="s">
        <v>475</v>
      </c>
      <c r="J196">
        <v>45308</v>
      </c>
      <c r="K196" t="s">
        <v>4139</v>
      </c>
      <c r="M196">
        <v>0.02</v>
      </c>
      <c r="N196">
        <v>0.125</v>
      </c>
      <c r="R196">
        <v>0</v>
      </c>
      <c r="T196">
        <v>2</v>
      </c>
      <c r="U196">
        <v>1.5</v>
      </c>
      <c r="V196">
        <v>8.0000000000000002E-3</v>
      </c>
      <c r="W196">
        <v>8.0000000000000002E-3</v>
      </c>
      <c r="AA196" t="s">
        <v>3397</v>
      </c>
      <c r="AE196" t="s">
        <v>44</v>
      </c>
      <c r="AF196" t="s">
        <v>62</v>
      </c>
      <c r="AG196" t="s">
        <v>66</v>
      </c>
      <c r="AI196">
        <v>1</v>
      </c>
      <c r="AJ196">
        <v>1</v>
      </c>
      <c r="AK196">
        <v>0</v>
      </c>
      <c r="AL196">
        <v>0</v>
      </c>
      <c r="AM196">
        <v>1</v>
      </c>
      <c r="AN196">
        <v>1</v>
      </c>
      <c r="AO196">
        <v>1</v>
      </c>
      <c r="AQ196">
        <v>0</v>
      </c>
      <c r="AR196">
        <v>0</v>
      </c>
      <c r="AS196">
        <v>0</v>
      </c>
      <c r="AT196">
        <v>0</v>
      </c>
      <c r="AU196">
        <v>2</v>
      </c>
      <c r="AV196">
        <v>0</v>
      </c>
      <c r="AW196">
        <v>0</v>
      </c>
      <c r="AX196">
        <v>2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K196" t="s">
        <v>3397</v>
      </c>
    </row>
    <row r="197" spans="1:63" x14ac:dyDescent="0.25">
      <c r="A197">
        <v>1</v>
      </c>
      <c r="E197">
        <v>196</v>
      </c>
      <c r="H197" t="s">
        <v>474</v>
      </c>
      <c r="I197" t="s">
        <v>476</v>
      </c>
      <c r="J197" t="s">
        <v>477</v>
      </c>
      <c r="K197" t="s">
        <v>4138</v>
      </c>
      <c r="M197">
        <v>4.5999999999999999E-2</v>
      </c>
      <c r="N197">
        <v>0.125</v>
      </c>
      <c r="R197">
        <v>0</v>
      </c>
      <c r="T197">
        <v>2</v>
      </c>
      <c r="U197">
        <v>1.5</v>
      </c>
      <c r="W197">
        <v>5.0000000000000001E-3</v>
      </c>
      <c r="AA197" t="s">
        <v>3397</v>
      </c>
      <c r="AE197" t="s">
        <v>44</v>
      </c>
      <c r="AF197" t="s">
        <v>73</v>
      </c>
      <c r="AG197" t="s">
        <v>66</v>
      </c>
      <c r="AI197">
        <v>0</v>
      </c>
      <c r="AJ197">
        <v>1</v>
      </c>
      <c r="AK197">
        <v>1</v>
      </c>
      <c r="AL197">
        <v>0</v>
      </c>
      <c r="AM197">
        <v>1</v>
      </c>
      <c r="AN197">
        <v>0</v>
      </c>
      <c r="AO197">
        <v>1</v>
      </c>
      <c r="AQ197">
        <v>0</v>
      </c>
      <c r="AR197">
        <v>0</v>
      </c>
      <c r="AS197">
        <v>0</v>
      </c>
      <c r="AT197">
        <v>0</v>
      </c>
      <c r="AU197">
        <v>2</v>
      </c>
      <c r="AV197">
        <v>0</v>
      </c>
      <c r="AW197">
        <v>0</v>
      </c>
      <c r="AX197">
        <v>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K197" t="s">
        <v>3397</v>
      </c>
    </row>
    <row r="198" spans="1:63" x14ac:dyDescent="0.25">
      <c r="A198">
        <v>1</v>
      </c>
      <c r="E198">
        <v>197</v>
      </c>
      <c r="H198" t="s">
        <v>474</v>
      </c>
      <c r="I198" t="s">
        <v>478</v>
      </c>
      <c r="J198" t="s">
        <v>479</v>
      </c>
      <c r="K198" t="s">
        <v>4136</v>
      </c>
      <c r="M198">
        <v>4.7E-2</v>
      </c>
      <c r="N198">
        <v>0.125</v>
      </c>
      <c r="R198">
        <v>0</v>
      </c>
      <c r="T198">
        <v>2</v>
      </c>
      <c r="U198">
        <v>1.5</v>
      </c>
      <c r="W198">
        <v>5.0000000000000001E-3</v>
      </c>
      <c r="AA198" t="s">
        <v>3397</v>
      </c>
      <c r="AE198" t="s">
        <v>44</v>
      </c>
      <c r="AF198" t="s">
        <v>369</v>
      </c>
      <c r="AG198" t="s">
        <v>66</v>
      </c>
      <c r="AI198">
        <v>0</v>
      </c>
      <c r="AJ198">
        <v>1</v>
      </c>
      <c r="AK198">
        <v>1</v>
      </c>
      <c r="AL198">
        <v>0</v>
      </c>
      <c r="AM198">
        <v>1</v>
      </c>
      <c r="AN198">
        <v>0</v>
      </c>
      <c r="AO198">
        <v>1</v>
      </c>
      <c r="AQ198">
        <v>0</v>
      </c>
      <c r="AR198">
        <v>0</v>
      </c>
      <c r="AS198">
        <v>0</v>
      </c>
      <c r="AT198">
        <v>0</v>
      </c>
      <c r="AU198">
        <v>2</v>
      </c>
      <c r="AV198">
        <v>0</v>
      </c>
      <c r="AW198">
        <v>0</v>
      </c>
      <c r="AX198">
        <v>2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K198" t="s">
        <v>3397</v>
      </c>
    </row>
    <row r="199" spans="1:63" x14ac:dyDescent="0.25">
      <c r="A199">
        <v>1</v>
      </c>
      <c r="E199">
        <v>198</v>
      </c>
      <c r="H199" t="s">
        <v>474</v>
      </c>
      <c r="I199" t="s">
        <v>480</v>
      </c>
      <c r="J199" t="s">
        <v>481</v>
      </c>
      <c r="K199" t="s">
        <v>4136</v>
      </c>
      <c r="M199">
        <v>4.7E-2</v>
      </c>
      <c r="N199">
        <v>0.125</v>
      </c>
      <c r="R199">
        <v>0</v>
      </c>
      <c r="T199">
        <v>2</v>
      </c>
      <c r="U199">
        <v>1.5</v>
      </c>
      <c r="W199">
        <v>0.02</v>
      </c>
      <c r="AA199" t="s">
        <v>3397</v>
      </c>
      <c r="AE199" t="s">
        <v>44</v>
      </c>
      <c r="AF199" t="s">
        <v>369</v>
      </c>
      <c r="AG199" t="s">
        <v>66</v>
      </c>
      <c r="AI199">
        <v>0</v>
      </c>
      <c r="AJ199">
        <v>1</v>
      </c>
      <c r="AK199">
        <v>1</v>
      </c>
      <c r="AL199">
        <v>0</v>
      </c>
      <c r="AM199">
        <v>1</v>
      </c>
      <c r="AN199">
        <v>0</v>
      </c>
      <c r="AO199">
        <v>1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0</v>
      </c>
      <c r="AW199">
        <v>0</v>
      </c>
      <c r="AX199">
        <v>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K199" t="s">
        <v>3397</v>
      </c>
    </row>
    <row r="200" spans="1:63" x14ac:dyDescent="0.25">
      <c r="A200">
        <v>1</v>
      </c>
      <c r="E200">
        <v>199</v>
      </c>
      <c r="H200" t="s">
        <v>474</v>
      </c>
      <c r="I200" t="s">
        <v>482</v>
      </c>
      <c r="J200">
        <v>46031</v>
      </c>
      <c r="K200" t="s">
        <v>4136</v>
      </c>
      <c r="M200">
        <v>4.7E-2</v>
      </c>
      <c r="N200">
        <v>0.125</v>
      </c>
      <c r="R200">
        <v>0</v>
      </c>
      <c r="T200">
        <v>2</v>
      </c>
      <c r="U200">
        <v>1.5</v>
      </c>
      <c r="V200">
        <v>3.1E-2</v>
      </c>
      <c r="W200">
        <v>3.1E-2</v>
      </c>
      <c r="AA200" t="s">
        <v>3397</v>
      </c>
      <c r="AE200" t="s">
        <v>44</v>
      </c>
      <c r="AF200" t="s">
        <v>62</v>
      </c>
      <c r="AG200" t="s">
        <v>66</v>
      </c>
      <c r="AI200">
        <v>1</v>
      </c>
      <c r="AJ200">
        <v>1</v>
      </c>
      <c r="AK200">
        <v>0</v>
      </c>
      <c r="AL200">
        <v>0</v>
      </c>
      <c r="AM200">
        <v>1</v>
      </c>
      <c r="AN200">
        <v>1</v>
      </c>
      <c r="AO200">
        <v>1</v>
      </c>
      <c r="AQ200">
        <v>0</v>
      </c>
      <c r="AR200">
        <v>0</v>
      </c>
      <c r="AS200">
        <v>0</v>
      </c>
      <c r="AT200">
        <v>0</v>
      </c>
      <c r="AU200">
        <v>2</v>
      </c>
      <c r="AV200">
        <v>0</v>
      </c>
      <c r="AW200">
        <v>0</v>
      </c>
      <c r="AX200">
        <v>2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K200" t="s">
        <v>3397</v>
      </c>
    </row>
    <row r="201" spans="1:63" x14ac:dyDescent="0.25">
      <c r="A201">
        <v>1</v>
      </c>
      <c r="E201">
        <v>200</v>
      </c>
      <c r="H201" t="s">
        <v>474</v>
      </c>
      <c r="I201" t="s">
        <v>483</v>
      </c>
      <c r="J201" t="s">
        <v>484</v>
      </c>
      <c r="K201" t="s">
        <v>4137</v>
      </c>
      <c r="M201">
        <v>0.04</v>
      </c>
      <c r="N201">
        <v>0.187</v>
      </c>
      <c r="R201">
        <v>0</v>
      </c>
      <c r="T201">
        <v>2</v>
      </c>
      <c r="U201">
        <v>2.5</v>
      </c>
      <c r="V201">
        <v>6.25E-2</v>
      </c>
      <c r="W201">
        <v>6.3E-2</v>
      </c>
      <c r="AA201" t="s">
        <v>3397</v>
      </c>
      <c r="AE201" t="s">
        <v>44</v>
      </c>
      <c r="AF201" t="s">
        <v>62</v>
      </c>
      <c r="AG201" t="s">
        <v>466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0</v>
      </c>
      <c r="AO201">
        <v>1</v>
      </c>
      <c r="AQ201">
        <v>0</v>
      </c>
      <c r="AR201">
        <v>0</v>
      </c>
      <c r="AS201">
        <v>0</v>
      </c>
      <c r="AT201">
        <v>0</v>
      </c>
      <c r="AU201">
        <v>2</v>
      </c>
      <c r="AV201">
        <v>0</v>
      </c>
      <c r="AW201">
        <v>0</v>
      </c>
      <c r="AX201">
        <v>2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K201" t="s">
        <v>3397</v>
      </c>
    </row>
    <row r="202" spans="1:63" x14ac:dyDescent="0.25">
      <c r="A202">
        <v>1</v>
      </c>
      <c r="E202">
        <v>201</v>
      </c>
      <c r="H202" t="s">
        <v>474</v>
      </c>
      <c r="I202" t="s">
        <v>485</v>
      </c>
      <c r="J202">
        <v>46062</v>
      </c>
      <c r="K202" t="s">
        <v>4136</v>
      </c>
      <c r="M202">
        <v>4.7E-2</v>
      </c>
      <c r="N202">
        <v>0.1875</v>
      </c>
      <c r="R202">
        <v>0</v>
      </c>
      <c r="T202">
        <v>2</v>
      </c>
      <c r="U202">
        <v>2</v>
      </c>
      <c r="V202">
        <v>6.2E-2</v>
      </c>
      <c r="W202">
        <v>6.2E-2</v>
      </c>
      <c r="AA202" t="s">
        <v>3397</v>
      </c>
      <c r="AE202" t="s">
        <v>44</v>
      </c>
      <c r="AF202" t="s">
        <v>62</v>
      </c>
      <c r="AG202" t="s">
        <v>66</v>
      </c>
      <c r="AI202">
        <v>1</v>
      </c>
      <c r="AJ202">
        <v>1</v>
      </c>
      <c r="AK202">
        <v>0</v>
      </c>
      <c r="AL202">
        <v>0</v>
      </c>
      <c r="AM202">
        <v>1</v>
      </c>
      <c r="AN202">
        <v>1</v>
      </c>
      <c r="AO202">
        <v>1</v>
      </c>
      <c r="AQ202">
        <v>0</v>
      </c>
      <c r="AR202">
        <v>0</v>
      </c>
      <c r="AS202">
        <v>0</v>
      </c>
      <c r="AT202">
        <v>0</v>
      </c>
      <c r="AU202">
        <v>2</v>
      </c>
      <c r="AV202">
        <v>0</v>
      </c>
      <c r="AW202">
        <v>0</v>
      </c>
      <c r="AX202">
        <v>2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K202" t="s">
        <v>3397</v>
      </c>
    </row>
    <row r="203" spans="1:63" x14ac:dyDescent="0.25">
      <c r="A203">
        <v>1</v>
      </c>
      <c r="E203">
        <v>202</v>
      </c>
      <c r="H203" t="s">
        <v>474</v>
      </c>
      <c r="I203" t="s">
        <v>486</v>
      </c>
      <c r="J203" t="s">
        <v>487</v>
      </c>
      <c r="K203" t="s">
        <v>4135</v>
      </c>
      <c r="M203">
        <v>4.4999999999999998E-2</v>
      </c>
      <c r="N203">
        <v>0.25</v>
      </c>
      <c r="R203">
        <v>0</v>
      </c>
      <c r="T203">
        <v>2</v>
      </c>
      <c r="U203">
        <v>2</v>
      </c>
      <c r="W203">
        <v>9.2999999999999999E-2</v>
      </c>
      <c r="AA203" t="s">
        <v>3397</v>
      </c>
      <c r="AE203" t="s">
        <v>44</v>
      </c>
      <c r="AF203" t="s">
        <v>73</v>
      </c>
      <c r="AG203" t="s">
        <v>66</v>
      </c>
      <c r="AI203">
        <v>0</v>
      </c>
      <c r="AJ203">
        <v>1</v>
      </c>
      <c r="AK203">
        <v>1</v>
      </c>
      <c r="AL203">
        <v>0</v>
      </c>
      <c r="AM203">
        <v>1</v>
      </c>
      <c r="AN203">
        <v>0</v>
      </c>
      <c r="AO203">
        <v>1</v>
      </c>
      <c r="AQ203">
        <v>0</v>
      </c>
      <c r="AR203">
        <v>0</v>
      </c>
      <c r="AS203">
        <v>0</v>
      </c>
      <c r="AT203">
        <v>0</v>
      </c>
      <c r="AU203">
        <v>2</v>
      </c>
      <c r="AV203">
        <v>0</v>
      </c>
      <c r="AW203">
        <v>0</v>
      </c>
      <c r="AX203">
        <v>2</v>
      </c>
      <c r="AY203">
        <v>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K203" t="s">
        <v>3397</v>
      </c>
    </row>
    <row r="204" spans="1:63" x14ac:dyDescent="0.25">
      <c r="A204">
        <v>1</v>
      </c>
      <c r="E204">
        <v>203</v>
      </c>
      <c r="H204" t="s">
        <v>474</v>
      </c>
      <c r="I204" t="s">
        <v>488</v>
      </c>
      <c r="J204">
        <v>46125</v>
      </c>
      <c r="K204" t="s">
        <v>4134</v>
      </c>
      <c r="M204">
        <v>0.06</v>
      </c>
      <c r="N204">
        <v>0.3125</v>
      </c>
      <c r="R204">
        <v>0</v>
      </c>
      <c r="T204">
        <v>2</v>
      </c>
      <c r="U204">
        <v>2.5</v>
      </c>
      <c r="V204">
        <v>0.125</v>
      </c>
      <c r="W204">
        <v>0.125</v>
      </c>
      <c r="AA204" t="s">
        <v>3397</v>
      </c>
      <c r="AE204" t="s">
        <v>44</v>
      </c>
      <c r="AF204" t="s">
        <v>62</v>
      </c>
      <c r="AG204" t="s">
        <v>66</v>
      </c>
      <c r="AI204">
        <v>1</v>
      </c>
      <c r="AJ204">
        <v>1</v>
      </c>
      <c r="AK204">
        <v>0</v>
      </c>
      <c r="AL204">
        <v>0</v>
      </c>
      <c r="AM204">
        <v>1</v>
      </c>
      <c r="AN204">
        <v>1</v>
      </c>
      <c r="AO204">
        <v>1</v>
      </c>
      <c r="AQ204">
        <v>0</v>
      </c>
      <c r="AR204">
        <v>0</v>
      </c>
      <c r="AS204">
        <v>0</v>
      </c>
      <c r="AT204">
        <v>0</v>
      </c>
      <c r="AU204">
        <v>2</v>
      </c>
      <c r="AV204">
        <v>0</v>
      </c>
      <c r="AW204">
        <v>0</v>
      </c>
      <c r="AX204">
        <v>2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K204" t="s">
        <v>3397</v>
      </c>
    </row>
    <row r="205" spans="1:63" x14ac:dyDescent="0.25">
      <c r="A205">
        <v>1</v>
      </c>
      <c r="B205" t="s">
        <v>2195</v>
      </c>
      <c r="D205" t="s">
        <v>2195</v>
      </c>
      <c r="E205">
        <v>204</v>
      </c>
      <c r="G205" t="s">
        <v>74</v>
      </c>
      <c r="H205" t="s">
        <v>489</v>
      </c>
      <c r="I205" t="s">
        <v>490</v>
      </c>
      <c r="J205" t="s">
        <v>491</v>
      </c>
      <c r="K205" t="s">
        <v>4133</v>
      </c>
      <c r="M205">
        <v>0.04</v>
      </c>
      <c r="N205">
        <v>0.125</v>
      </c>
      <c r="O205">
        <v>0.04</v>
      </c>
      <c r="P205">
        <v>0.15</v>
      </c>
      <c r="Q205">
        <v>0.187</v>
      </c>
      <c r="R205">
        <v>48.957553114127847</v>
      </c>
      <c r="S205">
        <v>0.2</v>
      </c>
      <c r="T205">
        <v>1</v>
      </c>
      <c r="U205">
        <v>1.5</v>
      </c>
      <c r="V205">
        <v>0.01</v>
      </c>
      <c r="Z205">
        <v>90</v>
      </c>
      <c r="AA205">
        <v>2.0000000000000004E-2</v>
      </c>
      <c r="AE205" t="s">
        <v>44</v>
      </c>
      <c r="AF205" t="s">
        <v>62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Q205">
        <v>0</v>
      </c>
      <c r="AR205">
        <v>0</v>
      </c>
      <c r="AS205">
        <v>0</v>
      </c>
      <c r="AT205">
        <v>0</v>
      </c>
      <c r="AU205">
        <v>2</v>
      </c>
      <c r="AV205">
        <v>0</v>
      </c>
      <c r="AW205">
        <v>0</v>
      </c>
      <c r="AX205">
        <v>2</v>
      </c>
      <c r="AY205">
        <v>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K205" t="s">
        <v>3397</v>
      </c>
    </row>
    <row r="206" spans="1:63" x14ac:dyDescent="0.25">
      <c r="A206">
        <v>1</v>
      </c>
      <c r="B206" t="s">
        <v>2195</v>
      </c>
      <c r="D206" t="s">
        <v>2195</v>
      </c>
      <c r="E206">
        <v>205</v>
      </c>
      <c r="G206" t="s">
        <v>74</v>
      </c>
      <c r="H206" t="s">
        <v>489</v>
      </c>
      <c r="I206" t="s">
        <v>492</v>
      </c>
      <c r="J206" t="s">
        <v>493</v>
      </c>
      <c r="K206" t="s">
        <v>4132</v>
      </c>
      <c r="M206">
        <v>6.25E-2</v>
      </c>
      <c r="N206">
        <v>0.125</v>
      </c>
      <c r="O206">
        <v>6.0999999999999999E-2</v>
      </c>
      <c r="P206">
        <v>0.42</v>
      </c>
      <c r="Q206">
        <v>0.45</v>
      </c>
      <c r="R206">
        <v>46.847610265994568</v>
      </c>
      <c r="S206">
        <v>0.47499999999999998</v>
      </c>
      <c r="T206">
        <v>1</v>
      </c>
      <c r="U206">
        <v>1.5</v>
      </c>
      <c r="V206">
        <v>2.2499999999999999E-2</v>
      </c>
      <c r="Z206">
        <v>60</v>
      </c>
      <c r="AA206">
        <v>5.4126587736527419E-2</v>
      </c>
      <c r="AE206" t="s">
        <v>44</v>
      </c>
      <c r="AF206" t="s">
        <v>62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0</v>
      </c>
      <c r="AO206">
        <v>1</v>
      </c>
      <c r="AQ206">
        <v>0</v>
      </c>
      <c r="AR206">
        <v>0</v>
      </c>
      <c r="AS206">
        <v>0</v>
      </c>
      <c r="AT206">
        <v>0</v>
      </c>
      <c r="AU206">
        <v>2</v>
      </c>
      <c r="AV206">
        <v>0</v>
      </c>
      <c r="AW206">
        <v>0</v>
      </c>
      <c r="AX206">
        <v>2</v>
      </c>
      <c r="AY206">
        <v>2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K206" t="s">
        <v>3397</v>
      </c>
    </row>
    <row r="207" spans="1:63" x14ac:dyDescent="0.25">
      <c r="A207">
        <v>1</v>
      </c>
      <c r="B207" t="s">
        <v>2195</v>
      </c>
      <c r="D207" t="s">
        <v>2195</v>
      </c>
      <c r="E207">
        <v>206</v>
      </c>
      <c r="G207" t="s">
        <v>74</v>
      </c>
      <c r="H207" t="s">
        <v>489</v>
      </c>
      <c r="I207" t="s">
        <v>494</v>
      </c>
      <c r="J207">
        <v>60012501</v>
      </c>
      <c r="K207" t="s">
        <v>4131</v>
      </c>
      <c r="M207">
        <v>0.125</v>
      </c>
      <c r="N207">
        <v>0.125</v>
      </c>
      <c r="O207">
        <v>0.125</v>
      </c>
      <c r="P207">
        <v>0.4</v>
      </c>
      <c r="R207">
        <v>0</v>
      </c>
      <c r="S207">
        <v>0.42499999999999999</v>
      </c>
      <c r="T207">
        <v>1</v>
      </c>
      <c r="U207">
        <v>1.5</v>
      </c>
      <c r="V207">
        <v>0.10829999999999999</v>
      </c>
      <c r="Z207">
        <v>60</v>
      </c>
      <c r="AA207">
        <v>0.10825317547305484</v>
      </c>
      <c r="AE207" t="s">
        <v>44</v>
      </c>
      <c r="AF207" t="s">
        <v>62</v>
      </c>
      <c r="AG207" t="s">
        <v>495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1</v>
      </c>
      <c r="AQ207">
        <v>0</v>
      </c>
      <c r="AR207">
        <v>0</v>
      </c>
      <c r="AS207">
        <v>0</v>
      </c>
      <c r="AT207">
        <v>0</v>
      </c>
      <c r="AU207">
        <v>2</v>
      </c>
      <c r="AV207">
        <v>0</v>
      </c>
      <c r="AW207">
        <v>0</v>
      </c>
      <c r="AX207">
        <v>2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K207" t="s">
        <v>3397</v>
      </c>
    </row>
    <row r="208" spans="1:63" x14ac:dyDescent="0.25">
      <c r="A208">
        <v>1</v>
      </c>
      <c r="B208" t="s">
        <v>2195</v>
      </c>
      <c r="D208" t="s">
        <v>2195</v>
      </c>
      <c r="E208">
        <v>207</v>
      </c>
      <c r="G208" t="s">
        <v>74</v>
      </c>
      <c r="H208" t="s">
        <v>489</v>
      </c>
      <c r="I208" t="s">
        <v>496</v>
      </c>
      <c r="J208">
        <v>74001</v>
      </c>
      <c r="K208" t="s">
        <v>4131</v>
      </c>
      <c r="M208">
        <v>0.125</v>
      </c>
      <c r="N208">
        <v>0.125</v>
      </c>
      <c r="O208">
        <v>0.125</v>
      </c>
      <c r="P208">
        <v>0.27500000000000002</v>
      </c>
      <c r="R208">
        <v>0</v>
      </c>
      <c r="S208">
        <v>0.27500000000000002</v>
      </c>
      <c r="T208">
        <v>1</v>
      </c>
      <c r="U208">
        <v>1.5</v>
      </c>
      <c r="V208">
        <v>5.91E-2</v>
      </c>
      <c r="Z208">
        <v>60</v>
      </c>
      <c r="AA208">
        <v>0.10825317547305484</v>
      </c>
      <c r="AE208" t="s">
        <v>44</v>
      </c>
      <c r="AF208" t="s">
        <v>62</v>
      </c>
      <c r="AG208" t="s">
        <v>79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0</v>
      </c>
      <c r="AO208">
        <v>1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K208" t="s">
        <v>3397</v>
      </c>
    </row>
    <row r="209" spans="1:63" x14ac:dyDescent="0.25">
      <c r="A209">
        <v>1</v>
      </c>
      <c r="B209" t="s">
        <v>2195</v>
      </c>
      <c r="D209" t="s">
        <v>2195</v>
      </c>
      <c r="E209">
        <v>208</v>
      </c>
      <c r="G209" t="s">
        <v>74</v>
      </c>
      <c r="H209" t="s">
        <v>489</v>
      </c>
      <c r="I209" t="s">
        <v>497</v>
      </c>
      <c r="J209">
        <v>74101</v>
      </c>
      <c r="K209" t="s">
        <v>4131</v>
      </c>
      <c r="M209">
        <v>0.125</v>
      </c>
      <c r="N209">
        <v>0.125</v>
      </c>
      <c r="O209">
        <v>0.125</v>
      </c>
      <c r="P209">
        <v>0.22500000000000001</v>
      </c>
      <c r="R209">
        <v>0</v>
      </c>
      <c r="S209">
        <v>0.22500000000000001</v>
      </c>
      <c r="T209">
        <v>1</v>
      </c>
      <c r="U209">
        <v>1.5</v>
      </c>
      <c r="V209">
        <v>6.25E-2</v>
      </c>
      <c r="Z209">
        <v>82</v>
      </c>
      <c r="AA209">
        <v>7.1898025451313102E-2</v>
      </c>
      <c r="AE209" t="s">
        <v>44</v>
      </c>
      <c r="AF209" t="s">
        <v>62</v>
      </c>
      <c r="AG209" t="s">
        <v>79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0</v>
      </c>
      <c r="AO209">
        <v>1</v>
      </c>
      <c r="AQ209">
        <v>0</v>
      </c>
      <c r="AR209">
        <v>0</v>
      </c>
      <c r="AS209">
        <v>0</v>
      </c>
      <c r="AT209">
        <v>0</v>
      </c>
      <c r="AU209">
        <v>2</v>
      </c>
      <c r="AV209">
        <v>0</v>
      </c>
      <c r="AW209">
        <v>0</v>
      </c>
      <c r="AX209">
        <v>2</v>
      </c>
      <c r="AY209">
        <v>2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K209" t="s">
        <v>3397</v>
      </c>
    </row>
    <row r="210" spans="1:63" x14ac:dyDescent="0.25">
      <c r="A210">
        <v>1</v>
      </c>
      <c r="B210" t="s">
        <v>2195</v>
      </c>
      <c r="D210" t="s">
        <v>2195</v>
      </c>
      <c r="E210">
        <v>209</v>
      </c>
      <c r="H210" t="s">
        <v>489</v>
      </c>
      <c r="I210" t="s">
        <v>498</v>
      </c>
      <c r="J210">
        <v>61012502</v>
      </c>
      <c r="K210" t="s">
        <v>4131</v>
      </c>
      <c r="M210">
        <v>0.125</v>
      </c>
      <c r="N210">
        <v>0.125</v>
      </c>
      <c r="R210">
        <v>0</v>
      </c>
      <c r="T210">
        <v>1</v>
      </c>
      <c r="U210">
        <v>1.5</v>
      </c>
      <c r="V210">
        <v>6.25E-2</v>
      </c>
      <c r="AA210" t="s">
        <v>3397</v>
      </c>
      <c r="AE210" t="s">
        <v>49</v>
      </c>
      <c r="AF210" t="s">
        <v>62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0</v>
      </c>
      <c r="AO210">
        <v>1</v>
      </c>
      <c r="AQ210">
        <v>0</v>
      </c>
      <c r="AR210">
        <v>0</v>
      </c>
      <c r="AS210">
        <v>0</v>
      </c>
      <c r="AT210">
        <v>0</v>
      </c>
      <c r="AU210">
        <v>2</v>
      </c>
      <c r="AV210">
        <v>0</v>
      </c>
      <c r="AW210">
        <v>0</v>
      </c>
      <c r="AX210">
        <v>2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K210" t="s">
        <v>3397</v>
      </c>
    </row>
    <row r="211" spans="1:63" x14ac:dyDescent="0.25">
      <c r="A211">
        <v>1</v>
      </c>
      <c r="B211" t="s">
        <v>2195</v>
      </c>
      <c r="D211" t="s">
        <v>2195</v>
      </c>
      <c r="E211">
        <v>210</v>
      </c>
      <c r="G211" t="s">
        <v>74</v>
      </c>
      <c r="H211" t="s">
        <v>489</v>
      </c>
      <c r="I211" t="s">
        <v>499</v>
      </c>
      <c r="J211">
        <v>61012506</v>
      </c>
      <c r="K211" t="s">
        <v>4131</v>
      </c>
      <c r="M211">
        <v>0.125</v>
      </c>
      <c r="N211">
        <v>0.125</v>
      </c>
      <c r="O211">
        <v>0.125</v>
      </c>
      <c r="P211">
        <v>0.4</v>
      </c>
      <c r="R211">
        <v>0</v>
      </c>
      <c r="S211">
        <v>0.4</v>
      </c>
      <c r="T211">
        <v>1</v>
      </c>
      <c r="U211">
        <v>1.5</v>
      </c>
      <c r="V211">
        <v>7.1900000000000006E-2</v>
      </c>
      <c r="Z211">
        <v>120</v>
      </c>
      <c r="AA211">
        <v>3.6084391824351622E-2</v>
      </c>
      <c r="AE211" t="s">
        <v>49</v>
      </c>
      <c r="AF211" t="s">
        <v>62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0</v>
      </c>
      <c r="AO211">
        <v>1</v>
      </c>
      <c r="AQ211">
        <v>0</v>
      </c>
      <c r="AR211">
        <v>0</v>
      </c>
      <c r="AS211">
        <v>0</v>
      </c>
      <c r="AT211">
        <v>0</v>
      </c>
      <c r="AU211">
        <v>2</v>
      </c>
      <c r="AV211">
        <v>0</v>
      </c>
      <c r="AW211">
        <v>0</v>
      </c>
      <c r="AX211">
        <v>2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K211" t="s">
        <v>3397</v>
      </c>
    </row>
    <row r="212" spans="1:63" x14ac:dyDescent="0.25">
      <c r="A212">
        <v>1</v>
      </c>
      <c r="B212" t="s">
        <v>2195</v>
      </c>
      <c r="D212" t="s">
        <v>2195</v>
      </c>
      <c r="E212">
        <v>211</v>
      </c>
      <c r="G212" t="s">
        <v>74</v>
      </c>
      <c r="H212" t="s">
        <v>489</v>
      </c>
      <c r="I212" t="s">
        <v>500</v>
      </c>
      <c r="J212" t="s">
        <v>501</v>
      </c>
      <c r="K212" t="s">
        <v>4131</v>
      </c>
      <c r="M212">
        <v>0.125</v>
      </c>
      <c r="N212">
        <v>0.125</v>
      </c>
      <c r="O212">
        <v>0.125</v>
      </c>
      <c r="P212">
        <v>0.25</v>
      </c>
      <c r="R212">
        <v>0</v>
      </c>
      <c r="S212">
        <v>0.25</v>
      </c>
      <c r="T212">
        <v>1</v>
      </c>
      <c r="U212">
        <v>2.9</v>
      </c>
      <c r="V212">
        <v>0.10829999999999999</v>
      </c>
      <c r="Z212">
        <v>90</v>
      </c>
      <c r="AA212">
        <v>6.25E-2</v>
      </c>
      <c r="AE212" t="s">
        <v>44</v>
      </c>
      <c r="AF212" t="s">
        <v>62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0</v>
      </c>
      <c r="AO212">
        <v>1</v>
      </c>
      <c r="AQ212">
        <v>0</v>
      </c>
      <c r="AR212">
        <v>0</v>
      </c>
      <c r="AS212">
        <v>0</v>
      </c>
      <c r="AT212">
        <v>0</v>
      </c>
      <c r="AU212">
        <v>2</v>
      </c>
      <c r="AV212">
        <v>0</v>
      </c>
      <c r="AW212">
        <v>0</v>
      </c>
      <c r="AX212">
        <v>2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K212" t="s">
        <v>3397</v>
      </c>
    </row>
    <row r="213" spans="1:63" x14ac:dyDescent="0.25">
      <c r="A213">
        <v>1</v>
      </c>
      <c r="B213" t="s">
        <v>2195</v>
      </c>
      <c r="D213" t="s">
        <v>2195</v>
      </c>
      <c r="E213">
        <v>212</v>
      </c>
      <c r="G213" t="s">
        <v>74</v>
      </c>
      <c r="H213" t="s">
        <v>489</v>
      </c>
      <c r="I213" t="s">
        <v>502</v>
      </c>
      <c r="J213" t="s">
        <v>503</v>
      </c>
      <c r="K213" t="s">
        <v>4131</v>
      </c>
      <c r="M213">
        <v>0.125</v>
      </c>
      <c r="N213">
        <v>0.125</v>
      </c>
      <c r="O213">
        <v>0.125</v>
      </c>
      <c r="P213">
        <v>0.45</v>
      </c>
      <c r="R213">
        <v>0</v>
      </c>
      <c r="S213">
        <v>0.45</v>
      </c>
      <c r="T213">
        <v>1</v>
      </c>
      <c r="U213">
        <v>1.5</v>
      </c>
      <c r="V213">
        <v>3.61E-2</v>
      </c>
      <c r="Z213">
        <v>30</v>
      </c>
      <c r="AA213">
        <v>0.23325317547305485</v>
      </c>
      <c r="AE213" t="s">
        <v>44</v>
      </c>
      <c r="AF213" t="s">
        <v>62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0</v>
      </c>
      <c r="AO213">
        <v>1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2</v>
      </c>
      <c r="AY213">
        <v>2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K213" t="s">
        <v>3397</v>
      </c>
    </row>
    <row r="214" spans="1:63" x14ac:dyDescent="0.25">
      <c r="A214">
        <v>1</v>
      </c>
      <c r="B214" t="s">
        <v>2195</v>
      </c>
      <c r="D214" t="s">
        <v>2195</v>
      </c>
      <c r="E214">
        <v>213</v>
      </c>
      <c r="F214" t="s">
        <v>60</v>
      </c>
      <c r="G214" t="s">
        <v>74</v>
      </c>
      <c r="H214" t="s">
        <v>489</v>
      </c>
      <c r="I214" t="s">
        <v>504</v>
      </c>
      <c r="J214">
        <v>74201</v>
      </c>
      <c r="K214" t="s">
        <v>4130</v>
      </c>
      <c r="M214">
        <v>0.125</v>
      </c>
      <c r="N214">
        <v>0.125</v>
      </c>
      <c r="O214">
        <v>0.125</v>
      </c>
      <c r="P214">
        <v>0.23</v>
      </c>
      <c r="R214">
        <v>0</v>
      </c>
      <c r="S214">
        <v>0.26</v>
      </c>
      <c r="T214">
        <v>2</v>
      </c>
      <c r="U214">
        <v>1.5</v>
      </c>
      <c r="V214">
        <v>2.7099999999999999E-2</v>
      </c>
      <c r="Z214">
        <v>90</v>
      </c>
      <c r="AA214">
        <v>6.25E-2</v>
      </c>
      <c r="AE214" t="s">
        <v>44</v>
      </c>
      <c r="AF214" t="s">
        <v>62</v>
      </c>
      <c r="AG214" t="s">
        <v>79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Q214">
        <v>0</v>
      </c>
      <c r="AR214">
        <v>0</v>
      </c>
      <c r="AS214">
        <v>0</v>
      </c>
      <c r="AT214">
        <v>0</v>
      </c>
      <c r="AU214">
        <v>2</v>
      </c>
      <c r="AV214">
        <v>0</v>
      </c>
      <c r="AW214">
        <v>0</v>
      </c>
      <c r="AX214">
        <v>2</v>
      </c>
      <c r="AY214">
        <v>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K214" t="s">
        <v>3397</v>
      </c>
    </row>
    <row r="215" spans="1:63" x14ac:dyDescent="0.25">
      <c r="A215">
        <v>1</v>
      </c>
      <c r="B215" t="s">
        <v>2195</v>
      </c>
      <c r="D215" t="s">
        <v>2195</v>
      </c>
      <c r="E215">
        <v>214</v>
      </c>
      <c r="G215" t="s">
        <v>74</v>
      </c>
      <c r="H215" t="s">
        <v>489</v>
      </c>
      <c r="I215" t="s">
        <v>505</v>
      </c>
      <c r="J215">
        <v>74204</v>
      </c>
      <c r="K215" t="s">
        <v>4129</v>
      </c>
      <c r="M215">
        <v>0.1875</v>
      </c>
      <c r="N215">
        <v>0.1875</v>
      </c>
      <c r="O215">
        <v>0.1875</v>
      </c>
      <c r="P215">
        <v>0.45</v>
      </c>
      <c r="R215">
        <v>0</v>
      </c>
      <c r="S215">
        <v>0.45</v>
      </c>
      <c r="T215">
        <v>1</v>
      </c>
      <c r="U215">
        <v>1.5</v>
      </c>
      <c r="V215">
        <v>9.3799999999999994E-2</v>
      </c>
      <c r="Z215">
        <v>90</v>
      </c>
      <c r="AA215">
        <v>9.3750000000000014E-2</v>
      </c>
      <c r="AE215" t="s">
        <v>44</v>
      </c>
      <c r="AF215" t="s">
        <v>62</v>
      </c>
      <c r="AG215" t="s">
        <v>79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0</v>
      </c>
      <c r="AO215">
        <v>1</v>
      </c>
      <c r="AQ215">
        <v>0</v>
      </c>
      <c r="AR215">
        <v>0</v>
      </c>
      <c r="AS215">
        <v>0</v>
      </c>
      <c r="AT215">
        <v>0</v>
      </c>
      <c r="AU215">
        <v>2</v>
      </c>
      <c r="AV215">
        <v>0</v>
      </c>
      <c r="AW215">
        <v>0</v>
      </c>
      <c r="AX215">
        <v>2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K215" t="s">
        <v>3397</v>
      </c>
    </row>
    <row r="216" spans="1:63" x14ac:dyDescent="0.25">
      <c r="A216">
        <v>1</v>
      </c>
      <c r="B216" t="s">
        <v>2195</v>
      </c>
      <c r="D216" t="s">
        <v>2195</v>
      </c>
      <c r="E216">
        <v>215</v>
      </c>
      <c r="F216" t="s">
        <v>60</v>
      </c>
      <c r="H216" t="s">
        <v>489</v>
      </c>
      <c r="I216" t="s">
        <v>506</v>
      </c>
      <c r="J216">
        <v>61018701</v>
      </c>
      <c r="K216" t="s">
        <v>4129</v>
      </c>
      <c r="M216">
        <v>0.1875</v>
      </c>
      <c r="N216">
        <v>0.1875</v>
      </c>
      <c r="O216">
        <v>0.1875</v>
      </c>
      <c r="P216">
        <v>0.48</v>
      </c>
      <c r="R216">
        <v>0</v>
      </c>
      <c r="S216">
        <v>0.51</v>
      </c>
      <c r="T216">
        <v>1</v>
      </c>
      <c r="U216">
        <v>1.5</v>
      </c>
      <c r="V216">
        <v>5.4100000000000002E-2</v>
      </c>
      <c r="Z216">
        <v>60</v>
      </c>
      <c r="AA216">
        <v>0.16237976320958225</v>
      </c>
      <c r="AE216" t="s">
        <v>49</v>
      </c>
      <c r="AF216" t="s">
        <v>62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0</v>
      </c>
      <c r="AO216">
        <v>1</v>
      </c>
      <c r="AQ216">
        <v>0</v>
      </c>
      <c r="AR216">
        <v>0</v>
      </c>
      <c r="AS216">
        <v>0</v>
      </c>
      <c r="AT216">
        <v>0</v>
      </c>
      <c r="AU216">
        <v>2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K216" t="s">
        <v>3397</v>
      </c>
    </row>
    <row r="217" spans="1:63" x14ac:dyDescent="0.25">
      <c r="A217">
        <v>1</v>
      </c>
      <c r="B217" t="s">
        <v>2195</v>
      </c>
      <c r="D217" t="s">
        <v>2195</v>
      </c>
      <c r="E217">
        <v>216</v>
      </c>
      <c r="F217" t="s">
        <v>60</v>
      </c>
      <c r="H217" t="s">
        <v>489</v>
      </c>
      <c r="I217" t="s">
        <v>507</v>
      </c>
      <c r="J217">
        <v>61018702</v>
      </c>
      <c r="K217" t="s">
        <v>4129</v>
      </c>
      <c r="M217">
        <v>0.1875</v>
      </c>
      <c r="N217">
        <v>0.1875</v>
      </c>
      <c r="O217">
        <v>0.1875</v>
      </c>
      <c r="P217">
        <v>0.47</v>
      </c>
      <c r="R217">
        <v>0</v>
      </c>
      <c r="S217">
        <v>0.5</v>
      </c>
      <c r="T217">
        <v>1</v>
      </c>
      <c r="U217">
        <v>1.5</v>
      </c>
      <c r="V217">
        <v>0.23330000000000001</v>
      </c>
      <c r="Z217">
        <v>82</v>
      </c>
      <c r="AA217">
        <v>0.10784703817696964</v>
      </c>
      <c r="AE217" t="s">
        <v>44</v>
      </c>
      <c r="AF217" t="s">
        <v>62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0</v>
      </c>
      <c r="AO217">
        <v>1</v>
      </c>
      <c r="AQ217">
        <v>0</v>
      </c>
      <c r="AR217">
        <v>0</v>
      </c>
      <c r="AS217">
        <v>0</v>
      </c>
      <c r="AT217">
        <v>0</v>
      </c>
      <c r="AU217">
        <v>2</v>
      </c>
      <c r="AV217">
        <v>0</v>
      </c>
      <c r="AW217">
        <v>0</v>
      </c>
      <c r="AX217">
        <v>2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K217" t="s">
        <v>3397</v>
      </c>
    </row>
    <row r="218" spans="1:63" x14ac:dyDescent="0.25">
      <c r="A218">
        <v>1</v>
      </c>
      <c r="B218" t="s">
        <v>2195</v>
      </c>
      <c r="D218" t="s">
        <v>2195</v>
      </c>
      <c r="E218">
        <v>217</v>
      </c>
      <c r="F218" t="s">
        <v>60</v>
      </c>
      <c r="H218" t="s">
        <v>489</v>
      </c>
      <c r="I218" t="s">
        <v>508</v>
      </c>
      <c r="J218">
        <v>61018703</v>
      </c>
      <c r="K218" t="s">
        <v>4129</v>
      </c>
      <c r="M218">
        <v>0.1875</v>
      </c>
      <c r="N218">
        <v>0.1875</v>
      </c>
      <c r="O218">
        <v>0.1875</v>
      </c>
      <c r="P218">
        <v>0.45</v>
      </c>
      <c r="R218">
        <v>0</v>
      </c>
      <c r="S218">
        <v>0.48</v>
      </c>
      <c r="T218">
        <v>1</v>
      </c>
      <c r="U218">
        <v>1.5</v>
      </c>
      <c r="V218">
        <v>0.10780000000000001</v>
      </c>
      <c r="Z218">
        <v>90</v>
      </c>
      <c r="AA218">
        <v>9.3750000000000014E-2</v>
      </c>
      <c r="AE218" t="s">
        <v>49</v>
      </c>
      <c r="AF218" t="s">
        <v>62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0</v>
      </c>
      <c r="AO218">
        <v>1</v>
      </c>
      <c r="AQ218">
        <v>0</v>
      </c>
      <c r="AR218">
        <v>0</v>
      </c>
      <c r="AS218">
        <v>0</v>
      </c>
      <c r="AT218">
        <v>0</v>
      </c>
      <c r="AU218">
        <v>2</v>
      </c>
      <c r="AV218">
        <v>0</v>
      </c>
      <c r="AW218">
        <v>0</v>
      </c>
      <c r="AX218">
        <v>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K218" t="s">
        <v>3397</v>
      </c>
    </row>
    <row r="219" spans="1:63" x14ac:dyDescent="0.25">
      <c r="A219">
        <v>1</v>
      </c>
      <c r="B219" t="s">
        <v>2195</v>
      </c>
      <c r="D219" t="s">
        <v>2195</v>
      </c>
      <c r="E219">
        <v>218</v>
      </c>
      <c r="F219" t="s">
        <v>60</v>
      </c>
      <c r="H219" t="s">
        <v>489</v>
      </c>
      <c r="I219" t="s">
        <v>509</v>
      </c>
      <c r="J219">
        <v>61018706</v>
      </c>
      <c r="K219" t="s">
        <v>4129</v>
      </c>
      <c r="M219">
        <v>0.1875</v>
      </c>
      <c r="N219">
        <v>0.1875</v>
      </c>
      <c r="O219">
        <v>0.1875</v>
      </c>
      <c r="P219">
        <v>0.46</v>
      </c>
      <c r="R219">
        <v>0</v>
      </c>
      <c r="S219">
        <v>0.49</v>
      </c>
      <c r="T219">
        <v>1</v>
      </c>
      <c r="U219">
        <v>1.5</v>
      </c>
      <c r="V219">
        <v>7.8100000000000003E-2</v>
      </c>
      <c r="Z219">
        <v>120</v>
      </c>
      <c r="AA219">
        <v>5.4126587736527433E-2</v>
      </c>
      <c r="AE219" t="s">
        <v>49</v>
      </c>
      <c r="AF219" t="s">
        <v>62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0</v>
      </c>
      <c r="AO219">
        <v>1</v>
      </c>
      <c r="AQ219">
        <v>0</v>
      </c>
      <c r="AR219">
        <v>0</v>
      </c>
      <c r="AS219">
        <v>0</v>
      </c>
      <c r="AT219">
        <v>0</v>
      </c>
      <c r="AU219">
        <v>2</v>
      </c>
      <c r="AV219">
        <v>0</v>
      </c>
      <c r="AW219">
        <v>0</v>
      </c>
      <c r="AX219">
        <v>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K219" t="s">
        <v>3397</v>
      </c>
    </row>
    <row r="220" spans="1:63" x14ac:dyDescent="0.25">
      <c r="A220">
        <v>1</v>
      </c>
      <c r="B220" t="s">
        <v>2195</v>
      </c>
      <c r="D220" t="s">
        <v>2195</v>
      </c>
      <c r="E220">
        <v>219</v>
      </c>
      <c r="G220" t="s">
        <v>74</v>
      </c>
      <c r="H220" t="s">
        <v>489</v>
      </c>
      <c r="I220" t="s">
        <v>510</v>
      </c>
      <c r="J220">
        <v>74007</v>
      </c>
      <c r="K220" t="s">
        <v>4128</v>
      </c>
      <c r="M220">
        <v>0.25</v>
      </c>
      <c r="N220">
        <v>0.25</v>
      </c>
      <c r="O220">
        <v>0.25</v>
      </c>
      <c r="P220">
        <v>0.65</v>
      </c>
      <c r="R220">
        <v>0</v>
      </c>
      <c r="S220">
        <v>0.65</v>
      </c>
      <c r="T220">
        <v>1</v>
      </c>
      <c r="U220">
        <v>1.5</v>
      </c>
      <c r="V220">
        <v>7.22E-2</v>
      </c>
      <c r="Z220">
        <v>60</v>
      </c>
      <c r="AA220">
        <v>0.21650635094610968</v>
      </c>
      <c r="AE220" t="s">
        <v>44</v>
      </c>
      <c r="AF220" t="s">
        <v>62</v>
      </c>
      <c r="AG220" t="s">
        <v>79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0</v>
      </c>
      <c r="AO220">
        <v>1</v>
      </c>
      <c r="AQ220">
        <v>0</v>
      </c>
      <c r="AR220">
        <v>0</v>
      </c>
      <c r="AS220">
        <v>0</v>
      </c>
      <c r="AT220">
        <v>0</v>
      </c>
      <c r="AU220">
        <v>2</v>
      </c>
      <c r="AV220">
        <v>0</v>
      </c>
      <c r="AW220">
        <v>0</v>
      </c>
      <c r="AX220">
        <v>2</v>
      </c>
      <c r="AY220">
        <v>2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K220" t="s">
        <v>3397</v>
      </c>
    </row>
    <row r="221" spans="1:63" x14ac:dyDescent="0.25">
      <c r="A221">
        <v>1</v>
      </c>
      <c r="B221" t="s">
        <v>2195</v>
      </c>
      <c r="D221" t="s">
        <v>2195</v>
      </c>
      <c r="E221">
        <v>220</v>
      </c>
      <c r="G221" t="s">
        <v>74</v>
      </c>
      <c r="H221" t="s">
        <v>489</v>
      </c>
      <c r="I221" t="s">
        <v>511</v>
      </c>
      <c r="J221">
        <v>74107</v>
      </c>
      <c r="K221" t="s">
        <v>4128</v>
      </c>
      <c r="M221">
        <v>0.25</v>
      </c>
      <c r="N221">
        <v>0.25</v>
      </c>
      <c r="O221">
        <v>0.25</v>
      </c>
      <c r="P221">
        <v>0.55000000000000004</v>
      </c>
      <c r="R221">
        <v>0</v>
      </c>
      <c r="S221">
        <v>0.55000000000000004</v>
      </c>
      <c r="T221">
        <v>1</v>
      </c>
      <c r="U221">
        <v>2.5</v>
      </c>
      <c r="V221">
        <v>0.125</v>
      </c>
      <c r="Z221">
        <v>82</v>
      </c>
      <c r="AA221">
        <v>0.1437960509026262</v>
      </c>
      <c r="AE221" t="s">
        <v>44</v>
      </c>
      <c r="AF221" t="s">
        <v>62</v>
      </c>
      <c r="AG221" t="s">
        <v>79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1</v>
      </c>
      <c r="AQ221">
        <v>0</v>
      </c>
      <c r="AR221">
        <v>0</v>
      </c>
      <c r="AS221">
        <v>0</v>
      </c>
      <c r="AT221">
        <v>0</v>
      </c>
      <c r="AU221">
        <v>2</v>
      </c>
      <c r="AV221">
        <v>0</v>
      </c>
      <c r="AW221">
        <v>0</v>
      </c>
      <c r="AX221">
        <v>2</v>
      </c>
      <c r="AY221">
        <v>2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K221" t="s">
        <v>3397</v>
      </c>
    </row>
    <row r="222" spans="1:63" x14ac:dyDescent="0.25">
      <c r="A222">
        <v>1</v>
      </c>
      <c r="B222" t="s">
        <v>2195</v>
      </c>
      <c r="D222" t="s">
        <v>2195</v>
      </c>
      <c r="E222">
        <v>221</v>
      </c>
      <c r="F222" t="s">
        <v>60</v>
      </c>
      <c r="H222" t="s">
        <v>489</v>
      </c>
      <c r="I222" t="s">
        <v>512</v>
      </c>
      <c r="J222" t="s">
        <v>513</v>
      </c>
      <c r="K222" t="s">
        <v>4128</v>
      </c>
      <c r="M222">
        <v>0.25</v>
      </c>
      <c r="N222">
        <v>0.25</v>
      </c>
      <c r="O222">
        <v>0.25</v>
      </c>
      <c r="P222">
        <v>0.6</v>
      </c>
      <c r="R222">
        <v>0</v>
      </c>
      <c r="S222">
        <v>0.64</v>
      </c>
      <c r="T222">
        <v>1</v>
      </c>
      <c r="U222">
        <v>3</v>
      </c>
      <c r="V222">
        <v>0.14380000000000001</v>
      </c>
      <c r="Z222">
        <v>82</v>
      </c>
      <c r="AA222">
        <v>0.1437960509026262</v>
      </c>
      <c r="AE222" t="s">
        <v>44</v>
      </c>
      <c r="AF222" t="s">
        <v>62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0</v>
      </c>
      <c r="AO222">
        <v>1</v>
      </c>
      <c r="AQ222">
        <v>0</v>
      </c>
      <c r="AR222">
        <v>0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2</v>
      </c>
      <c r="AY222">
        <v>2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K222" t="s">
        <v>3397</v>
      </c>
    </row>
    <row r="223" spans="1:63" x14ac:dyDescent="0.25">
      <c r="A223">
        <v>1</v>
      </c>
      <c r="B223" t="s">
        <v>2195</v>
      </c>
      <c r="D223" t="s">
        <v>2195</v>
      </c>
      <c r="E223">
        <v>222</v>
      </c>
      <c r="G223" t="s">
        <v>74</v>
      </c>
      <c r="H223" t="s">
        <v>489</v>
      </c>
      <c r="I223" t="s">
        <v>514</v>
      </c>
      <c r="J223">
        <v>74207</v>
      </c>
      <c r="K223" t="s">
        <v>4127</v>
      </c>
      <c r="M223">
        <v>0.25</v>
      </c>
      <c r="N223">
        <v>0.25</v>
      </c>
      <c r="O223">
        <v>0.25</v>
      </c>
      <c r="P223">
        <v>0.55000000000000004</v>
      </c>
      <c r="R223">
        <v>0</v>
      </c>
      <c r="S223">
        <v>0.55000000000000004</v>
      </c>
      <c r="T223">
        <v>2</v>
      </c>
      <c r="U223">
        <v>2.5</v>
      </c>
      <c r="V223">
        <v>9.3799999999999994E-2</v>
      </c>
      <c r="Z223">
        <v>90</v>
      </c>
      <c r="AA223">
        <v>0.125</v>
      </c>
      <c r="AE223" t="s">
        <v>44</v>
      </c>
      <c r="AF223" t="s">
        <v>62</v>
      </c>
      <c r="AG223" t="s">
        <v>79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Q223">
        <v>0</v>
      </c>
      <c r="AR223">
        <v>0</v>
      </c>
      <c r="AS223">
        <v>0</v>
      </c>
      <c r="AT223">
        <v>0</v>
      </c>
      <c r="AU223">
        <v>2</v>
      </c>
      <c r="AV223">
        <v>0</v>
      </c>
      <c r="AW223">
        <v>0</v>
      </c>
      <c r="AX223">
        <v>2</v>
      </c>
      <c r="AY223">
        <v>2</v>
      </c>
      <c r="AZ223">
        <v>0</v>
      </c>
      <c r="BA223">
        <v>0</v>
      </c>
      <c r="BB223">
        <v>2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K223" t="s">
        <v>3397</v>
      </c>
    </row>
    <row r="224" spans="1:63" x14ac:dyDescent="0.25">
      <c r="A224">
        <v>1</v>
      </c>
      <c r="B224" t="s">
        <v>2195</v>
      </c>
      <c r="D224" t="s">
        <v>2195</v>
      </c>
      <c r="E224">
        <v>223</v>
      </c>
      <c r="G224" t="s">
        <v>74</v>
      </c>
      <c r="H224" t="s">
        <v>489</v>
      </c>
      <c r="I224" t="s">
        <v>515</v>
      </c>
      <c r="J224">
        <v>61025006</v>
      </c>
      <c r="K224" t="s">
        <v>4127</v>
      </c>
      <c r="M224">
        <v>0.25</v>
      </c>
      <c r="N224">
        <v>0.25</v>
      </c>
      <c r="O224">
        <v>0.25</v>
      </c>
      <c r="P224">
        <v>0.67500000000000004</v>
      </c>
      <c r="R224">
        <v>0</v>
      </c>
      <c r="S224">
        <v>0.67500000000000004</v>
      </c>
      <c r="T224">
        <v>2</v>
      </c>
      <c r="U224">
        <v>2</v>
      </c>
      <c r="V224">
        <v>0.16239999999999999</v>
      </c>
      <c r="Z224">
        <v>120</v>
      </c>
      <c r="AA224">
        <v>7.2168783648703244E-2</v>
      </c>
      <c r="AE224" t="s">
        <v>44</v>
      </c>
      <c r="AF224" t="s">
        <v>62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0</v>
      </c>
      <c r="AO224">
        <v>1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v>0</v>
      </c>
      <c r="AW224">
        <v>0</v>
      </c>
      <c r="AX224">
        <v>2</v>
      </c>
      <c r="AY224">
        <v>2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K224" t="s">
        <v>3397</v>
      </c>
    </row>
    <row r="225" spans="1:63" x14ac:dyDescent="0.25">
      <c r="A225">
        <v>1</v>
      </c>
      <c r="B225" t="s">
        <v>2195</v>
      </c>
      <c r="D225" t="s">
        <v>2195</v>
      </c>
      <c r="E225">
        <v>224</v>
      </c>
      <c r="F225" t="s">
        <v>60</v>
      </c>
      <c r="H225" t="s">
        <v>489</v>
      </c>
      <c r="I225" t="s">
        <v>516</v>
      </c>
      <c r="J225">
        <v>61037501</v>
      </c>
      <c r="K225" t="s">
        <v>4126</v>
      </c>
      <c r="M225">
        <v>0.375</v>
      </c>
      <c r="N225">
        <v>0.25</v>
      </c>
      <c r="O225">
        <v>0.375</v>
      </c>
      <c r="P225">
        <v>1</v>
      </c>
      <c r="Q225">
        <v>1.1000000000000001</v>
      </c>
      <c r="R225">
        <v>147.99461679191654</v>
      </c>
      <c r="S225">
        <v>1.1000000000000001</v>
      </c>
      <c r="T225">
        <v>1</v>
      </c>
      <c r="U225">
        <v>2</v>
      </c>
      <c r="V225">
        <v>0.125</v>
      </c>
      <c r="Z225">
        <v>60</v>
      </c>
      <c r="AA225">
        <v>0.3247595264191645</v>
      </c>
      <c r="AE225" t="s">
        <v>49</v>
      </c>
      <c r="AF225" t="s">
        <v>62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0</v>
      </c>
      <c r="AO225">
        <v>1</v>
      </c>
      <c r="AQ225">
        <v>0</v>
      </c>
      <c r="AR225">
        <v>0</v>
      </c>
      <c r="AS225">
        <v>0</v>
      </c>
      <c r="AT225">
        <v>0</v>
      </c>
      <c r="AU225">
        <v>2</v>
      </c>
      <c r="AV225">
        <v>0</v>
      </c>
      <c r="AW225">
        <v>0</v>
      </c>
      <c r="AX225">
        <v>2</v>
      </c>
      <c r="AY225">
        <v>2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K225" t="s">
        <v>3397</v>
      </c>
    </row>
    <row r="226" spans="1:63" x14ac:dyDescent="0.25">
      <c r="A226">
        <v>1</v>
      </c>
      <c r="B226" t="s">
        <v>2195</v>
      </c>
      <c r="D226" t="s">
        <v>2195</v>
      </c>
      <c r="E226">
        <v>225</v>
      </c>
      <c r="G226" t="s">
        <v>74</v>
      </c>
      <c r="H226" t="s">
        <v>489</v>
      </c>
      <c r="I226" t="s">
        <v>517</v>
      </c>
      <c r="J226">
        <v>61037502</v>
      </c>
      <c r="K226" t="s">
        <v>4126</v>
      </c>
      <c r="M226">
        <v>0.375</v>
      </c>
      <c r="N226">
        <v>0.25</v>
      </c>
      <c r="O226">
        <v>0.375</v>
      </c>
      <c r="P226">
        <v>1</v>
      </c>
      <c r="Q226">
        <v>1.1000000000000001</v>
      </c>
      <c r="R226">
        <v>147.99461679191654</v>
      </c>
      <c r="S226">
        <v>1.1000000000000001</v>
      </c>
      <c r="T226">
        <v>1</v>
      </c>
      <c r="U226">
        <v>2</v>
      </c>
      <c r="V226">
        <v>7.22E-2</v>
      </c>
      <c r="Z226">
        <v>82</v>
      </c>
      <c r="AA226">
        <v>0.21569407635393928</v>
      </c>
      <c r="AE226" t="s">
        <v>49</v>
      </c>
      <c r="AF226" t="s">
        <v>62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Q226">
        <v>0</v>
      </c>
      <c r="AR226">
        <v>0</v>
      </c>
      <c r="AS226">
        <v>0</v>
      </c>
      <c r="AT226">
        <v>0</v>
      </c>
      <c r="AU226">
        <v>2</v>
      </c>
      <c r="AV226">
        <v>0</v>
      </c>
      <c r="AW226">
        <v>0</v>
      </c>
      <c r="AX226">
        <v>2</v>
      </c>
      <c r="AY226">
        <v>2</v>
      </c>
      <c r="AZ226">
        <v>0</v>
      </c>
      <c r="BA226">
        <v>0</v>
      </c>
      <c r="BB226">
        <v>2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K226" t="s">
        <v>3397</v>
      </c>
    </row>
    <row r="227" spans="1:63" x14ac:dyDescent="0.25">
      <c r="A227">
        <v>1</v>
      </c>
      <c r="B227" t="s">
        <v>2195</v>
      </c>
      <c r="D227" t="s">
        <v>2195</v>
      </c>
      <c r="E227">
        <v>226</v>
      </c>
      <c r="F227" t="s">
        <v>60</v>
      </c>
      <c r="H227" t="s">
        <v>489</v>
      </c>
      <c r="I227" t="s">
        <v>518</v>
      </c>
      <c r="J227">
        <v>61037503</v>
      </c>
      <c r="K227" t="s">
        <v>4126</v>
      </c>
      <c r="M227">
        <v>0.375</v>
      </c>
      <c r="N227">
        <v>0.25</v>
      </c>
      <c r="O227">
        <v>0.375</v>
      </c>
      <c r="P227">
        <v>1</v>
      </c>
      <c r="Q227">
        <v>1.1000000000000001</v>
      </c>
      <c r="R227">
        <v>147.99461679191654</v>
      </c>
      <c r="S227">
        <v>1.1499999999999999</v>
      </c>
      <c r="T227">
        <v>1</v>
      </c>
      <c r="U227">
        <v>2</v>
      </c>
      <c r="V227">
        <v>0.32479999999999998</v>
      </c>
      <c r="Z227">
        <v>90</v>
      </c>
      <c r="AA227">
        <v>0.18750000000000003</v>
      </c>
      <c r="AE227" t="s">
        <v>49</v>
      </c>
      <c r="AF227" t="s">
        <v>62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0</v>
      </c>
      <c r="AO227">
        <v>1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2</v>
      </c>
      <c r="AY227">
        <v>2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K227" t="s">
        <v>3397</v>
      </c>
    </row>
    <row r="228" spans="1:63" x14ac:dyDescent="0.25">
      <c r="A228">
        <v>1</v>
      </c>
      <c r="B228" t="s">
        <v>2195</v>
      </c>
      <c r="D228" t="s">
        <v>2195</v>
      </c>
      <c r="E228">
        <v>227</v>
      </c>
      <c r="G228" t="s">
        <v>74</v>
      </c>
      <c r="H228" t="s">
        <v>489</v>
      </c>
      <c r="I228" t="s">
        <v>519</v>
      </c>
      <c r="J228">
        <v>61037506</v>
      </c>
      <c r="K228" t="s">
        <v>4126</v>
      </c>
      <c r="M228">
        <v>0.375</v>
      </c>
      <c r="N228">
        <v>0.25</v>
      </c>
      <c r="O228">
        <v>0.375</v>
      </c>
      <c r="P228">
        <v>1</v>
      </c>
      <c r="Q228">
        <v>1.1000000000000001</v>
      </c>
      <c r="R228">
        <v>147.99461679191654</v>
      </c>
      <c r="S228">
        <v>1.1000000000000001</v>
      </c>
      <c r="T228">
        <v>1</v>
      </c>
      <c r="U228">
        <v>2</v>
      </c>
      <c r="V228">
        <v>0.2157</v>
      </c>
      <c r="Z228">
        <v>120</v>
      </c>
      <c r="AA228">
        <v>0.10825317547305487</v>
      </c>
      <c r="AE228" t="s">
        <v>49</v>
      </c>
      <c r="AF228" t="s">
        <v>62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0</v>
      </c>
      <c r="AO228">
        <v>1</v>
      </c>
      <c r="AQ228">
        <v>0</v>
      </c>
      <c r="AR228">
        <v>0</v>
      </c>
      <c r="AS228">
        <v>0</v>
      </c>
      <c r="AT228">
        <v>0</v>
      </c>
      <c r="AU228">
        <v>2</v>
      </c>
      <c r="AV228">
        <v>0</v>
      </c>
      <c r="AW228">
        <v>0</v>
      </c>
      <c r="AX228">
        <v>2</v>
      </c>
      <c r="AY228">
        <v>2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K228" t="s">
        <v>3397</v>
      </c>
    </row>
    <row r="229" spans="1:63" x14ac:dyDescent="0.25">
      <c r="A229">
        <v>1</v>
      </c>
      <c r="B229" t="s">
        <v>2195</v>
      </c>
      <c r="D229" t="s">
        <v>2195</v>
      </c>
      <c r="E229">
        <v>228</v>
      </c>
      <c r="F229" t="s">
        <v>60</v>
      </c>
      <c r="H229" t="s">
        <v>489</v>
      </c>
      <c r="I229" t="s">
        <v>520</v>
      </c>
      <c r="J229">
        <v>61037501</v>
      </c>
      <c r="K229" t="s">
        <v>4125</v>
      </c>
      <c r="M229">
        <v>0.5</v>
      </c>
      <c r="N229">
        <v>0.25</v>
      </c>
      <c r="O229">
        <v>0.5</v>
      </c>
      <c r="P229">
        <v>1</v>
      </c>
      <c r="Q229">
        <v>1.1000000000000001</v>
      </c>
      <c r="R229">
        <v>128.65980825409011</v>
      </c>
      <c r="S229">
        <v>1.1000000000000001</v>
      </c>
      <c r="T229">
        <v>1</v>
      </c>
      <c r="U229">
        <v>2</v>
      </c>
      <c r="V229">
        <v>0.28760000000000002</v>
      </c>
      <c r="Z229">
        <v>60</v>
      </c>
      <c r="AA229">
        <v>0.43301270189221935</v>
      </c>
      <c r="AE229" t="s">
        <v>49</v>
      </c>
      <c r="AF229" t="s">
        <v>62</v>
      </c>
      <c r="AG229" t="s">
        <v>495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1</v>
      </c>
      <c r="AQ229">
        <v>0</v>
      </c>
      <c r="AR229">
        <v>0</v>
      </c>
      <c r="AS229">
        <v>0</v>
      </c>
      <c r="AT229">
        <v>0</v>
      </c>
      <c r="AU229">
        <v>2</v>
      </c>
      <c r="AV229">
        <v>0</v>
      </c>
      <c r="AW229">
        <v>0</v>
      </c>
      <c r="AX229">
        <v>2</v>
      </c>
      <c r="AY229">
        <v>2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K229" t="s">
        <v>3397</v>
      </c>
    </row>
    <row r="230" spans="1:63" x14ac:dyDescent="0.25">
      <c r="A230">
        <v>1</v>
      </c>
      <c r="B230" t="s">
        <v>2195</v>
      </c>
      <c r="D230" t="s">
        <v>2195</v>
      </c>
      <c r="E230">
        <v>229</v>
      </c>
      <c r="H230" t="s">
        <v>489</v>
      </c>
      <c r="I230" t="s">
        <v>521</v>
      </c>
      <c r="J230">
        <v>61050002</v>
      </c>
      <c r="K230" t="s">
        <v>4125</v>
      </c>
      <c r="M230">
        <v>0.5</v>
      </c>
      <c r="N230">
        <v>0.25</v>
      </c>
      <c r="O230">
        <v>0.5</v>
      </c>
      <c r="P230">
        <v>1</v>
      </c>
      <c r="Q230">
        <v>1.1000000000000001</v>
      </c>
      <c r="R230">
        <v>128.65980825409011</v>
      </c>
      <c r="S230">
        <v>1.1000000000000001</v>
      </c>
      <c r="T230">
        <v>1</v>
      </c>
      <c r="U230">
        <v>2</v>
      </c>
      <c r="V230">
        <v>0.1875</v>
      </c>
      <c r="Z230">
        <v>82</v>
      </c>
      <c r="AA230">
        <v>0.28759210180525241</v>
      </c>
      <c r="AE230" t="s">
        <v>49</v>
      </c>
      <c r="AF230" t="s">
        <v>62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0</v>
      </c>
      <c r="AO230">
        <v>1</v>
      </c>
      <c r="AQ230">
        <v>0</v>
      </c>
      <c r="AR230">
        <v>0</v>
      </c>
      <c r="AS230">
        <v>0</v>
      </c>
      <c r="AT230">
        <v>0</v>
      </c>
      <c r="AU230">
        <v>2</v>
      </c>
      <c r="AV230">
        <v>0</v>
      </c>
      <c r="AW230">
        <v>0</v>
      </c>
      <c r="AX230">
        <v>2</v>
      </c>
      <c r="AY230">
        <v>2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K230" t="s">
        <v>3397</v>
      </c>
    </row>
    <row r="231" spans="1:63" x14ac:dyDescent="0.25">
      <c r="A231">
        <v>1</v>
      </c>
      <c r="B231" t="s">
        <v>2195</v>
      </c>
      <c r="D231" t="s">
        <v>2195</v>
      </c>
      <c r="E231">
        <v>230</v>
      </c>
      <c r="H231" t="s">
        <v>489</v>
      </c>
      <c r="I231" t="s">
        <v>522</v>
      </c>
      <c r="J231">
        <v>61050003</v>
      </c>
      <c r="K231" t="s">
        <v>4125</v>
      </c>
      <c r="M231">
        <v>0.5</v>
      </c>
      <c r="N231">
        <v>0.25</v>
      </c>
      <c r="O231">
        <v>0.5</v>
      </c>
      <c r="P231">
        <v>1</v>
      </c>
      <c r="Q231">
        <v>1.1000000000000001</v>
      </c>
      <c r="R231">
        <v>128.65980825409011</v>
      </c>
      <c r="S231">
        <v>1.1000000000000001</v>
      </c>
      <c r="T231">
        <v>1</v>
      </c>
      <c r="U231">
        <v>2</v>
      </c>
      <c r="V231">
        <v>0.37890000000000001</v>
      </c>
      <c r="Z231">
        <v>90</v>
      </c>
      <c r="AA231">
        <v>0.25</v>
      </c>
      <c r="AE231" t="s">
        <v>49</v>
      </c>
      <c r="AF231" t="s">
        <v>62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0</v>
      </c>
      <c r="AO231">
        <v>1</v>
      </c>
      <c r="AQ231">
        <v>0</v>
      </c>
      <c r="AR231">
        <v>0</v>
      </c>
      <c r="AS231">
        <v>0</v>
      </c>
      <c r="AT231">
        <v>0</v>
      </c>
      <c r="AU231">
        <v>2</v>
      </c>
      <c r="AV231">
        <v>0</v>
      </c>
      <c r="AW231">
        <v>0</v>
      </c>
      <c r="AX231">
        <v>2</v>
      </c>
      <c r="AY231">
        <v>2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K231" t="s">
        <v>3397</v>
      </c>
    </row>
    <row r="232" spans="1:63" x14ac:dyDescent="0.25">
      <c r="A232">
        <v>1</v>
      </c>
      <c r="B232" t="s">
        <v>2195</v>
      </c>
      <c r="D232" t="s">
        <v>2195</v>
      </c>
      <c r="E232">
        <v>231</v>
      </c>
      <c r="F232" t="s">
        <v>60</v>
      </c>
      <c r="H232" t="s">
        <v>489</v>
      </c>
      <c r="I232" t="s">
        <v>523</v>
      </c>
      <c r="J232">
        <v>61050006</v>
      </c>
      <c r="K232" t="s">
        <v>4125</v>
      </c>
      <c r="M232">
        <v>0.5</v>
      </c>
      <c r="N232">
        <v>0.25</v>
      </c>
      <c r="O232">
        <v>0.5</v>
      </c>
      <c r="P232">
        <v>1.05</v>
      </c>
      <c r="Q232">
        <v>1.08</v>
      </c>
      <c r="R232">
        <v>103.49573328079583</v>
      </c>
      <c r="S232">
        <v>1.1000000000000001</v>
      </c>
      <c r="T232">
        <v>1</v>
      </c>
      <c r="U232">
        <v>2</v>
      </c>
      <c r="V232">
        <v>0.25</v>
      </c>
      <c r="Z232">
        <v>120</v>
      </c>
      <c r="AA232">
        <v>0.14433756729740649</v>
      </c>
      <c r="AE232" t="s">
        <v>49</v>
      </c>
      <c r="AF232" t="s">
        <v>62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0</v>
      </c>
      <c r="AO232">
        <v>1</v>
      </c>
      <c r="AQ232">
        <v>0</v>
      </c>
      <c r="AR232">
        <v>0</v>
      </c>
      <c r="AS232">
        <v>0</v>
      </c>
      <c r="AT232">
        <v>0</v>
      </c>
      <c r="AU232">
        <v>2</v>
      </c>
      <c r="AV232">
        <v>0</v>
      </c>
      <c r="AW232">
        <v>0</v>
      </c>
      <c r="AX232">
        <v>2</v>
      </c>
      <c r="AY232">
        <v>2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K232" t="s">
        <v>3397</v>
      </c>
    </row>
    <row r="233" spans="1:63" x14ac:dyDescent="0.25">
      <c r="A233">
        <v>1</v>
      </c>
      <c r="B233" t="s">
        <v>2195</v>
      </c>
      <c r="D233" t="s">
        <v>2195</v>
      </c>
      <c r="E233">
        <v>232</v>
      </c>
      <c r="F233" t="s">
        <v>60</v>
      </c>
      <c r="H233" t="s">
        <v>489</v>
      </c>
      <c r="I233" t="s">
        <v>524</v>
      </c>
      <c r="J233">
        <v>61156</v>
      </c>
      <c r="K233" t="s">
        <v>4124</v>
      </c>
      <c r="M233">
        <v>0.75</v>
      </c>
      <c r="N233">
        <v>0.5</v>
      </c>
      <c r="O233">
        <v>0.75</v>
      </c>
      <c r="P233">
        <v>1.6</v>
      </c>
      <c r="R233">
        <v>0</v>
      </c>
      <c r="S233">
        <v>1.65</v>
      </c>
      <c r="T233">
        <v>1</v>
      </c>
      <c r="U233">
        <v>2.8</v>
      </c>
      <c r="V233">
        <v>0.25</v>
      </c>
      <c r="Z233">
        <v>82</v>
      </c>
      <c r="AA233">
        <v>0.43138815270787856</v>
      </c>
      <c r="AE233" t="s">
        <v>49</v>
      </c>
      <c r="AF233" t="s">
        <v>62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0</v>
      </c>
      <c r="AO233">
        <v>1</v>
      </c>
      <c r="AQ233">
        <v>0</v>
      </c>
      <c r="AR233">
        <v>0</v>
      </c>
      <c r="AS233">
        <v>0</v>
      </c>
      <c r="AT233">
        <v>0</v>
      </c>
      <c r="AU233">
        <v>2</v>
      </c>
      <c r="AV233">
        <v>0</v>
      </c>
      <c r="AW233">
        <v>0</v>
      </c>
      <c r="AX233">
        <v>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K233" t="s">
        <v>3397</v>
      </c>
    </row>
    <row r="234" spans="1:63" x14ac:dyDescent="0.25">
      <c r="A234">
        <v>1</v>
      </c>
      <c r="B234" t="s">
        <v>2195</v>
      </c>
      <c r="D234" t="s">
        <v>2195</v>
      </c>
      <c r="E234">
        <v>233</v>
      </c>
      <c r="F234" t="s">
        <v>60</v>
      </c>
      <c r="H234" t="s">
        <v>489</v>
      </c>
      <c r="I234" t="s">
        <v>525</v>
      </c>
      <c r="J234">
        <v>61161</v>
      </c>
      <c r="K234" t="s">
        <v>4124</v>
      </c>
      <c r="M234">
        <v>0.75</v>
      </c>
      <c r="N234">
        <v>0.5</v>
      </c>
      <c r="O234">
        <v>0.75</v>
      </c>
      <c r="P234">
        <v>1.6</v>
      </c>
      <c r="R234">
        <v>0</v>
      </c>
      <c r="S234">
        <v>1.65</v>
      </c>
      <c r="T234">
        <v>1</v>
      </c>
      <c r="U234">
        <v>2.8</v>
      </c>
      <c r="V234">
        <v>0.14430000000000001</v>
      </c>
      <c r="Z234">
        <v>90</v>
      </c>
      <c r="AA234">
        <v>0.37500000000000006</v>
      </c>
      <c r="AE234" t="s">
        <v>49</v>
      </c>
      <c r="AF234" t="s">
        <v>62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0</v>
      </c>
      <c r="AO234">
        <v>1</v>
      </c>
      <c r="AQ234">
        <v>0</v>
      </c>
      <c r="AR234">
        <v>0</v>
      </c>
      <c r="AS234">
        <v>0</v>
      </c>
      <c r="AT234">
        <v>0</v>
      </c>
      <c r="AU234">
        <v>2</v>
      </c>
      <c r="AV234">
        <v>0</v>
      </c>
      <c r="AW234">
        <v>0</v>
      </c>
      <c r="AX234">
        <v>2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K234" t="s">
        <v>3397</v>
      </c>
    </row>
    <row r="235" spans="1:63" x14ac:dyDescent="0.25">
      <c r="A235">
        <v>1</v>
      </c>
      <c r="B235" t="s">
        <v>2195</v>
      </c>
      <c r="D235" t="s">
        <v>2195</v>
      </c>
      <c r="E235">
        <v>234</v>
      </c>
      <c r="F235" t="s">
        <v>60</v>
      </c>
      <c r="H235" t="s">
        <v>489</v>
      </c>
      <c r="I235" t="s">
        <v>526</v>
      </c>
      <c r="J235">
        <v>61181</v>
      </c>
      <c r="K235" t="s">
        <v>4123</v>
      </c>
      <c r="M235">
        <v>1</v>
      </c>
      <c r="N235">
        <v>0.5</v>
      </c>
      <c r="O235">
        <v>1</v>
      </c>
      <c r="P235">
        <v>1.6</v>
      </c>
      <c r="R235">
        <v>0</v>
      </c>
      <c r="S235">
        <v>1.75</v>
      </c>
      <c r="T235">
        <v>1</v>
      </c>
      <c r="U235">
        <v>2.8</v>
      </c>
      <c r="V235">
        <v>0.43140000000000001</v>
      </c>
      <c r="Z235">
        <v>82</v>
      </c>
      <c r="AA235">
        <v>0.57518420361050482</v>
      </c>
      <c r="AE235" t="s">
        <v>49</v>
      </c>
      <c r="AF235" t="s">
        <v>62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0</v>
      </c>
      <c r="AO235">
        <v>1</v>
      </c>
      <c r="AQ235">
        <v>0</v>
      </c>
      <c r="AR235">
        <v>0</v>
      </c>
      <c r="AS235">
        <v>0</v>
      </c>
      <c r="AT235">
        <v>0</v>
      </c>
      <c r="AU235">
        <v>2</v>
      </c>
      <c r="AV235">
        <v>0</v>
      </c>
      <c r="AW235">
        <v>0</v>
      </c>
      <c r="AX235">
        <v>2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K235" t="s">
        <v>3397</v>
      </c>
    </row>
    <row r="236" spans="1:63" x14ac:dyDescent="0.25">
      <c r="A236">
        <v>1</v>
      </c>
      <c r="B236" t="s">
        <v>2195</v>
      </c>
      <c r="D236" t="s">
        <v>2195</v>
      </c>
      <c r="E236">
        <v>235</v>
      </c>
      <c r="F236" t="s">
        <v>60</v>
      </c>
      <c r="H236" t="s">
        <v>489</v>
      </c>
      <c r="I236" t="s">
        <v>527</v>
      </c>
      <c r="J236">
        <v>61186</v>
      </c>
      <c r="K236" t="s">
        <v>4123</v>
      </c>
      <c r="M236">
        <v>1</v>
      </c>
      <c r="N236">
        <v>0.5</v>
      </c>
      <c r="O236">
        <v>1</v>
      </c>
      <c r="P236">
        <v>1.6</v>
      </c>
      <c r="R236">
        <v>0</v>
      </c>
      <c r="S236">
        <v>1.75</v>
      </c>
      <c r="T236">
        <v>1</v>
      </c>
      <c r="U236">
        <v>2.8</v>
      </c>
      <c r="V236">
        <v>0.375</v>
      </c>
      <c r="Z236">
        <v>90</v>
      </c>
      <c r="AA236">
        <v>0.5</v>
      </c>
      <c r="AE236" t="s">
        <v>49</v>
      </c>
      <c r="AF236" t="s">
        <v>62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0</v>
      </c>
      <c r="AO236">
        <v>1</v>
      </c>
      <c r="AQ236">
        <v>0</v>
      </c>
      <c r="AR236">
        <v>0</v>
      </c>
      <c r="AS236">
        <v>0</v>
      </c>
      <c r="AT236">
        <v>0</v>
      </c>
      <c r="AU236">
        <v>2</v>
      </c>
      <c r="AV236">
        <v>0</v>
      </c>
      <c r="AW236">
        <v>0</v>
      </c>
      <c r="AX236">
        <v>2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K236" t="s">
        <v>3397</v>
      </c>
    </row>
    <row r="237" spans="1:63" x14ac:dyDescent="0.25">
      <c r="A237">
        <v>1</v>
      </c>
      <c r="B237" t="s">
        <v>529</v>
      </c>
      <c r="D237" t="s">
        <v>529</v>
      </c>
      <c r="E237">
        <v>236</v>
      </c>
      <c r="G237" t="s">
        <v>74</v>
      </c>
      <c r="H237" t="s">
        <v>528</v>
      </c>
      <c r="I237" t="s">
        <v>530</v>
      </c>
      <c r="J237">
        <v>1010788</v>
      </c>
      <c r="K237" t="s">
        <v>4119</v>
      </c>
      <c r="L237" t="s">
        <v>2490</v>
      </c>
      <c r="M237">
        <v>8.6999999999999994E-2</v>
      </c>
      <c r="N237">
        <v>0.11</v>
      </c>
      <c r="O237">
        <v>8.7999999999999995E-2</v>
      </c>
      <c r="P237">
        <v>0.52500000000000002</v>
      </c>
      <c r="Q237">
        <v>0.6</v>
      </c>
      <c r="R237">
        <v>8.343891584033102</v>
      </c>
      <c r="S237">
        <v>0.625</v>
      </c>
      <c r="T237">
        <v>1</v>
      </c>
      <c r="U237">
        <v>1.75</v>
      </c>
      <c r="V237">
        <v>0.4375</v>
      </c>
      <c r="X237">
        <v>2.5000000000000001E-2</v>
      </c>
      <c r="Y237" t="s">
        <v>531</v>
      </c>
      <c r="AA237" t="s">
        <v>3397</v>
      </c>
      <c r="AB237">
        <v>0</v>
      </c>
      <c r="AC237">
        <v>0.13</v>
      </c>
      <c r="AE237" t="s">
        <v>49</v>
      </c>
      <c r="AF237" t="s">
        <v>119</v>
      </c>
      <c r="AG237" t="s">
        <v>532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0</v>
      </c>
      <c r="AO237">
        <v>1</v>
      </c>
      <c r="AQ237">
        <v>0</v>
      </c>
      <c r="AR237">
        <v>0</v>
      </c>
      <c r="AS237">
        <v>0</v>
      </c>
      <c r="AT237">
        <v>0</v>
      </c>
      <c r="AU237">
        <v>2</v>
      </c>
      <c r="AV237">
        <v>0</v>
      </c>
      <c r="AW237">
        <v>0</v>
      </c>
      <c r="AX237">
        <v>2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K237" t="s">
        <v>3397</v>
      </c>
    </row>
    <row r="238" spans="1:63" x14ac:dyDescent="0.25">
      <c r="A238">
        <v>1</v>
      </c>
      <c r="B238" t="s">
        <v>529</v>
      </c>
      <c r="D238" t="s">
        <v>529</v>
      </c>
      <c r="E238">
        <v>237</v>
      </c>
      <c r="G238" t="s">
        <v>74</v>
      </c>
      <c r="H238" t="s">
        <v>528</v>
      </c>
      <c r="I238" t="s">
        <v>533</v>
      </c>
      <c r="J238">
        <v>1050000</v>
      </c>
      <c r="K238" t="s">
        <v>4122</v>
      </c>
      <c r="L238" t="s">
        <v>2489</v>
      </c>
      <c r="M238">
        <v>4.7500000000000001E-2</v>
      </c>
      <c r="N238">
        <v>0.14000000000000001</v>
      </c>
      <c r="O238">
        <v>7.0000000000000007E-2</v>
      </c>
      <c r="P238">
        <v>0.34499999999999997</v>
      </c>
      <c r="Q238">
        <v>0.5</v>
      </c>
      <c r="R238">
        <v>12.724355685422367</v>
      </c>
      <c r="S238">
        <v>0.52500000000000002</v>
      </c>
      <c r="T238">
        <v>1</v>
      </c>
      <c r="U238">
        <v>1.732</v>
      </c>
      <c r="V238">
        <v>0.25</v>
      </c>
      <c r="X238">
        <v>1.11E-2</v>
      </c>
      <c r="Y238" t="s">
        <v>535</v>
      </c>
      <c r="AA238" t="s">
        <v>3397</v>
      </c>
      <c r="AB238">
        <v>0</v>
      </c>
      <c r="AC238">
        <v>7.0000000000000007E-2</v>
      </c>
      <c r="AE238" t="s">
        <v>118</v>
      </c>
      <c r="AF238" t="s">
        <v>119</v>
      </c>
      <c r="AG238" t="s">
        <v>90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0</v>
      </c>
      <c r="AO238">
        <v>1</v>
      </c>
      <c r="AQ238">
        <v>0</v>
      </c>
      <c r="AR238">
        <v>0</v>
      </c>
      <c r="AS238">
        <v>0</v>
      </c>
      <c r="AT238">
        <v>0</v>
      </c>
      <c r="AU238">
        <v>2</v>
      </c>
      <c r="AV238">
        <v>0</v>
      </c>
      <c r="AW238">
        <v>0</v>
      </c>
      <c r="AX238">
        <v>2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K238" t="s">
        <v>3397</v>
      </c>
    </row>
    <row r="239" spans="1:63" x14ac:dyDescent="0.25">
      <c r="A239">
        <v>1</v>
      </c>
      <c r="B239" t="s">
        <v>529</v>
      </c>
      <c r="D239" t="s">
        <v>529</v>
      </c>
      <c r="E239">
        <v>238</v>
      </c>
      <c r="G239" t="s">
        <v>74</v>
      </c>
      <c r="H239" t="s">
        <v>528</v>
      </c>
      <c r="I239" t="s">
        <v>536</v>
      </c>
      <c r="J239">
        <v>1320000</v>
      </c>
      <c r="K239" t="s">
        <v>4121</v>
      </c>
      <c r="L239" t="s">
        <v>2489</v>
      </c>
      <c r="M239">
        <v>0</v>
      </c>
      <c r="N239">
        <v>0.125</v>
      </c>
      <c r="O239">
        <v>5.3999999999999999E-2</v>
      </c>
      <c r="P239">
        <v>0.34</v>
      </c>
      <c r="Q239">
        <v>0.51500000000000001</v>
      </c>
      <c r="R239">
        <v>11.467251627033193</v>
      </c>
      <c r="S239">
        <v>0.54</v>
      </c>
      <c r="T239">
        <v>2</v>
      </c>
      <c r="V239">
        <v>0.31890000000000002</v>
      </c>
      <c r="X239">
        <v>1.11E-2</v>
      </c>
      <c r="Y239" t="s">
        <v>531</v>
      </c>
      <c r="AA239" t="s">
        <v>3397</v>
      </c>
      <c r="AB239">
        <v>0</v>
      </c>
      <c r="AC239">
        <v>0.06</v>
      </c>
      <c r="AE239" t="s">
        <v>118</v>
      </c>
      <c r="AF239" t="s">
        <v>119</v>
      </c>
      <c r="AG239" t="s">
        <v>90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0</v>
      </c>
      <c r="AO239">
        <v>1</v>
      </c>
      <c r="AQ239">
        <v>0</v>
      </c>
      <c r="AR239">
        <v>0</v>
      </c>
      <c r="AS239">
        <v>0</v>
      </c>
      <c r="AT239">
        <v>0</v>
      </c>
      <c r="AU239">
        <v>2</v>
      </c>
      <c r="AV239">
        <v>0</v>
      </c>
      <c r="AW239">
        <v>0</v>
      </c>
      <c r="AX239">
        <v>2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K239" t="s">
        <v>3397</v>
      </c>
    </row>
    <row r="240" spans="1:63" x14ac:dyDescent="0.25">
      <c r="A240">
        <v>1</v>
      </c>
      <c r="B240" t="s">
        <v>529</v>
      </c>
      <c r="D240" t="s">
        <v>529</v>
      </c>
      <c r="E240">
        <v>239</v>
      </c>
      <c r="G240" t="s">
        <v>74</v>
      </c>
      <c r="H240" t="s">
        <v>528</v>
      </c>
      <c r="I240" t="s">
        <v>537</v>
      </c>
      <c r="J240">
        <v>1929000</v>
      </c>
      <c r="K240" t="s">
        <v>4120</v>
      </c>
      <c r="L240" t="s">
        <v>2488</v>
      </c>
      <c r="M240">
        <v>3.4000000000000002E-2</v>
      </c>
      <c r="N240">
        <v>0.125</v>
      </c>
      <c r="O240">
        <v>0.04</v>
      </c>
      <c r="P240">
        <v>0.26</v>
      </c>
      <c r="Q240">
        <v>0.435</v>
      </c>
      <c r="R240">
        <v>13.650419134756987</v>
      </c>
      <c r="S240">
        <v>0.46</v>
      </c>
      <c r="T240">
        <v>2</v>
      </c>
      <c r="U240">
        <v>1.5</v>
      </c>
      <c r="V240">
        <v>0.248</v>
      </c>
      <c r="X240">
        <v>8.3464566929133868E-3</v>
      </c>
      <c r="Y240" t="s">
        <v>531</v>
      </c>
      <c r="AA240" t="s">
        <v>3397</v>
      </c>
      <c r="AB240">
        <v>0</v>
      </c>
      <c r="AC240">
        <v>0.05</v>
      </c>
      <c r="AE240" t="s">
        <v>118</v>
      </c>
      <c r="AF240" t="s">
        <v>119</v>
      </c>
      <c r="AG240" t="s">
        <v>90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0</v>
      </c>
      <c r="AO240">
        <v>1</v>
      </c>
      <c r="AQ240">
        <v>0</v>
      </c>
      <c r="AR240">
        <v>0</v>
      </c>
      <c r="AS240">
        <v>0</v>
      </c>
      <c r="AT240">
        <v>0</v>
      </c>
      <c r="AU240">
        <v>2</v>
      </c>
      <c r="AV240">
        <v>0</v>
      </c>
      <c r="AW240">
        <v>0</v>
      </c>
      <c r="AX240">
        <v>2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K240" t="s">
        <v>3397</v>
      </c>
    </row>
    <row r="241" spans="1:63" x14ac:dyDescent="0.25">
      <c r="A241">
        <v>1</v>
      </c>
      <c r="B241" t="s">
        <v>529</v>
      </c>
      <c r="D241" t="s">
        <v>529</v>
      </c>
      <c r="E241">
        <v>240</v>
      </c>
      <c r="G241" t="s">
        <v>74</v>
      </c>
      <c r="H241" t="s">
        <v>528</v>
      </c>
      <c r="I241" t="s">
        <v>538</v>
      </c>
      <c r="J241" t="s">
        <v>539</v>
      </c>
      <c r="K241" t="s">
        <v>4118</v>
      </c>
      <c r="L241" t="s">
        <v>2487</v>
      </c>
      <c r="M241">
        <v>0.06</v>
      </c>
      <c r="N241">
        <v>0.125</v>
      </c>
      <c r="O241">
        <v>4.4999999999999998E-2</v>
      </c>
      <c r="P241">
        <v>0.44500000000000001</v>
      </c>
      <c r="Q241">
        <v>0.7</v>
      </c>
      <c r="R241">
        <v>8.9149269571478555</v>
      </c>
      <c r="S241">
        <v>0.72499999999999998</v>
      </c>
      <c r="T241">
        <v>2</v>
      </c>
      <c r="U241">
        <v>1.6259999999999999</v>
      </c>
      <c r="V241">
        <v>0.16</v>
      </c>
      <c r="X241">
        <v>1.2519685039370079E-2</v>
      </c>
      <c r="AA241" t="s">
        <v>3397</v>
      </c>
      <c r="AB241">
        <v>2.5000000000000001E-2</v>
      </c>
      <c r="AC241">
        <v>0.03</v>
      </c>
      <c r="AE241" t="s">
        <v>49</v>
      </c>
      <c r="AF241" t="s">
        <v>119</v>
      </c>
      <c r="AG241" t="s">
        <v>540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0</v>
      </c>
      <c r="AO241">
        <v>1</v>
      </c>
      <c r="AQ241">
        <v>0</v>
      </c>
      <c r="AR241">
        <v>0</v>
      </c>
      <c r="AS241">
        <v>0</v>
      </c>
      <c r="AT241">
        <v>0</v>
      </c>
      <c r="AU241">
        <v>2</v>
      </c>
      <c r="AV241">
        <v>0</v>
      </c>
      <c r="AW241">
        <v>0</v>
      </c>
      <c r="AX241">
        <v>2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K241" t="s">
        <v>3397</v>
      </c>
    </row>
    <row r="242" spans="1:63" x14ac:dyDescent="0.25">
      <c r="A242">
        <v>1</v>
      </c>
      <c r="B242" t="s">
        <v>529</v>
      </c>
      <c r="D242" t="s">
        <v>529</v>
      </c>
      <c r="E242">
        <v>241</v>
      </c>
      <c r="G242" t="s">
        <v>74</v>
      </c>
      <c r="H242" t="s">
        <v>528</v>
      </c>
      <c r="I242" t="s">
        <v>541</v>
      </c>
      <c r="J242">
        <v>2905600</v>
      </c>
      <c r="K242" t="s">
        <v>4119</v>
      </c>
      <c r="L242" t="s">
        <v>2480</v>
      </c>
      <c r="M242">
        <v>8.6999999999999994E-2</v>
      </c>
      <c r="N242">
        <v>0.14000000000000001</v>
      </c>
      <c r="O242">
        <v>8.6999999999999994E-2</v>
      </c>
      <c r="P242">
        <v>0.46</v>
      </c>
      <c r="Q242">
        <v>0.68</v>
      </c>
      <c r="R242">
        <v>6.868445863423446</v>
      </c>
      <c r="S242">
        <v>0.70499999999999996</v>
      </c>
      <c r="T242">
        <v>1</v>
      </c>
      <c r="U242">
        <v>1.75</v>
      </c>
      <c r="V242">
        <v>0.437</v>
      </c>
      <c r="X242">
        <v>1.78E-2</v>
      </c>
      <c r="Y242" t="s">
        <v>531</v>
      </c>
      <c r="AA242" t="s">
        <v>3397</v>
      </c>
      <c r="AB242">
        <v>0.04</v>
      </c>
      <c r="AC242">
        <v>0.06</v>
      </c>
      <c r="AE242" t="s">
        <v>49</v>
      </c>
      <c r="AF242" t="s">
        <v>62</v>
      </c>
      <c r="AG242" t="s">
        <v>90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0</v>
      </c>
      <c r="AO242">
        <v>1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2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K242" t="s">
        <v>3397</v>
      </c>
    </row>
    <row r="243" spans="1:63" x14ac:dyDescent="0.25">
      <c r="A243">
        <v>1</v>
      </c>
      <c r="B243" t="s">
        <v>529</v>
      </c>
      <c r="D243" t="s">
        <v>529</v>
      </c>
      <c r="E243">
        <v>242</v>
      </c>
      <c r="G243" t="s">
        <v>74</v>
      </c>
      <c r="H243" t="s">
        <v>528</v>
      </c>
      <c r="I243" t="s">
        <v>543</v>
      </c>
      <c r="J243">
        <v>1010200</v>
      </c>
      <c r="K243" t="s">
        <v>4118</v>
      </c>
      <c r="L243" t="s">
        <v>2486</v>
      </c>
      <c r="M243">
        <v>0.06</v>
      </c>
      <c r="N243">
        <v>0.14000000000000001</v>
      </c>
      <c r="O243">
        <v>7.0000000000000007E-2</v>
      </c>
      <c r="P243">
        <v>0.35099999999999998</v>
      </c>
      <c r="Q243">
        <v>0.51</v>
      </c>
      <c r="R243">
        <v>12.414292646085585</v>
      </c>
      <c r="S243">
        <v>0.53500000000000003</v>
      </c>
      <c r="T243">
        <v>2</v>
      </c>
      <c r="U243">
        <v>1.62</v>
      </c>
      <c r="V243">
        <v>0.35039999999999999</v>
      </c>
      <c r="X243">
        <v>1.2500000000000001E-2</v>
      </c>
      <c r="Y243" t="s">
        <v>531</v>
      </c>
      <c r="AA243" t="s">
        <v>3397</v>
      </c>
      <c r="AB243">
        <v>3.5000000000000003E-2</v>
      </c>
      <c r="AC243">
        <v>0.04</v>
      </c>
      <c r="AE243" t="s">
        <v>49</v>
      </c>
      <c r="AF243" t="s">
        <v>545</v>
      </c>
      <c r="AG243" t="s">
        <v>90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0</v>
      </c>
      <c r="AO243">
        <v>1</v>
      </c>
      <c r="AQ243">
        <v>0</v>
      </c>
      <c r="AR243">
        <v>0</v>
      </c>
      <c r="AS243">
        <v>0</v>
      </c>
      <c r="AT243">
        <v>0</v>
      </c>
      <c r="AU243">
        <v>2</v>
      </c>
      <c r="AV243">
        <v>0</v>
      </c>
      <c r="AW243">
        <v>0</v>
      </c>
      <c r="AX243">
        <v>2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K243" t="s">
        <v>3397</v>
      </c>
    </row>
    <row r="244" spans="1:63" x14ac:dyDescent="0.25">
      <c r="A244">
        <v>1</v>
      </c>
      <c r="B244" t="s">
        <v>529</v>
      </c>
      <c r="D244" t="s">
        <v>529</v>
      </c>
      <c r="E244">
        <v>243</v>
      </c>
      <c r="G244" t="s">
        <v>74</v>
      </c>
      <c r="H244" t="s">
        <v>528</v>
      </c>
      <c r="I244" t="s">
        <v>546</v>
      </c>
      <c r="J244">
        <v>1200008</v>
      </c>
      <c r="K244" t="s">
        <v>4118</v>
      </c>
      <c r="L244" t="s">
        <v>2485</v>
      </c>
      <c r="M244">
        <v>0.06</v>
      </c>
      <c r="N244">
        <v>0.14000000000000001</v>
      </c>
      <c r="O244">
        <v>6.0999999999999999E-2</v>
      </c>
      <c r="P244">
        <v>0.38</v>
      </c>
      <c r="Q244">
        <v>0.54500000000000004</v>
      </c>
      <c r="R244">
        <v>13.462895263120672</v>
      </c>
      <c r="S244">
        <v>0.56999999999999995</v>
      </c>
      <c r="T244">
        <v>2</v>
      </c>
      <c r="U244">
        <v>1.7</v>
      </c>
      <c r="V244">
        <v>0.33500000000000002</v>
      </c>
      <c r="X244">
        <v>1.2500000000000001E-2</v>
      </c>
      <c r="Y244" t="s">
        <v>535</v>
      </c>
      <c r="AA244" t="s">
        <v>3397</v>
      </c>
      <c r="AB244">
        <v>0</v>
      </c>
      <c r="AC244">
        <v>6.5000000000000002E-2</v>
      </c>
      <c r="AE244" t="s">
        <v>49</v>
      </c>
      <c r="AF244" t="s">
        <v>432</v>
      </c>
      <c r="AG244" t="s">
        <v>90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0</v>
      </c>
      <c r="AO244">
        <v>1</v>
      </c>
      <c r="AQ244">
        <v>0</v>
      </c>
      <c r="AR244">
        <v>0</v>
      </c>
      <c r="AS244">
        <v>0</v>
      </c>
      <c r="AT244">
        <v>0</v>
      </c>
      <c r="AU244">
        <v>2</v>
      </c>
      <c r="AV244">
        <v>0</v>
      </c>
      <c r="AW244">
        <v>0</v>
      </c>
      <c r="AX244">
        <v>2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K244" t="s">
        <v>3397</v>
      </c>
    </row>
    <row r="245" spans="1:63" x14ac:dyDescent="0.25">
      <c r="A245">
        <v>1</v>
      </c>
      <c r="B245" t="s">
        <v>529</v>
      </c>
      <c r="D245" t="s">
        <v>529</v>
      </c>
      <c r="E245">
        <v>244</v>
      </c>
      <c r="G245" t="s">
        <v>74</v>
      </c>
      <c r="H245" t="s">
        <v>528</v>
      </c>
      <c r="I245" t="s">
        <v>547</v>
      </c>
      <c r="J245">
        <v>2905601</v>
      </c>
      <c r="K245" t="s">
        <v>4112</v>
      </c>
      <c r="L245" t="s">
        <v>2480</v>
      </c>
      <c r="M245">
        <v>8.5999999999999993E-2</v>
      </c>
      <c r="N245">
        <v>0.14000000000000001</v>
      </c>
      <c r="O245">
        <v>0.09</v>
      </c>
      <c r="P245">
        <v>0.5</v>
      </c>
      <c r="Q245">
        <v>0.68500000000000005</v>
      </c>
      <c r="R245">
        <v>7.6960517220165627</v>
      </c>
      <c r="S245">
        <v>0.71</v>
      </c>
      <c r="T245">
        <v>2</v>
      </c>
      <c r="U245">
        <v>1.75</v>
      </c>
      <c r="V245">
        <v>0.437</v>
      </c>
      <c r="X245">
        <v>1.78E-2</v>
      </c>
      <c r="Y245" t="s">
        <v>531</v>
      </c>
      <c r="AA245" t="s">
        <v>3397</v>
      </c>
      <c r="AB245">
        <v>4.4999999999999998E-2</v>
      </c>
      <c r="AC245">
        <v>0.05</v>
      </c>
      <c r="AE245" t="s">
        <v>49</v>
      </c>
      <c r="AF245" t="s">
        <v>545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0</v>
      </c>
      <c r="AO245">
        <v>1</v>
      </c>
      <c r="AQ245">
        <v>0</v>
      </c>
      <c r="AR245">
        <v>0</v>
      </c>
      <c r="AS245">
        <v>0</v>
      </c>
      <c r="AT245">
        <v>0</v>
      </c>
      <c r="AU245">
        <v>2</v>
      </c>
      <c r="AV245">
        <v>0</v>
      </c>
      <c r="AW245">
        <v>0</v>
      </c>
      <c r="AX245">
        <v>2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K245" t="s">
        <v>3397</v>
      </c>
    </row>
    <row r="246" spans="1:63" x14ac:dyDescent="0.25">
      <c r="A246">
        <v>1</v>
      </c>
      <c r="B246" t="s">
        <v>529</v>
      </c>
      <c r="D246" t="s">
        <v>529</v>
      </c>
      <c r="E246">
        <v>245</v>
      </c>
      <c r="G246" t="s">
        <v>74</v>
      </c>
      <c r="H246" t="s">
        <v>528</v>
      </c>
      <c r="I246" t="s">
        <v>548</v>
      </c>
      <c r="J246">
        <v>1759108</v>
      </c>
      <c r="K246" t="s">
        <v>4111</v>
      </c>
      <c r="L246" t="s">
        <v>2479</v>
      </c>
      <c r="M246">
        <v>0.112</v>
      </c>
      <c r="N246">
        <v>0.14000000000000001</v>
      </c>
      <c r="O246">
        <v>8.2000000000000003E-2</v>
      </c>
      <c r="P246">
        <v>0.65</v>
      </c>
      <c r="Q246">
        <v>0.82</v>
      </c>
      <c r="R246">
        <v>9.680798859385078</v>
      </c>
      <c r="S246">
        <v>0.85</v>
      </c>
      <c r="T246">
        <v>2</v>
      </c>
      <c r="U246">
        <v>1.87</v>
      </c>
      <c r="V246">
        <v>0.30299999999999999</v>
      </c>
      <c r="X246">
        <v>2.5000000000000001E-2</v>
      </c>
      <c r="Y246" t="s">
        <v>549</v>
      </c>
      <c r="AA246" t="s">
        <v>3397</v>
      </c>
      <c r="AB246">
        <v>0</v>
      </c>
      <c r="AC246">
        <v>0.19500000000000001</v>
      </c>
      <c r="AE246" t="s">
        <v>49</v>
      </c>
      <c r="AF246" t="s">
        <v>432</v>
      </c>
      <c r="AG246" t="s">
        <v>90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0</v>
      </c>
      <c r="AO246">
        <v>1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0</v>
      </c>
      <c r="AW246">
        <v>0</v>
      </c>
      <c r="AX246">
        <v>2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K246" t="s">
        <v>3397</v>
      </c>
    </row>
    <row r="247" spans="1:63" x14ac:dyDescent="0.25">
      <c r="A247">
        <v>1</v>
      </c>
      <c r="B247" t="s">
        <v>529</v>
      </c>
      <c r="D247" t="s">
        <v>529</v>
      </c>
      <c r="E247">
        <v>246</v>
      </c>
      <c r="G247" t="s">
        <v>74</v>
      </c>
      <c r="H247" t="s">
        <v>528</v>
      </c>
      <c r="I247" t="s">
        <v>550</v>
      </c>
      <c r="J247">
        <v>2916800</v>
      </c>
      <c r="K247" t="s">
        <v>4117</v>
      </c>
      <c r="L247" t="s">
        <v>2484</v>
      </c>
      <c r="M247">
        <v>0.112</v>
      </c>
      <c r="N247">
        <v>0.14000000000000001</v>
      </c>
      <c r="O247">
        <v>0.08</v>
      </c>
      <c r="P247">
        <v>0.56499999999999995</v>
      </c>
      <c r="Q247">
        <v>0.77500000000000002</v>
      </c>
      <c r="R247">
        <v>8.1301023541559658</v>
      </c>
      <c r="S247">
        <v>0.8</v>
      </c>
      <c r="T247">
        <v>3</v>
      </c>
      <c r="U247">
        <v>1.87</v>
      </c>
      <c r="V247">
        <v>0.19600000000000001</v>
      </c>
      <c r="X247">
        <v>2.0799999999999999E-2</v>
      </c>
      <c r="Y247" t="s">
        <v>531</v>
      </c>
      <c r="AA247" t="s">
        <v>3397</v>
      </c>
      <c r="AB247">
        <v>6.5000000000000002E-2</v>
      </c>
      <c r="AC247">
        <v>6.5000000000000002E-2</v>
      </c>
      <c r="AE247" t="s">
        <v>49</v>
      </c>
      <c r="AF247" t="s">
        <v>62</v>
      </c>
      <c r="AG247" t="s">
        <v>90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0</v>
      </c>
      <c r="AO247">
        <v>1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0</v>
      </c>
      <c r="AW247">
        <v>0</v>
      </c>
      <c r="AX247">
        <v>2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K247" t="s">
        <v>3397</v>
      </c>
    </row>
    <row r="248" spans="1:63" x14ac:dyDescent="0.25">
      <c r="A248">
        <v>1</v>
      </c>
      <c r="B248" t="s">
        <v>529</v>
      </c>
      <c r="D248" t="s">
        <v>529</v>
      </c>
      <c r="E248">
        <v>247</v>
      </c>
      <c r="G248" t="s">
        <v>74</v>
      </c>
      <c r="H248" t="s">
        <v>528</v>
      </c>
      <c r="I248" t="s">
        <v>551</v>
      </c>
      <c r="J248">
        <v>2912401</v>
      </c>
      <c r="K248" t="s">
        <v>4116</v>
      </c>
      <c r="L248" t="s">
        <v>552</v>
      </c>
      <c r="M248">
        <v>0.13800000000000001</v>
      </c>
      <c r="N248">
        <v>0.14000000000000001</v>
      </c>
      <c r="O248">
        <v>9.6000000000000002E-2</v>
      </c>
      <c r="P248">
        <v>0.7</v>
      </c>
      <c r="Q248">
        <v>0.88</v>
      </c>
      <c r="R248">
        <v>6.9682567413785392</v>
      </c>
      <c r="S248">
        <v>0.90500000000000003</v>
      </c>
      <c r="T248">
        <v>3</v>
      </c>
      <c r="U248">
        <v>2</v>
      </c>
      <c r="V248">
        <v>0.248</v>
      </c>
      <c r="X248">
        <v>3.1300000000000001E-2</v>
      </c>
      <c r="Y248" t="s">
        <v>549</v>
      </c>
      <c r="AA248" t="s">
        <v>3397</v>
      </c>
      <c r="AB248">
        <v>0.08</v>
      </c>
      <c r="AC248">
        <v>0.09</v>
      </c>
      <c r="AE248" t="s">
        <v>49</v>
      </c>
      <c r="AF248" t="s">
        <v>545</v>
      </c>
      <c r="AG248" t="s">
        <v>90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0</v>
      </c>
      <c r="AO248">
        <v>1</v>
      </c>
      <c r="AQ248">
        <v>0</v>
      </c>
      <c r="AR248">
        <v>0</v>
      </c>
      <c r="AS248">
        <v>0</v>
      </c>
      <c r="AT248">
        <v>0</v>
      </c>
      <c r="AU248">
        <v>2</v>
      </c>
      <c r="AV248">
        <v>0</v>
      </c>
      <c r="AW248">
        <v>0</v>
      </c>
      <c r="AX248">
        <v>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K248" t="s">
        <v>3397</v>
      </c>
    </row>
    <row r="249" spans="1:63" x14ac:dyDescent="0.25">
      <c r="A249">
        <v>1</v>
      </c>
      <c r="B249" t="s">
        <v>529</v>
      </c>
      <c r="D249" t="s">
        <v>529</v>
      </c>
      <c r="E249">
        <v>248</v>
      </c>
      <c r="G249" t="s">
        <v>74</v>
      </c>
      <c r="H249" t="s">
        <v>528</v>
      </c>
      <c r="I249" t="s">
        <v>553</v>
      </c>
      <c r="K249" t="s">
        <v>4115</v>
      </c>
      <c r="L249" t="s">
        <v>2483</v>
      </c>
      <c r="M249">
        <v>5.5100000000000003E-2</v>
      </c>
      <c r="N249">
        <v>0.14000000000000001</v>
      </c>
      <c r="O249">
        <v>5.6000000000000001E-2</v>
      </c>
      <c r="P249">
        <v>0.38500000000000001</v>
      </c>
      <c r="Q249">
        <v>0.5</v>
      </c>
      <c r="R249">
        <v>20.063072666088246</v>
      </c>
      <c r="S249">
        <v>0.52500000000000002</v>
      </c>
      <c r="T249">
        <v>2</v>
      </c>
      <c r="U249">
        <v>1.67</v>
      </c>
      <c r="V249">
        <v>0.32500000000000001</v>
      </c>
      <c r="X249">
        <v>1.18E-2</v>
      </c>
      <c r="Y249" t="s">
        <v>554</v>
      </c>
      <c r="AA249" t="s">
        <v>3397</v>
      </c>
      <c r="AB249">
        <v>0.01</v>
      </c>
      <c r="AC249">
        <v>0.04</v>
      </c>
      <c r="AE249" t="s">
        <v>49</v>
      </c>
      <c r="AF249" t="s">
        <v>62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0</v>
      </c>
      <c r="AO249">
        <v>1</v>
      </c>
      <c r="AQ249">
        <v>0</v>
      </c>
      <c r="AR249">
        <v>0</v>
      </c>
      <c r="AS249">
        <v>0</v>
      </c>
      <c r="AT249">
        <v>0</v>
      </c>
      <c r="AU249">
        <v>2</v>
      </c>
      <c r="AV249">
        <v>0</v>
      </c>
      <c r="AW249">
        <v>0</v>
      </c>
      <c r="AX249">
        <v>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K249" t="s">
        <v>3397</v>
      </c>
    </row>
    <row r="250" spans="1:63" x14ac:dyDescent="0.25">
      <c r="A250">
        <v>1</v>
      </c>
      <c r="B250" t="s">
        <v>529</v>
      </c>
      <c r="D250" t="s">
        <v>529</v>
      </c>
      <c r="E250">
        <v>249</v>
      </c>
      <c r="G250" t="s">
        <v>74</v>
      </c>
      <c r="H250" t="s">
        <v>528</v>
      </c>
      <c r="I250" t="s">
        <v>555</v>
      </c>
      <c r="J250">
        <v>1200400</v>
      </c>
      <c r="K250" t="s">
        <v>4114</v>
      </c>
      <c r="L250" t="s">
        <v>2482</v>
      </c>
      <c r="M250">
        <v>7.2999999999999995E-2</v>
      </c>
      <c r="N250">
        <v>0.14099999999999999</v>
      </c>
      <c r="O250">
        <v>7.3999999999999996E-2</v>
      </c>
      <c r="P250">
        <v>0.42499999999999999</v>
      </c>
      <c r="Q250">
        <v>0.62</v>
      </c>
      <c r="R250">
        <v>9.7479656055914035</v>
      </c>
      <c r="S250">
        <v>0.65</v>
      </c>
      <c r="T250">
        <v>2</v>
      </c>
      <c r="U250">
        <v>1.77</v>
      </c>
      <c r="V250">
        <v>0.40200000000000002</v>
      </c>
      <c r="X250">
        <v>1.38E-2</v>
      </c>
      <c r="Y250" t="s">
        <v>535</v>
      </c>
      <c r="AA250" t="s">
        <v>3397</v>
      </c>
      <c r="AB250">
        <v>0</v>
      </c>
      <c r="AC250">
        <v>9.5000000000000001E-2</v>
      </c>
      <c r="AE250" t="s">
        <v>49</v>
      </c>
      <c r="AF250" t="s">
        <v>62</v>
      </c>
      <c r="AG250" t="s">
        <v>90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0</v>
      </c>
      <c r="AO250">
        <v>1</v>
      </c>
      <c r="AQ250">
        <v>0</v>
      </c>
      <c r="AR250">
        <v>0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K250" t="s">
        <v>3397</v>
      </c>
    </row>
    <row r="251" spans="1:63" x14ac:dyDescent="0.25">
      <c r="A251">
        <v>1</v>
      </c>
      <c r="B251" t="s">
        <v>529</v>
      </c>
      <c r="D251" t="s">
        <v>529</v>
      </c>
      <c r="E251">
        <v>250</v>
      </c>
      <c r="G251" t="s">
        <v>74</v>
      </c>
      <c r="H251" t="s">
        <v>528</v>
      </c>
      <c r="I251" t="s">
        <v>556</v>
      </c>
      <c r="J251">
        <v>1010613</v>
      </c>
      <c r="K251" t="s">
        <v>4113</v>
      </c>
      <c r="L251" t="s">
        <v>2481</v>
      </c>
      <c r="M251">
        <v>8.5999999999999993E-2</v>
      </c>
      <c r="N251">
        <v>0.14099999999999999</v>
      </c>
      <c r="O251">
        <v>8.7999999999999995E-2</v>
      </c>
      <c r="P251">
        <v>0.51500000000000001</v>
      </c>
      <c r="Q251">
        <v>0.6</v>
      </c>
      <c r="R251">
        <v>17.31563551000383</v>
      </c>
      <c r="S251">
        <v>0.625</v>
      </c>
      <c r="T251">
        <v>3</v>
      </c>
      <c r="U251">
        <v>1.75</v>
      </c>
      <c r="V251">
        <v>0.4375</v>
      </c>
      <c r="X251">
        <v>1.78E-2</v>
      </c>
      <c r="Y251" t="s">
        <v>531</v>
      </c>
      <c r="AA251" t="s">
        <v>3397</v>
      </c>
      <c r="AB251">
        <v>5.0000000000000001E-3</v>
      </c>
      <c r="AC251">
        <v>7.4999999999999997E-2</v>
      </c>
      <c r="AE251" t="s">
        <v>49</v>
      </c>
      <c r="AF251" t="s">
        <v>62</v>
      </c>
      <c r="AG251" t="s">
        <v>557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0</v>
      </c>
      <c r="AO251">
        <v>1</v>
      </c>
      <c r="AQ251">
        <v>0</v>
      </c>
      <c r="AR251">
        <v>0</v>
      </c>
      <c r="AS251">
        <v>0</v>
      </c>
      <c r="AT251">
        <v>0</v>
      </c>
      <c r="AU251">
        <v>2</v>
      </c>
      <c r="AV251">
        <v>0</v>
      </c>
      <c r="AW251">
        <v>0</v>
      </c>
      <c r="AX251">
        <v>2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K251" t="s">
        <v>3397</v>
      </c>
    </row>
    <row r="252" spans="1:63" x14ac:dyDescent="0.25">
      <c r="A252">
        <v>1</v>
      </c>
      <c r="B252" t="s">
        <v>529</v>
      </c>
      <c r="D252" t="s">
        <v>529</v>
      </c>
      <c r="E252">
        <v>251</v>
      </c>
      <c r="G252" t="s">
        <v>74</v>
      </c>
      <c r="H252" t="s">
        <v>528</v>
      </c>
      <c r="I252" t="s">
        <v>558</v>
      </c>
      <c r="K252" t="s">
        <v>4112</v>
      </c>
      <c r="L252" t="s">
        <v>2480</v>
      </c>
      <c r="M252">
        <v>8.5999999999999993E-2</v>
      </c>
      <c r="N252">
        <v>0.14099999999999999</v>
      </c>
      <c r="O252">
        <v>8.2000000000000003E-2</v>
      </c>
      <c r="P252">
        <v>0.68500000000000005</v>
      </c>
      <c r="Q252">
        <v>0.78500000000000003</v>
      </c>
      <c r="R252">
        <v>16.436059224635642</v>
      </c>
      <c r="S252">
        <v>0.81</v>
      </c>
      <c r="T252">
        <v>2</v>
      </c>
      <c r="U252">
        <v>1.75</v>
      </c>
      <c r="V252">
        <v>0.4375</v>
      </c>
      <c r="X252">
        <v>1.78E-2</v>
      </c>
      <c r="Y252" t="s">
        <v>559</v>
      </c>
      <c r="AA252" t="s">
        <v>3397</v>
      </c>
      <c r="AB252">
        <v>0.05</v>
      </c>
      <c r="AC252">
        <v>0.04</v>
      </c>
      <c r="AE252" t="s">
        <v>49</v>
      </c>
      <c r="AF252" t="s">
        <v>545</v>
      </c>
      <c r="AG252" t="s">
        <v>560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0</v>
      </c>
      <c r="AO252">
        <v>1</v>
      </c>
      <c r="AQ252">
        <v>0</v>
      </c>
      <c r="AR252">
        <v>0</v>
      </c>
      <c r="AS252">
        <v>0</v>
      </c>
      <c r="AT252">
        <v>0</v>
      </c>
      <c r="AU252">
        <v>2</v>
      </c>
      <c r="AV252">
        <v>0</v>
      </c>
      <c r="AW252">
        <v>0</v>
      </c>
      <c r="AX252">
        <v>2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K252" t="s">
        <v>3397</v>
      </c>
    </row>
    <row r="253" spans="1:63" x14ac:dyDescent="0.25">
      <c r="A253">
        <v>1</v>
      </c>
      <c r="B253" t="s">
        <v>529</v>
      </c>
      <c r="D253" t="s">
        <v>529</v>
      </c>
      <c r="E253">
        <v>252</v>
      </c>
      <c r="G253" t="s">
        <v>74</v>
      </c>
      <c r="H253" t="s">
        <v>528</v>
      </c>
      <c r="I253" t="s">
        <v>561</v>
      </c>
      <c r="K253" t="s">
        <v>4112</v>
      </c>
      <c r="L253" t="s">
        <v>2480</v>
      </c>
      <c r="M253">
        <v>8.5999999999999993E-2</v>
      </c>
      <c r="N253">
        <v>0.14099999999999999</v>
      </c>
      <c r="O253">
        <v>8.1000000000000003E-2</v>
      </c>
      <c r="P253">
        <v>0.67500000000000004</v>
      </c>
      <c r="Q253">
        <v>0.77500000000000002</v>
      </c>
      <c r="R253">
        <v>16.69924423399361</v>
      </c>
      <c r="S253">
        <v>0.8</v>
      </c>
      <c r="T253">
        <v>2</v>
      </c>
      <c r="U253">
        <v>1.75</v>
      </c>
      <c r="V253">
        <v>0.4375</v>
      </c>
      <c r="X253">
        <v>1.78E-2</v>
      </c>
      <c r="Y253" t="s">
        <v>562</v>
      </c>
      <c r="AA253" t="s">
        <v>3397</v>
      </c>
      <c r="AB253">
        <v>5.5E-2</v>
      </c>
      <c r="AC253">
        <v>3.5000000000000003E-2</v>
      </c>
      <c r="AE253" t="s">
        <v>49</v>
      </c>
      <c r="AF253" t="s">
        <v>545</v>
      </c>
      <c r="AG253" t="s">
        <v>560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0</v>
      </c>
      <c r="AO253">
        <v>1</v>
      </c>
      <c r="AQ253">
        <v>0</v>
      </c>
      <c r="AR253">
        <v>0</v>
      </c>
      <c r="AS253">
        <v>0</v>
      </c>
      <c r="AT253">
        <v>0</v>
      </c>
      <c r="AU253">
        <v>2</v>
      </c>
      <c r="AV253">
        <v>0</v>
      </c>
      <c r="AW253">
        <v>0</v>
      </c>
      <c r="AX253">
        <v>2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K253" t="s">
        <v>3397</v>
      </c>
    </row>
    <row r="254" spans="1:63" x14ac:dyDescent="0.25">
      <c r="A254">
        <v>1</v>
      </c>
      <c r="B254" t="s">
        <v>529</v>
      </c>
      <c r="D254" t="s">
        <v>529</v>
      </c>
      <c r="E254">
        <v>253</v>
      </c>
      <c r="G254" t="s">
        <v>74</v>
      </c>
      <c r="H254" t="s">
        <v>528</v>
      </c>
      <c r="I254" t="s">
        <v>563</v>
      </c>
      <c r="J254">
        <v>2985000</v>
      </c>
      <c r="K254" t="s">
        <v>4111</v>
      </c>
      <c r="L254" t="s">
        <v>564</v>
      </c>
      <c r="M254">
        <v>0.112</v>
      </c>
      <c r="N254">
        <v>0.14099999999999999</v>
      </c>
      <c r="O254">
        <v>8.1000000000000003E-2</v>
      </c>
      <c r="P254">
        <v>0.57999999999999996</v>
      </c>
      <c r="Q254">
        <v>0.78</v>
      </c>
      <c r="R254">
        <v>8.5307656099481335</v>
      </c>
      <c r="S254">
        <v>0.80500000000000005</v>
      </c>
      <c r="T254">
        <v>2</v>
      </c>
      <c r="U254">
        <v>1.875</v>
      </c>
      <c r="V254">
        <v>0.29499999999999998</v>
      </c>
      <c r="X254">
        <v>2.5000000000000001E-2</v>
      </c>
      <c r="AA254" t="s">
        <v>3397</v>
      </c>
      <c r="AB254">
        <v>0.06</v>
      </c>
      <c r="AC254">
        <v>0.06</v>
      </c>
      <c r="AE254" t="s">
        <v>49</v>
      </c>
      <c r="AF254" t="s">
        <v>62</v>
      </c>
      <c r="AG254" t="s">
        <v>90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0</v>
      </c>
      <c r="AO254">
        <v>1</v>
      </c>
      <c r="AQ254">
        <v>0</v>
      </c>
      <c r="AR254">
        <v>0</v>
      </c>
      <c r="AS254">
        <v>0</v>
      </c>
      <c r="AT254">
        <v>0</v>
      </c>
      <c r="AU254">
        <v>2</v>
      </c>
      <c r="AV254">
        <v>0</v>
      </c>
      <c r="AW254">
        <v>0</v>
      </c>
      <c r="AX254">
        <v>2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K254" t="s">
        <v>3397</v>
      </c>
    </row>
    <row r="255" spans="1:63" x14ac:dyDescent="0.25">
      <c r="A255">
        <v>1</v>
      </c>
      <c r="B255" t="s">
        <v>529</v>
      </c>
      <c r="D255" t="s">
        <v>529</v>
      </c>
      <c r="E255">
        <v>254</v>
      </c>
      <c r="G255" t="s">
        <v>74</v>
      </c>
      <c r="H255" t="s">
        <v>528</v>
      </c>
      <c r="I255" t="s">
        <v>565</v>
      </c>
      <c r="J255">
        <v>1211400</v>
      </c>
      <c r="K255" t="s">
        <v>4111</v>
      </c>
      <c r="L255" t="s">
        <v>2479</v>
      </c>
      <c r="M255">
        <v>0.112</v>
      </c>
      <c r="N255">
        <v>0.14099999999999999</v>
      </c>
      <c r="O255">
        <v>8.1000000000000003E-2</v>
      </c>
      <c r="P255">
        <v>0.625</v>
      </c>
      <c r="Q255">
        <v>0.81</v>
      </c>
      <c r="R255">
        <v>9.2110265408166612</v>
      </c>
      <c r="S255">
        <v>0.83499999999999996</v>
      </c>
      <c r="T255">
        <v>2</v>
      </c>
      <c r="U255">
        <v>1.97</v>
      </c>
      <c r="V255">
        <v>0.36599999999999999</v>
      </c>
      <c r="X255">
        <v>2.5000000000000001E-2</v>
      </c>
      <c r="Y255" t="s">
        <v>549</v>
      </c>
      <c r="AA255" t="s">
        <v>3397</v>
      </c>
      <c r="AB255">
        <v>0</v>
      </c>
      <c r="AC255">
        <v>0.215</v>
      </c>
      <c r="AE255" t="s">
        <v>49</v>
      </c>
      <c r="AF255" t="s">
        <v>62</v>
      </c>
      <c r="AG255" t="s">
        <v>90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0</v>
      </c>
      <c r="AO255">
        <v>1</v>
      </c>
      <c r="AQ255">
        <v>0</v>
      </c>
      <c r="AR255">
        <v>0</v>
      </c>
      <c r="AS255">
        <v>0</v>
      </c>
      <c r="AT255">
        <v>0</v>
      </c>
      <c r="AU255">
        <v>2</v>
      </c>
      <c r="AV255">
        <v>0</v>
      </c>
      <c r="AW255">
        <v>0</v>
      </c>
      <c r="AX255">
        <v>2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K255" t="s">
        <v>3397</v>
      </c>
    </row>
    <row r="256" spans="1:63" x14ac:dyDescent="0.25">
      <c r="A256">
        <v>1</v>
      </c>
      <c r="B256" t="s">
        <v>529</v>
      </c>
      <c r="D256" t="s">
        <v>529</v>
      </c>
      <c r="E256">
        <v>255</v>
      </c>
      <c r="G256" t="s">
        <v>74</v>
      </c>
      <c r="H256" t="s">
        <v>528</v>
      </c>
      <c r="I256" t="s">
        <v>566</v>
      </c>
      <c r="K256" t="s">
        <v>4111</v>
      </c>
      <c r="L256" t="s">
        <v>2478</v>
      </c>
      <c r="M256">
        <v>0.112</v>
      </c>
      <c r="N256">
        <v>0.14099999999999999</v>
      </c>
      <c r="O256">
        <v>0.109</v>
      </c>
      <c r="P256">
        <v>0.8</v>
      </c>
      <c r="Q256">
        <v>0.85</v>
      </c>
      <c r="R256">
        <v>17.744671625056938</v>
      </c>
      <c r="S256">
        <v>0.875</v>
      </c>
      <c r="T256">
        <v>2</v>
      </c>
      <c r="U256">
        <v>1.875</v>
      </c>
      <c r="V256">
        <v>0.5625</v>
      </c>
      <c r="X256">
        <v>2.5000000000000001E-2</v>
      </c>
      <c r="Y256" t="s">
        <v>559</v>
      </c>
      <c r="AA256" t="s">
        <v>3397</v>
      </c>
      <c r="AB256">
        <v>6.5000000000000002E-2</v>
      </c>
      <c r="AC256">
        <v>4.4999999999999998E-2</v>
      </c>
      <c r="AE256" t="s">
        <v>49</v>
      </c>
      <c r="AF256" t="s">
        <v>545</v>
      </c>
      <c r="AG256" t="s">
        <v>560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0</v>
      </c>
      <c r="AO256">
        <v>1</v>
      </c>
      <c r="AQ256">
        <v>0</v>
      </c>
      <c r="AR256">
        <v>0</v>
      </c>
      <c r="AS256">
        <v>0</v>
      </c>
      <c r="AT256">
        <v>0</v>
      </c>
      <c r="AU256">
        <v>2</v>
      </c>
      <c r="AV256">
        <v>0</v>
      </c>
      <c r="AW256">
        <v>0</v>
      </c>
      <c r="AX256">
        <v>2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K256" t="s">
        <v>3397</v>
      </c>
    </row>
    <row r="257" spans="1:63" x14ac:dyDescent="0.25">
      <c r="A257">
        <v>1</v>
      </c>
      <c r="B257" t="s">
        <v>529</v>
      </c>
      <c r="D257" t="s">
        <v>529</v>
      </c>
      <c r="E257">
        <v>256</v>
      </c>
      <c r="G257" t="s">
        <v>74</v>
      </c>
      <c r="H257" t="s">
        <v>528</v>
      </c>
      <c r="I257" t="s">
        <v>567</v>
      </c>
      <c r="K257" t="s">
        <v>4111</v>
      </c>
      <c r="L257" t="s">
        <v>2478</v>
      </c>
      <c r="M257">
        <v>0.112</v>
      </c>
      <c r="N257">
        <v>0.14099999999999999</v>
      </c>
      <c r="O257">
        <v>0.11</v>
      </c>
      <c r="P257">
        <v>0.81499999999999995</v>
      </c>
      <c r="Q257">
        <v>0.87</v>
      </c>
      <c r="R257">
        <v>15.738801437449425</v>
      </c>
      <c r="S257">
        <v>0.9</v>
      </c>
      <c r="T257">
        <v>2</v>
      </c>
      <c r="U257">
        <v>1.875</v>
      </c>
      <c r="V257">
        <v>0.5625</v>
      </c>
      <c r="X257">
        <v>2.5000000000000001E-2</v>
      </c>
      <c r="Y257" t="s">
        <v>562</v>
      </c>
      <c r="AA257" t="s">
        <v>3397</v>
      </c>
      <c r="AB257">
        <v>6.5000000000000002E-2</v>
      </c>
      <c r="AC257">
        <v>0.05</v>
      </c>
      <c r="AE257" t="s">
        <v>49</v>
      </c>
      <c r="AF257" t="s">
        <v>545</v>
      </c>
      <c r="AG257" t="s">
        <v>560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0</v>
      </c>
      <c r="AO257">
        <v>1</v>
      </c>
      <c r="AQ257">
        <v>0</v>
      </c>
      <c r="AR257">
        <v>0</v>
      </c>
      <c r="AS257">
        <v>0</v>
      </c>
      <c r="AT257">
        <v>0</v>
      </c>
      <c r="AU257">
        <v>2</v>
      </c>
      <c r="AV257">
        <v>0</v>
      </c>
      <c r="AW257">
        <v>0</v>
      </c>
      <c r="AX257">
        <v>2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K257" t="s">
        <v>3397</v>
      </c>
    </row>
    <row r="258" spans="1:63" x14ac:dyDescent="0.25">
      <c r="A258">
        <v>1</v>
      </c>
      <c r="B258" t="s">
        <v>529</v>
      </c>
      <c r="D258" t="s">
        <v>529</v>
      </c>
      <c r="E258">
        <v>257</v>
      </c>
      <c r="G258" t="s">
        <v>74</v>
      </c>
      <c r="H258" t="s">
        <v>528</v>
      </c>
      <c r="I258" t="s">
        <v>568</v>
      </c>
      <c r="J258">
        <v>1012361</v>
      </c>
      <c r="K258" t="s">
        <v>4110</v>
      </c>
      <c r="L258" t="s">
        <v>2477</v>
      </c>
      <c r="M258">
        <v>0.13800000000000001</v>
      </c>
      <c r="N258">
        <v>0.14099999999999999</v>
      </c>
      <c r="O258">
        <v>0.14099999999999999</v>
      </c>
      <c r="P258">
        <v>1.1499999999999999</v>
      </c>
      <c r="R258">
        <v>0</v>
      </c>
      <c r="S258">
        <v>1.175</v>
      </c>
      <c r="T258">
        <v>2</v>
      </c>
      <c r="U258">
        <v>2</v>
      </c>
      <c r="V258">
        <v>0.6875</v>
      </c>
      <c r="X258">
        <v>3.1300000000000001E-2</v>
      </c>
      <c r="Y258" t="s">
        <v>549</v>
      </c>
      <c r="AA258" t="s">
        <v>3397</v>
      </c>
      <c r="AB258">
        <v>0.01</v>
      </c>
      <c r="AC258">
        <v>0.06</v>
      </c>
      <c r="AE258" t="s">
        <v>49</v>
      </c>
      <c r="AF258" t="s">
        <v>62</v>
      </c>
      <c r="AG258" t="s">
        <v>569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0</v>
      </c>
      <c r="AO258">
        <v>1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2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K258" t="s">
        <v>3397</v>
      </c>
    </row>
    <row r="259" spans="1:63" x14ac:dyDescent="0.25">
      <c r="A259">
        <v>1</v>
      </c>
      <c r="B259" t="s">
        <v>529</v>
      </c>
      <c r="D259" t="s">
        <v>529</v>
      </c>
      <c r="E259">
        <v>258</v>
      </c>
      <c r="G259" t="s">
        <v>74</v>
      </c>
      <c r="H259" t="s">
        <v>528</v>
      </c>
      <c r="I259" t="s">
        <v>570</v>
      </c>
      <c r="J259">
        <v>1981500</v>
      </c>
      <c r="K259" t="s">
        <v>4109</v>
      </c>
      <c r="L259" t="s">
        <v>2476</v>
      </c>
      <c r="M259">
        <v>6.3E-2</v>
      </c>
      <c r="N259">
        <v>0.14099999999999999</v>
      </c>
      <c r="O259">
        <v>6.7000000000000004E-2</v>
      </c>
      <c r="P259">
        <v>0.375</v>
      </c>
      <c r="Q259">
        <v>0.54</v>
      </c>
      <c r="R259">
        <v>12.639062440630099</v>
      </c>
      <c r="S259">
        <v>0.56499999999999995</v>
      </c>
      <c r="T259">
        <v>2</v>
      </c>
      <c r="U259">
        <v>1.6140000000000001</v>
      </c>
      <c r="V259">
        <v>0.27560000000000001</v>
      </c>
      <c r="X259">
        <v>1.38E-2</v>
      </c>
      <c r="Y259" t="s">
        <v>571</v>
      </c>
      <c r="AA259" t="s">
        <v>3397</v>
      </c>
      <c r="AB259">
        <v>5.0000000000000001E-3</v>
      </c>
      <c r="AC259">
        <v>7.4999999999999997E-2</v>
      </c>
      <c r="AE259" t="s">
        <v>49</v>
      </c>
      <c r="AF259" t="s">
        <v>62</v>
      </c>
      <c r="AG259" t="s">
        <v>90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1</v>
      </c>
      <c r="AQ259">
        <v>0</v>
      </c>
      <c r="AR259">
        <v>0</v>
      </c>
      <c r="AS259">
        <v>0</v>
      </c>
      <c r="AT259">
        <v>0</v>
      </c>
      <c r="AU259">
        <v>2</v>
      </c>
      <c r="AV259">
        <v>0</v>
      </c>
      <c r="AW259">
        <v>0</v>
      </c>
      <c r="AX259">
        <v>2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K259" t="s">
        <v>3397</v>
      </c>
    </row>
    <row r="260" spans="1:63" x14ac:dyDescent="0.25">
      <c r="A260">
        <v>1</v>
      </c>
      <c r="B260" t="s">
        <v>529</v>
      </c>
      <c r="D260" t="s">
        <v>529</v>
      </c>
      <c r="E260">
        <v>259</v>
      </c>
      <c r="G260" t="s">
        <v>74</v>
      </c>
      <c r="H260" t="s">
        <v>528</v>
      </c>
      <c r="I260" t="s">
        <v>572</v>
      </c>
      <c r="J260">
        <v>1982000</v>
      </c>
      <c r="K260" t="s">
        <v>4108</v>
      </c>
      <c r="L260" t="s">
        <v>2475</v>
      </c>
      <c r="M260">
        <v>7.8700000000000006E-2</v>
      </c>
      <c r="N260">
        <v>0.14099999999999999</v>
      </c>
      <c r="O260">
        <v>0.1</v>
      </c>
      <c r="P260">
        <v>0.53500000000000003</v>
      </c>
      <c r="Q260">
        <v>0.67500000000000004</v>
      </c>
      <c r="R260">
        <v>8.3305365473272417</v>
      </c>
      <c r="S260">
        <v>0.78</v>
      </c>
      <c r="T260">
        <v>2</v>
      </c>
      <c r="U260">
        <v>1.732</v>
      </c>
      <c r="V260">
        <v>0.43309999999999998</v>
      </c>
      <c r="X260">
        <v>1.5699999999999999E-2</v>
      </c>
      <c r="Y260" t="s">
        <v>571</v>
      </c>
      <c r="AA260" t="s">
        <v>3397</v>
      </c>
      <c r="AB260">
        <v>5.0000000000000001E-3</v>
      </c>
      <c r="AC260">
        <v>0.105</v>
      </c>
      <c r="AE260" t="s">
        <v>49</v>
      </c>
      <c r="AF260" t="s">
        <v>62</v>
      </c>
      <c r="AG260" t="s">
        <v>90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0</v>
      </c>
      <c r="AO260">
        <v>1</v>
      </c>
      <c r="AQ260">
        <v>0</v>
      </c>
      <c r="AR260">
        <v>0</v>
      </c>
      <c r="AS260">
        <v>0</v>
      </c>
      <c r="AT260">
        <v>0</v>
      </c>
      <c r="AU260">
        <v>2</v>
      </c>
      <c r="AV260">
        <v>0</v>
      </c>
      <c r="AW260">
        <v>0</v>
      </c>
      <c r="AX260">
        <v>2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K260" t="s">
        <v>3397</v>
      </c>
    </row>
    <row r="261" spans="1:63" x14ac:dyDescent="0.25">
      <c r="A261">
        <v>1</v>
      </c>
      <c r="B261" t="s">
        <v>529</v>
      </c>
      <c r="D261" t="s">
        <v>529</v>
      </c>
      <c r="E261">
        <v>260</v>
      </c>
      <c r="G261" t="s">
        <v>74</v>
      </c>
      <c r="H261" t="s">
        <v>528</v>
      </c>
      <c r="I261" t="s">
        <v>573</v>
      </c>
      <c r="J261" t="s">
        <v>574</v>
      </c>
      <c r="K261" t="s">
        <v>4107</v>
      </c>
      <c r="L261" t="s">
        <v>2474</v>
      </c>
      <c r="M261">
        <v>9.8400000000000001E-2</v>
      </c>
      <c r="N261">
        <v>0.14099999999999999</v>
      </c>
      <c r="O261">
        <v>0.1</v>
      </c>
      <c r="P261">
        <v>0.61499999999999999</v>
      </c>
      <c r="Q261">
        <v>0.67</v>
      </c>
      <c r="R261">
        <v>20.441796558416527</v>
      </c>
      <c r="S261">
        <v>0.7</v>
      </c>
      <c r="T261">
        <v>2</v>
      </c>
      <c r="U261">
        <v>1.8129999999999999</v>
      </c>
      <c r="V261">
        <v>0.5</v>
      </c>
      <c r="X261">
        <v>1.77E-2</v>
      </c>
      <c r="AA261" t="s">
        <v>3397</v>
      </c>
      <c r="AB261">
        <v>0</v>
      </c>
      <c r="AC261">
        <v>0.105</v>
      </c>
      <c r="AE261" t="s">
        <v>49</v>
      </c>
      <c r="AF261" t="s">
        <v>62</v>
      </c>
      <c r="AG261" t="s">
        <v>575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0</v>
      </c>
      <c r="AO261">
        <v>1</v>
      </c>
      <c r="AQ261">
        <v>0</v>
      </c>
      <c r="AR261">
        <v>0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2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K261" t="s">
        <v>3397</v>
      </c>
    </row>
    <row r="262" spans="1:63" x14ac:dyDescent="0.25">
      <c r="A262">
        <v>1</v>
      </c>
      <c r="B262" t="s">
        <v>529</v>
      </c>
      <c r="D262" t="s">
        <v>529</v>
      </c>
      <c r="E262">
        <v>261</v>
      </c>
      <c r="G262" t="s">
        <v>74</v>
      </c>
      <c r="H262" t="s">
        <v>528</v>
      </c>
      <c r="I262" t="s">
        <v>576</v>
      </c>
      <c r="J262">
        <v>2988000</v>
      </c>
      <c r="K262" t="s">
        <v>4106</v>
      </c>
      <c r="L262" t="s">
        <v>2473</v>
      </c>
      <c r="M262">
        <v>0.1181</v>
      </c>
      <c r="N262">
        <v>0.14099999999999999</v>
      </c>
      <c r="O262">
        <v>0.09</v>
      </c>
      <c r="P262">
        <v>0.64</v>
      </c>
      <c r="Q262">
        <v>0.84</v>
      </c>
      <c r="R262">
        <v>7.2660084469959969</v>
      </c>
      <c r="S262">
        <v>0.86499999999999999</v>
      </c>
      <c r="T262">
        <v>2</v>
      </c>
      <c r="U262">
        <v>1.9379999999999999</v>
      </c>
      <c r="V262">
        <v>0.625</v>
      </c>
      <c r="X262">
        <v>1.9699999999999999E-2</v>
      </c>
      <c r="AA262" t="s">
        <v>3397</v>
      </c>
      <c r="AB262">
        <v>0.09</v>
      </c>
      <c r="AC262">
        <v>4.4999999999999998E-2</v>
      </c>
      <c r="AE262" t="s">
        <v>49</v>
      </c>
      <c r="AF262" t="s">
        <v>62</v>
      </c>
      <c r="AG262" t="s">
        <v>90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0</v>
      </c>
      <c r="AO262">
        <v>1</v>
      </c>
      <c r="AQ262">
        <v>0</v>
      </c>
      <c r="AR262">
        <v>0</v>
      </c>
      <c r="AS262">
        <v>0</v>
      </c>
      <c r="AT262">
        <v>0</v>
      </c>
      <c r="AU262">
        <v>2</v>
      </c>
      <c r="AV262">
        <v>0</v>
      </c>
      <c r="AW262">
        <v>0</v>
      </c>
      <c r="AX262">
        <v>2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K262" t="s">
        <v>3397</v>
      </c>
    </row>
    <row r="263" spans="1:63" x14ac:dyDescent="0.25">
      <c r="A263">
        <v>1</v>
      </c>
      <c r="B263" t="s">
        <v>529</v>
      </c>
      <c r="D263" t="s">
        <v>529</v>
      </c>
      <c r="E263">
        <v>262</v>
      </c>
      <c r="G263" t="s">
        <v>74</v>
      </c>
      <c r="H263" t="s">
        <v>528</v>
      </c>
      <c r="I263" t="s">
        <v>577</v>
      </c>
      <c r="J263">
        <v>1980100</v>
      </c>
      <c r="K263" t="s">
        <v>4106</v>
      </c>
      <c r="L263" t="s">
        <v>2472</v>
      </c>
      <c r="M263">
        <v>0.1181</v>
      </c>
      <c r="N263">
        <v>0.14099999999999999</v>
      </c>
      <c r="O263">
        <v>8.8999999999999996E-2</v>
      </c>
      <c r="P263">
        <v>0.68500000000000005</v>
      </c>
      <c r="Q263">
        <v>0.875</v>
      </c>
      <c r="R263">
        <v>7.792078078218438</v>
      </c>
      <c r="S263">
        <v>0.9</v>
      </c>
      <c r="T263">
        <v>2</v>
      </c>
      <c r="U263">
        <v>1.929</v>
      </c>
      <c r="V263">
        <v>0.315</v>
      </c>
      <c r="X263">
        <v>1.9699999999999999E-2</v>
      </c>
      <c r="Y263" t="s">
        <v>571</v>
      </c>
      <c r="AA263" t="s">
        <v>3397</v>
      </c>
      <c r="AB263">
        <v>0</v>
      </c>
      <c r="AC263">
        <v>0.16500000000000001</v>
      </c>
      <c r="AE263" t="s">
        <v>49</v>
      </c>
      <c r="AF263" t="s">
        <v>62</v>
      </c>
      <c r="AG263" t="s">
        <v>90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0</v>
      </c>
      <c r="AO263">
        <v>1</v>
      </c>
      <c r="AQ263">
        <v>0</v>
      </c>
      <c r="AR263">
        <v>0</v>
      </c>
      <c r="AS263">
        <v>0</v>
      </c>
      <c r="AT263">
        <v>0</v>
      </c>
      <c r="AU263">
        <v>2</v>
      </c>
      <c r="AV263">
        <v>0</v>
      </c>
      <c r="AW263">
        <v>0</v>
      </c>
      <c r="AX263">
        <v>2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K263" t="s">
        <v>3397</v>
      </c>
    </row>
    <row r="264" spans="1:63" x14ac:dyDescent="0.25">
      <c r="A264">
        <v>1</v>
      </c>
      <c r="B264" t="s">
        <v>529</v>
      </c>
      <c r="D264" t="s">
        <v>529</v>
      </c>
      <c r="E264">
        <v>263</v>
      </c>
      <c r="G264" t="s">
        <v>74</v>
      </c>
      <c r="H264" t="s">
        <v>528</v>
      </c>
      <c r="I264" t="s">
        <v>578</v>
      </c>
      <c r="J264">
        <v>1750101</v>
      </c>
      <c r="K264" t="s">
        <v>4105</v>
      </c>
      <c r="L264" t="s">
        <v>2472</v>
      </c>
      <c r="M264">
        <v>0.1181</v>
      </c>
      <c r="N264">
        <v>0.14099999999999999</v>
      </c>
      <c r="O264">
        <v>0.09</v>
      </c>
      <c r="P264">
        <v>0.68500000000000005</v>
      </c>
      <c r="Q264">
        <v>0.875</v>
      </c>
      <c r="R264">
        <v>7.6440192435737799</v>
      </c>
      <c r="S264">
        <v>0.9</v>
      </c>
      <c r="T264">
        <v>3</v>
      </c>
      <c r="U264">
        <v>1.929</v>
      </c>
      <c r="V264">
        <v>0.23619999999999999</v>
      </c>
      <c r="X264">
        <v>1.9699999999999999E-2</v>
      </c>
      <c r="Y264" t="s">
        <v>571</v>
      </c>
      <c r="AA264" t="s">
        <v>3397</v>
      </c>
      <c r="AB264">
        <v>0</v>
      </c>
      <c r="AC264">
        <v>0.12</v>
      </c>
      <c r="AE264" t="s">
        <v>49</v>
      </c>
      <c r="AF264" t="s">
        <v>545</v>
      </c>
      <c r="AG264" t="s">
        <v>90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0</v>
      </c>
      <c r="AO264">
        <v>1</v>
      </c>
      <c r="AQ264">
        <v>0</v>
      </c>
      <c r="AR264">
        <v>0</v>
      </c>
      <c r="AS264">
        <v>0</v>
      </c>
      <c r="AT264">
        <v>0</v>
      </c>
      <c r="AU264">
        <v>2</v>
      </c>
      <c r="AV264">
        <v>0</v>
      </c>
      <c r="AW264">
        <v>0</v>
      </c>
      <c r="AX264">
        <v>2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K264" t="s">
        <v>3397</v>
      </c>
    </row>
    <row r="265" spans="1:63" x14ac:dyDescent="0.25">
      <c r="A265">
        <v>1</v>
      </c>
      <c r="B265" t="s">
        <v>529</v>
      </c>
      <c r="D265" t="s">
        <v>529</v>
      </c>
      <c r="E265">
        <v>264</v>
      </c>
      <c r="G265" t="s">
        <v>74</v>
      </c>
      <c r="H265" t="s">
        <v>528</v>
      </c>
      <c r="I265" t="s">
        <v>579</v>
      </c>
      <c r="J265">
        <v>2912801</v>
      </c>
      <c r="K265" t="s">
        <v>4104</v>
      </c>
      <c r="L265" t="s">
        <v>2471</v>
      </c>
      <c r="M265">
        <v>0.16400000000000001</v>
      </c>
      <c r="N265">
        <v>0.16700000000000001</v>
      </c>
      <c r="O265">
        <v>0.125</v>
      </c>
      <c r="P265">
        <v>0.77500000000000002</v>
      </c>
      <c r="Q265">
        <v>0.95</v>
      </c>
      <c r="R265">
        <v>6.8427734126309474</v>
      </c>
      <c r="S265">
        <v>0.97499999999999998</v>
      </c>
      <c r="T265">
        <v>3</v>
      </c>
      <c r="U265">
        <v>2.12</v>
      </c>
      <c r="V265">
        <v>0.251</v>
      </c>
      <c r="X265">
        <v>3.1300000000000001E-2</v>
      </c>
      <c r="Y265" t="s">
        <v>549</v>
      </c>
      <c r="AA265" t="s">
        <v>3397</v>
      </c>
      <c r="AB265">
        <v>9.5000000000000001E-2</v>
      </c>
      <c r="AC265">
        <v>8.5000000000000006E-2</v>
      </c>
      <c r="AE265" t="s">
        <v>49</v>
      </c>
      <c r="AF265" t="s">
        <v>545</v>
      </c>
      <c r="AG265" t="s">
        <v>90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1</v>
      </c>
      <c r="AQ265">
        <v>0</v>
      </c>
      <c r="AR265">
        <v>0</v>
      </c>
      <c r="AS265">
        <v>0</v>
      </c>
      <c r="AT265">
        <v>0</v>
      </c>
      <c r="AU265">
        <v>2</v>
      </c>
      <c r="AV265">
        <v>0</v>
      </c>
      <c r="AW265">
        <v>0</v>
      </c>
      <c r="AX265">
        <v>2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K265" t="s">
        <v>3397</v>
      </c>
    </row>
    <row r="266" spans="1:63" x14ac:dyDescent="0.25">
      <c r="A266">
        <v>1</v>
      </c>
      <c r="B266" t="s">
        <v>529</v>
      </c>
      <c r="D266" t="s">
        <v>529</v>
      </c>
      <c r="E266">
        <v>265</v>
      </c>
      <c r="G266" t="s">
        <v>74</v>
      </c>
      <c r="H266" t="s">
        <v>528</v>
      </c>
      <c r="I266" t="s">
        <v>580</v>
      </c>
      <c r="J266">
        <v>1980400</v>
      </c>
      <c r="K266" t="s">
        <v>4103</v>
      </c>
      <c r="L266" t="s">
        <v>2470</v>
      </c>
      <c r="M266">
        <v>0.1575</v>
      </c>
      <c r="N266">
        <v>0.16800000000000001</v>
      </c>
      <c r="O266">
        <v>0.11700000000000001</v>
      </c>
      <c r="P266">
        <v>0.83</v>
      </c>
      <c r="Q266">
        <v>1</v>
      </c>
      <c r="R266">
        <v>8.5307656099481335</v>
      </c>
      <c r="S266">
        <v>1.0249999999999999</v>
      </c>
      <c r="T266">
        <v>2</v>
      </c>
      <c r="U266">
        <v>2.1259999999999999</v>
      </c>
      <c r="V266">
        <v>0.39369999999999999</v>
      </c>
      <c r="X266">
        <v>2.76E-2</v>
      </c>
      <c r="Y266" t="s">
        <v>581</v>
      </c>
      <c r="AA266" t="s">
        <v>3397</v>
      </c>
      <c r="AB266">
        <v>0.01</v>
      </c>
      <c r="AC266">
        <v>0.22500000000000001</v>
      </c>
      <c r="AE266" t="s">
        <v>49</v>
      </c>
      <c r="AF266" t="s">
        <v>62</v>
      </c>
      <c r="AG266" t="s">
        <v>90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0</v>
      </c>
      <c r="AO266">
        <v>1</v>
      </c>
      <c r="AQ266">
        <v>0</v>
      </c>
      <c r="AR266">
        <v>0</v>
      </c>
      <c r="AS266">
        <v>0</v>
      </c>
      <c r="AT266">
        <v>0</v>
      </c>
      <c r="AU266">
        <v>2</v>
      </c>
      <c r="AV266">
        <v>0</v>
      </c>
      <c r="AW266">
        <v>0</v>
      </c>
      <c r="AX266">
        <v>2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K266" t="s">
        <v>3397</v>
      </c>
    </row>
    <row r="267" spans="1:63" x14ac:dyDescent="0.25">
      <c r="A267">
        <v>1</v>
      </c>
      <c r="B267" t="s">
        <v>529</v>
      </c>
      <c r="D267" t="s">
        <v>529</v>
      </c>
      <c r="E267">
        <v>266</v>
      </c>
      <c r="G267" t="s">
        <v>74</v>
      </c>
      <c r="H267" t="s">
        <v>528</v>
      </c>
      <c r="I267" t="s">
        <v>582</v>
      </c>
      <c r="J267">
        <v>2988100</v>
      </c>
      <c r="K267" t="s">
        <v>4102</v>
      </c>
      <c r="L267" t="s">
        <v>2469</v>
      </c>
      <c r="M267">
        <v>0.1575</v>
      </c>
      <c r="N267">
        <v>0.16800000000000001</v>
      </c>
      <c r="O267">
        <v>0.11700000000000001</v>
      </c>
      <c r="P267">
        <v>0.76500000000000001</v>
      </c>
      <c r="Q267">
        <v>0.95</v>
      </c>
      <c r="R267">
        <v>7.8480731538756601</v>
      </c>
      <c r="S267">
        <v>0.97499999999999998</v>
      </c>
      <c r="T267">
        <v>3</v>
      </c>
      <c r="U267">
        <v>2.125</v>
      </c>
      <c r="V267">
        <v>0.75</v>
      </c>
      <c r="X267">
        <v>2.76E-2</v>
      </c>
      <c r="AA267" t="s">
        <v>3397</v>
      </c>
      <c r="AB267">
        <v>0.12</v>
      </c>
      <c r="AC267">
        <v>6.5000000000000002E-2</v>
      </c>
      <c r="AE267" t="s">
        <v>49</v>
      </c>
      <c r="AF267" t="s">
        <v>62</v>
      </c>
      <c r="AG267" t="s">
        <v>90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0</v>
      </c>
      <c r="AO267">
        <v>1</v>
      </c>
      <c r="AQ267">
        <v>0</v>
      </c>
      <c r="AR267">
        <v>0</v>
      </c>
      <c r="AS267">
        <v>0</v>
      </c>
      <c r="AT267">
        <v>0</v>
      </c>
      <c r="AU267">
        <v>2</v>
      </c>
      <c r="AV267">
        <v>0</v>
      </c>
      <c r="AW267">
        <v>0</v>
      </c>
      <c r="AX267">
        <v>2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K267" t="s">
        <v>3397</v>
      </c>
    </row>
    <row r="268" spans="1:63" x14ac:dyDescent="0.25">
      <c r="A268">
        <v>1</v>
      </c>
      <c r="B268" t="s">
        <v>529</v>
      </c>
      <c r="D268" t="s">
        <v>529</v>
      </c>
      <c r="E268">
        <v>267</v>
      </c>
      <c r="G268" t="s">
        <v>74</v>
      </c>
      <c r="H268" t="s">
        <v>528</v>
      </c>
      <c r="I268" t="s">
        <v>583</v>
      </c>
      <c r="J268">
        <v>1010010</v>
      </c>
      <c r="K268" t="s">
        <v>4101</v>
      </c>
      <c r="L268" t="s">
        <v>2409</v>
      </c>
      <c r="M268">
        <v>0.25</v>
      </c>
      <c r="N268">
        <v>0.191</v>
      </c>
      <c r="O268">
        <v>0.255</v>
      </c>
      <c r="P268">
        <v>1.5249999999999999</v>
      </c>
      <c r="R268">
        <v>0</v>
      </c>
      <c r="S268">
        <v>1.55</v>
      </c>
      <c r="T268">
        <v>4</v>
      </c>
      <c r="U268">
        <v>2.5</v>
      </c>
      <c r="V268">
        <v>1.25</v>
      </c>
      <c r="X268">
        <v>0.05</v>
      </c>
      <c r="Y268" t="s">
        <v>549</v>
      </c>
      <c r="AA268" t="s">
        <v>3397</v>
      </c>
      <c r="AB268">
        <v>0.16</v>
      </c>
      <c r="AC268">
        <v>0.14000000000000001</v>
      </c>
      <c r="AE268" t="s">
        <v>49</v>
      </c>
      <c r="AF268" t="s">
        <v>62</v>
      </c>
      <c r="AG268" t="s">
        <v>532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0</v>
      </c>
      <c r="AO268">
        <v>1</v>
      </c>
      <c r="AQ268">
        <v>0</v>
      </c>
      <c r="AR268">
        <v>0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2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K268" t="s">
        <v>3397</v>
      </c>
    </row>
    <row r="269" spans="1:63" x14ac:dyDescent="0.25">
      <c r="A269">
        <v>1</v>
      </c>
      <c r="B269" t="s">
        <v>529</v>
      </c>
      <c r="D269" t="s">
        <v>529</v>
      </c>
      <c r="E269">
        <v>268</v>
      </c>
      <c r="G269" t="s">
        <v>74</v>
      </c>
      <c r="H269" t="s">
        <v>528</v>
      </c>
      <c r="I269" t="s">
        <v>584</v>
      </c>
      <c r="J269">
        <v>47182367</v>
      </c>
      <c r="K269" t="s">
        <v>4100</v>
      </c>
      <c r="L269" t="s">
        <v>2185</v>
      </c>
      <c r="M269">
        <v>0.19689999999999999</v>
      </c>
      <c r="N269">
        <v>0.192</v>
      </c>
      <c r="O269">
        <v>0.13400000000000001</v>
      </c>
      <c r="P269">
        <v>0.91500000000000004</v>
      </c>
      <c r="Q269">
        <v>0.96499999999999997</v>
      </c>
      <c r="R269">
        <v>30.113733150982469</v>
      </c>
      <c r="S269">
        <v>0.99</v>
      </c>
      <c r="T269">
        <v>3</v>
      </c>
      <c r="U269">
        <v>2.4329999999999998</v>
      </c>
      <c r="V269">
        <v>0.4</v>
      </c>
      <c r="X269">
        <v>3.15E-2</v>
      </c>
      <c r="AA269" t="s">
        <v>3397</v>
      </c>
      <c r="AB269">
        <v>0.15</v>
      </c>
      <c r="AC269">
        <v>0.09</v>
      </c>
      <c r="AE269" t="s">
        <v>49</v>
      </c>
      <c r="AF269" t="s">
        <v>62</v>
      </c>
      <c r="AG269" t="s">
        <v>585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0</v>
      </c>
      <c r="AO269">
        <v>1</v>
      </c>
      <c r="AQ269">
        <v>0</v>
      </c>
      <c r="AR269">
        <v>0</v>
      </c>
      <c r="AS269">
        <v>0</v>
      </c>
      <c r="AT269">
        <v>0</v>
      </c>
      <c r="AU269">
        <v>2</v>
      </c>
      <c r="AV269">
        <v>0</v>
      </c>
      <c r="AW269">
        <v>0</v>
      </c>
      <c r="AX269">
        <v>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K269" t="s">
        <v>3397</v>
      </c>
    </row>
    <row r="270" spans="1:63" x14ac:dyDescent="0.25">
      <c r="A270">
        <v>1</v>
      </c>
      <c r="B270" t="s">
        <v>529</v>
      </c>
      <c r="D270" t="s">
        <v>529</v>
      </c>
      <c r="E270">
        <v>269</v>
      </c>
      <c r="G270" t="s">
        <v>74</v>
      </c>
      <c r="H270" t="s">
        <v>528</v>
      </c>
      <c r="I270" t="s">
        <v>586</v>
      </c>
      <c r="K270" t="s">
        <v>4094</v>
      </c>
      <c r="L270" t="s">
        <v>2466</v>
      </c>
      <c r="M270">
        <v>0.19</v>
      </c>
      <c r="N270">
        <v>0.192</v>
      </c>
      <c r="O270">
        <v>0.188</v>
      </c>
      <c r="P270">
        <v>1.2549999999999999</v>
      </c>
      <c r="R270">
        <v>0</v>
      </c>
      <c r="S270">
        <v>1.28</v>
      </c>
      <c r="T270">
        <v>2</v>
      </c>
      <c r="U270">
        <v>2.4649999999999999</v>
      </c>
      <c r="V270">
        <v>1.25</v>
      </c>
      <c r="X270">
        <v>3.1300000000000001E-2</v>
      </c>
      <c r="AA270" t="s">
        <v>3397</v>
      </c>
      <c r="AB270">
        <v>0.14000000000000001</v>
      </c>
      <c r="AC270">
        <v>0.08</v>
      </c>
      <c r="AE270" t="s">
        <v>49</v>
      </c>
      <c r="AF270" t="s">
        <v>545</v>
      </c>
      <c r="AG270" t="s">
        <v>560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0</v>
      </c>
      <c r="AO270">
        <v>1</v>
      </c>
      <c r="AQ270">
        <v>0</v>
      </c>
      <c r="AR270">
        <v>0</v>
      </c>
      <c r="AS270">
        <v>0</v>
      </c>
      <c r="AT270">
        <v>0</v>
      </c>
      <c r="AU270">
        <v>2</v>
      </c>
      <c r="AV270">
        <v>0</v>
      </c>
      <c r="AW270">
        <v>0</v>
      </c>
      <c r="AX270">
        <v>2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K270" t="s">
        <v>3397</v>
      </c>
    </row>
    <row r="271" spans="1:63" x14ac:dyDescent="0.25">
      <c r="A271">
        <v>1</v>
      </c>
      <c r="B271" t="s">
        <v>529</v>
      </c>
      <c r="D271" t="s">
        <v>529</v>
      </c>
      <c r="E271">
        <v>270</v>
      </c>
      <c r="G271" t="s">
        <v>74</v>
      </c>
      <c r="H271" t="s">
        <v>528</v>
      </c>
      <c r="I271" t="s">
        <v>587</v>
      </c>
      <c r="K271" t="s">
        <v>4094</v>
      </c>
      <c r="L271" t="s">
        <v>2468</v>
      </c>
      <c r="M271">
        <v>0.19</v>
      </c>
      <c r="N271">
        <v>0.192</v>
      </c>
      <c r="O271">
        <v>0.188</v>
      </c>
      <c r="P271">
        <v>1.25</v>
      </c>
      <c r="R271">
        <v>0</v>
      </c>
      <c r="S271">
        <v>1.2749999999999999</v>
      </c>
      <c r="T271">
        <v>2</v>
      </c>
      <c r="U271">
        <v>2.4649999999999999</v>
      </c>
      <c r="V271">
        <v>1.25</v>
      </c>
      <c r="X271">
        <v>3.1300000000000001E-2</v>
      </c>
      <c r="Y271" t="s">
        <v>562</v>
      </c>
      <c r="AA271" t="s">
        <v>3397</v>
      </c>
      <c r="AB271">
        <v>0.16</v>
      </c>
      <c r="AC271">
        <v>0.08</v>
      </c>
      <c r="AE271" t="s">
        <v>49</v>
      </c>
      <c r="AF271" t="s">
        <v>545</v>
      </c>
      <c r="AG271" t="s">
        <v>560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0</v>
      </c>
      <c r="AO271">
        <v>1</v>
      </c>
      <c r="AQ271">
        <v>0</v>
      </c>
      <c r="AR271">
        <v>0</v>
      </c>
      <c r="AS271">
        <v>0</v>
      </c>
      <c r="AT271">
        <v>0</v>
      </c>
      <c r="AU271">
        <v>2</v>
      </c>
      <c r="AV271">
        <v>0</v>
      </c>
      <c r="AW271">
        <v>0</v>
      </c>
      <c r="AX271">
        <v>2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K271" t="s">
        <v>3397</v>
      </c>
    </row>
    <row r="272" spans="1:63" x14ac:dyDescent="0.25">
      <c r="A272">
        <v>1</v>
      </c>
      <c r="B272" t="s">
        <v>529</v>
      </c>
      <c r="D272" t="s">
        <v>529</v>
      </c>
      <c r="E272">
        <v>271</v>
      </c>
      <c r="G272" t="s">
        <v>74</v>
      </c>
      <c r="H272" t="s">
        <v>528</v>
      </c>
      <c r="I272" t="s">
        <v>588</v>
      </c>
      <c r="J272" t="s">
        <v>589</v>
      </c>
      <c r="K272" t="s">
        <v>4099</v>
      </c>
      <c r="L272" t="s">
        <v>2468</v>
      </c>
      <c r="M272">
        <v>0.19</v>
      </c>
      <c r="N272">
        <v>0.192</v>
      </c>
      <c r="O272">
        <v>0.13600000000000001</v>
      </c>
      <c r="P272">
        <v>0.85699999999999998</v>
      </c>
      <c r="Q272">
        <v>1.05</v>
      </c>
      <c r="R272">
        <v>8.2547485233895941</v>
      </c>
      <c r="S272">
        <v>1.075</v>
      </c>
      <c r="T272">
        <v>3</v>
      </c>
      <c r="U272">
        <v>2.46</v>
      </c>
      <c r="V272">
        <v>0.8</v>
      </c>
      <c r="X272">
        <v>3.1300000000000001E-2</v>
      </c>
      <c r="Y272" t="s">
        <v>562</v>
      </c>
      <c r="AA272" t="s">
        <v>3397</v>
      </c>
      <c r="AB272">
        <v>0.15</v>
      </c>
      <c r="AC272">
        <v>0.08</v>
      </c>
      <c r="AE272" t="s">
        <v>49</v>
      </c>
      <c r="AF272" t="s">
        <v>62</v>
      </c>
      <c r="AG272" t="s">
        <v>575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0</v>
      </c>
      <c r="AO272">
        <v>1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2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K272" t="s">
        <v>3397</v>
      </c>
    </row>
    <row r="273" spans="1:63" x14ac:dyDescent="0.25">
      <c r="A273">
        <v>1</v>
      </c>
      <c r="B273" t="s">
        <v>529</v>
      </c>
      <c r="D273" t="s">
        <v>529</v>
      </c>
      <c r="E273">
        <v>272</v>
      </c>
      <c r="G273" t="s">
        <v>74</v>
      </c>
      <c r="H273" t="s">
        <v>528</v>
      </c>
      <c r="I273" t="s">
        <v>590</v>
      </c>
      <c r="J273">
        <v>2913401</v>
      </c>
      <c r="K273" t="s">
        <v>4099</v>
      </c>
      <c r="L273" t="s">
        <v>2467</v>
      </c>
      <c r="M273">
        <v>0.19</v>
      </c>
      <c r="N273">
        <v>0.19400000000000001</v>
      </c>
      <c r="O273">
        <v>0.13800000000000001</v>
      </c>
      <c r="P273">
        <v>0.87</v>
      </c>
      <c r="Q273">
        <v>1.07</v>
      </c>
      <c r="R273">
        <v>7.9696103943213501</v>
      </c>
      <c r="S273">
        <v>1.1000000000000001</v>
      </c>
      <c r="T273">
        <v>3</v>
      </c>
      <c r="U273">
        <v>2.37</v>
      </c>
      <c r="V273">
        <v>0.32600000000000001</v>
      </c>
      <c r="X273">
        <v>4.1700000000000001E-2</v>
      </c>
      <c r="Y273" t="s">
        <v>549</v>
      </c>
      <c r="AA273" t="s">
        <v>3397</v>
      </c>
      <c r="AB273">
        <v>0.14000000000000001</v>
      </c>
      <c r="AC273">
        <v>7.4999999999999997E-2</v>
      </c>
      <c r="AE273" t="s">
        <v>49</v>
      </c>
      <c r="AF273" t="s">
        <v>545</v>
      </c>
      <c r="AG273" t="s">
        <v>90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0</v>
      </c>
      <c r="AO273">
        <v>1</v>
      </c>
      <c r="AQ273">
        <v>0</v>
      </c>
      <c r="AR273">
        <v>0</v>
      </c>
      <c r="AS273">
        <v>0</v>
      </c>
      <c r="AT273">
        <v>0</v>
      </c>
      <c r="AU273">
        <v>2</v>
      </c>
      <c r="AV273">
        <v>0</v>
      </c>
      <c r="AW273">
        <v>0</v>
      </c>
      <c r="AX273">
        <v>2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K273" t="s">
        <v>3397</v>
      </c>
    </row>
    <row r="274" spans="1:63" x14ac:dyDescent="0.25">
      <c r="A274">
        <v>1</v>
      </c>
      <c r="B274" t="s">
        <v>529</v>
      </c>
      <c r="D274" t="s">
        <v>529</v>
      </c>
      <c r="E274">
        <v>273</v>
      </c>
      <c r="G274" t="s">
        <v>74</v>
      </c>
      <c r="H274" t="s">
        <v>528</v>
      </c>
      <c r="I274" t="s">
        <v>591</v>
      </c>
      <c r="J274">
        <v>1012383</v>
      </c>
      <c r="K274" t="s">
        <v>4094</v>
      </c>
      <c r="L274" t="s">
        <v>2459</v>
      </c>
      <c r="M274">
        <v>0.19</v>
      </c>
      <c r="N274">
        <v>0.19400000000000001</v>
      </c>
      <c r="O274">
        <v>0.193</v>
      </c>
      <c r="P274">
        <v>1.4</v>
      </c>
      <c r="R274">
        <v>0</v>
      </c>
      <c r="S274">
        <v>1.425</v>
      </c>
      <c r="T274">
        <v>2</v>
      </c>
      <c r="U274">
        <v>2.375</v>
      </c>
      <c r="V274">
        <v>0.875</v>
      </c>
      <c r="X274">
        <v>3.1300000000000001E-2</v>
      </c>
      <c r="Y274" t="s">
        <v>549</v>
      </c>
      <c r="AA274" t="s">
        <v>3397</v>
      </c>
      <c r="AB274">
        <v>0.01</v>
      </c>
      <c r="AC274">
        <v>0.23499999999999999</v>
      </c>
      <c r="AE274" t="s">
        <v>49</v>
      </c>
      <c r="AF274" t="s">
        <v>62</v>
      </c>
      <c r="AG274" t="s">
        <v>569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0</v>
      </c>
      <c r="AO274">
        <v>1</v>
      </c>
      <c r="AQ274">
        <v>0</v>
      </c>
      <c r="AR274">
        <v>0</v>
      </c>
      <c r="AS274">
        <v>0</v>
      </c>
      <c r="AT274">
        <v>0</v>
      </c>
      <c r="AU274">
        <v>2</v>
      </c>
      <c r="AV274">
        <v>0</v>
      </c>
      <c r="AW274">
        <v>0</v>
      </c>
      <c r="AX274">
        <v>2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K274" t="s">
        <v>3397</v>
      </c>
    </row>
    <row r="275" spans="1:63" x14ac:dyDescent="0.25">
      <c r="A275">
        <v>1</v>
      </c>
      <c r="B275" t="s">
        <v>529</v>
      </c>
      <c r="D275" t="s">
        <v>529</v>
      </c>
      <c r="E275">
        <v>274</v>
      </c>
      <c r="G275" t="s">
        <v>74</v>
      </c>
      <c r="H275" t="s">
        <v>528</v>
      </c>
      <c r="I275" t="s">
        <v>592</v>
      </c>
      <c r="J275">
        <v>2913801</v>
      </c>
      <c r="K275" t="s">
        <v>4099</v>
      </c>
      <c r="L275" t="s">
        <v>2466</v>
      </c>
      <c r="M275">
        <v>0.19</v>
      </c>
      <c r="N275">
        <v>0.19400000000000001</v>
      </c>
      <c r="O275">
        <v>0.13700000000000001</v>
      </c>
      <c r="P275">
        <v>0.88</v>
      </c>
      <c r="Q275">
        <v>1.0649999999999999</v>
      </c>
      <c r="R275">
        <v>8.7577982858544345</v>
      </c>
      <c r="S275">
        <v>1.0900000000000001</v>
      </c>
      <c r="T275">
        <v>3</v>
      </c>
      <c r="U275">
        <v>2.37</v>
      </c>
      <c r="V275">
        <v>0.32600000000000001</v>
      </c>
      <c r="X275">
        <v>3.1300000000000001E-2</v>
      </c>
      <c r="Y275" t="s">
        <v>549</v>
      </c>
      <c r="AA275" t="s">
        <v>3397</v>
      </c>
      <c r="AB275">
        <v>0.15</v>
      </c>
      <c r="AC275">
        <v>9.5000000000000001E-2</v>
      </c>
      <c r="AE275" t="s">
        <v>49</v>
      </c>
      <c r="AF275" t="s">
        <v>545</v>
      </c>
      <c r="AG275" t="s">
        <v>90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0</v>
      </c>
      <c r="AO275">
        <v>1</v>
      </c>
      <c r="AQ275">
        <v>0</v>
      </c>
      <c r="AR275">
        <v>0</v>
      </c>
      <c r="AS275">
        <v>0</v>
      </c>
      <c r="AT275">
        <v>0</v>
      </c>
      <c r="AU275">
        <v>2</v>
      </c>
      <c r="AV275">
        <v>0</v>
      </c>
      <c r="AW275">
        <v>0</v>
      </c>
      <c r="AX275">
        <v>2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K275" t="s">
        <v>3397</v>
      </c>
    </row>
    <row r="276" spans="1:63" x14ac:dyDescent="0.25">
      <c r="A276">
        <v>1</v>
      </c>
      <c r="B276" t="s">
        <v>529</v>
      </c>
      <c r="D276" t="s">
        <v>529</v>
      </c>
      <c r="E276">
        <v>275</v>
      </c>
      <c r="G276" t="s">
        <v>74</v>
      </c>
      <c r="H276" t="s">
        <v>528</v>
      </c>
      <c r="I276" t="s">
        <v>593</v>
      </c>
      <c r="J276">
        <v>2750010</v>
      </c>
      <c r="K276" t="s">
        <v>4098</v>
      </c>
      <c r="L276" t="s">
        <v>2465</v>
      </c>
      <c r="M276">
        <v>0.1772</v>
      </c>
      <c r="N276">
        <v>0.19400000000000001</v>
      </c>
      <c r="O276">
        <v>0.19400000000000001</v>
      </c>
      <c r="P276">
        <v>1.3</v>
      </c>
      <c r="R276">
        <v>0</v>
      </c>
      <c r="S276">
        <v>1.325</v>
      </c>
      <c r="T276">
        <v>2</v>
      </c>
      <c r="U276">
        <v>2.375</v>
      </c>
      <c r="V276">
        <v>0.875</v>
      </c>
      <c r="X276">
        <v>2.9499999999999998E-2</v>
      </c>
      <c r="Y276" t="s">
        <v>581</v>
      </c>
      <c r="AA276" t="s">
        <v>3397</v>
      </c>
      <c r="AB276">
        <v>0.01</v>
      </c>
      <c r="AC276">
        <v>0.22</v>
      </c>
      <c r="AE276" t="s">
        <v>49</v>
      </c>
      <c r="AF276" t="s">
        <v>62</v>
      </c>
      <c r="AG276" t="s">
        <v>594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0</v>
      </c>
      <c r="AO276">
        <v>1</v>
      </c>
      <c r="AQ276">
        <v>0</v>
      </c>
      <c r="AR276">
        <v>0</v>
      </c>
      <c r="AS276">
        <v>0</v>
      </c>
      <c r="AT276">
        <v>0</v>
      </c>
      <c r="AU276">
        <v>2</v>
      </c>
      <c r="AV276">
        <v>0</v>
      </c>
      <c r="AW276">
        <v>0</v>
      </c>
      <c r="AX276">
        <v>2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K276" t="s">
        <v>3397</v>
      </c>
    </row>
    <row r="277" spans="1:63" x14ac:dyDescent="0.25">
      <c r="A277">
        <v>1</v>
      </c>
      <c r="B277" t="s">
        <v>529</v>
      </c>
      <c r="D277" t="s">
        <v>529</v>
      </c>
      <c r="E277">
        <v>276</v>
      </c>
      <c r="G277" t="s">
        <v>74</v>
      </c>
      <c r="H277" t="s">
        <v>528</v>
      </c>
      <c r="I277" t="s">
        <v>595</v>
      </c>
      <c r="J277">
        <v>593</v>
      </c>
      <c r="K277" t="s">
        <v>4097</v>
      </c>
      <c r="L277" t="s">
        <v>2464</v>
      </c>
      <c r="M277">
        <v>0.23619999999999999</v>
      </c>
      <c r="N277">
        <v>0.23619999999999999</v>
      </c>
      <c r="O277">
        <v>0.186</v>
      </c>
      <c r="P277">
        <v>1.25</v>
      </c>
      <c r="Q277">
        <v>1.45</v>
      </c>
      <c r="R277">
        <v>7.1532217638964681</v>
      </c>
      <c r="S277">
        <v>1.4750000000000001</v>
      </c>
      <c r="T277">
        <v>3</v>
      </c>
      <c r="U277">
        <v>2.4409999999999998</v>
      </c>
      <c r="V277">
        <v>0.748</v>
      </c>
      <c r="X277">
        <v>2.9499999999999998E-2</v>
      </c>
      <c r="AA277" t="s">
        <v>3397</v>
      </c>
      <c r="AB277">
        <v>0.01</v>
      </c>
      <c r="AC277">
        <v>0.26</v>
      </c>
      <c r="AE277" t="s">
        <v>49</v>
      </c>
      <c r="AF277" t="s">
        <v>62</v>
      </c>
      <c r="AG277" t="s">
        <v>90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0</v>
      </c>
      <c r="AO277">
        <v>1</v>
      </c>
      <c r="AQ277">
        <v>0</v>
      </c>
      <c r="AR277">
        <v>0</v>
      </c>
      <c r="AS277">
        <v>0</v>
      </c>
      <c r="AT277">
        <v>0</v>
      </c>
      <c r="AU277">
        <v>2</v>
      </c>
      <c r="AV277">
        <v>0</v>
      </c>
      <c r="AW277">
        <v>0</v>
      </c>
      <c r="AX277">
        <v>2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K277" t="s">
        <v>3397</v>
      </c>
    </row>
    <row r="278" spans="1:63" x14ac:dyDescent="0.25">
      <c r="A278">
        <v>1</v>
      </c>
      <c r="B278" t="s">
        <v>529</v>
      </c>
      <c r="D278" t="s">
        <v>529</v>
      </c>
      <c r="E278">
        <v>277</v>
      </c>
      <c r="G278" t="s">
        <v>74</v>
      </c>
      <c r="H278" t="s">
        <v>528</v>
      </c>
      <c r="I278" t="s">
        <v>596</v>
      </c>
      <c r="J278">
        <v>1981000</v>
      </c>
      <c r="K278" t="s">
        <v>4096</v>
      </c>
      <c r="L278" t="s">
        <v>2463</v>
      </c>
      <c r="M278">
        <v>0.23619999999999999</v>
      </c>
      <c r="N278">
        <v>0.25469999999999998</v>
      </c>
      <c r="O278">
        <v>0.184</v>
      </c>
      <c r="P278">
        <v>1.1200000000000001</v>
      </c>
      <c r="Q278">
        <v>1.3</v>
      </c>
      <c r="R278">
        <v>11.110851344987111</v>
      </c>
      <c r="S278">
        <v>1.325</v>
      </c>
      <c r="T278">
        <v>2</v>
      </c>
      <c r="U278">
        <v>2.48</v>
      </c>
      <c r="V278">
        <v>0.62990000000000002</v>
      </c>
      <c r="X278">
        <v>3.9399999999999998E-2</v>
      </c>
      <c r="Y278" t="s">
        <v>597</v>
      </c>
      <c r="AA278" t="s">
        <v>3397</v>
      </c>
      <c r="AB278">
        <v>0.01</v>
      </c>
      <c r="AC278">
        <v>0.35</v>
      </c>
      <c r="AE278" t="s">
        <v>49</v>
      </c>
      <c r="AF278" t="s">
        <v>62</v>
      </c>
      <c r="AG278" t="s">
        <v>90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0</v>
      </c>
      <c r="AO278">
        <v>1</v>
      </c>
      <c r="AQ278">
        <v>0</v>
      </c>
      <c r="AR278">
        <v>0</v>
      </c>
      <c r="AS278">
        <v>0</v>
      </c>
      <c r="AT278">
        <v>0</v>
      </c>
      <c r="AU278">
        <v>2</v>
      </c>
      <c r="AV278">
        <v>0</v>
      </c>
      <c r="AW278">
        <v>0</v>
      </c>
      <c r="AX278">
        <v>2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K278" t="s">
        <v>3397</v>
      </c>
    </row>
    <row r="279" spans="1:63" x14ac:dyDescent="0.25">
      <c r="A279">
        <v>1</v>
      </c>
      <c r="B279" t="s">
        <v>529</v>
      </c>
      <c r="D279" t="s">
        <v>529</v>
      </c>
      <c r="E279">
        <v>278</v>
      </c>
      <c r="G279" t="s">
        <v>74</v>
      </c>
      <c r="H279" t="s">
        <v>528</v>
      </c>
      <c r="I279" t="s">
        <v>598</v>
      </c>
      <c r="J279">
        <v>2985600</v>
      </c>
      <c r="K279" t="s">
        <v>4092</v>
      </c>
      <c r="L279" t="s">
        <v>2462</v>
      </c>
      <c r="M279">
        <v>0.25</v>
      </c>
      <c r="N279">
        <v>0.255</v>
      </c>
      <c r="O279">
        <v>0.184</v>
      </c>
      <c r="P279">
        <v>1.0149999999999999</v>
      </c>
      <c r="Q279">
        <v>1.2</v>
      </c>
      <c r="R279">
        <v>10.862551304707054</v>
      </c>
      <c r="S279">
        <v>1.2250000000000001</v>
      </c>
      <c r="T279">
        <v>3</v>
      </c>
      <c r="U279">
        <v>2.5</v>
      </c>
      <c r="V279">
        <v>1</v>
      </c>
      <c r="X279">
        <v>0.05</v>
      </c>
      <c r="AA279" t="s">
        <v>3397</v>
      </c>
      <c r="AB279">
        <v>0.18</v>
      </c>
      <c r="AC279">
        <v>0.09</v>
      </c>
      <c r="AE279" t="s">
        <v>49</v>
      </c>
      <c r="AF279" t="s">
        <v>62</v>
      </c>
      <c r="AG279" t="s">
        <v>90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0</v>
      </c>
      <c r="AO279">
        <v>1</v>
      </c>
      <c r="AQ279">
        <v>0</v>
      </c>
      <c r="AR279">
        <v>0</v>
      </c>
      <c r="AS279">
        <v>0</v>
      </c>
      <c r="AT279">
        <v>0</v>
      </c>
      <c r="AU279">
        <v>2</v>
      </c>
      <c r="AV279">
        <v>0</v>
      </c>
      <c r="AW279">
        <v>0</v>
      </c>
      <c r="AX279">
        <v>2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K279" t="s">
        <v>3397</v>
      </c>
    </row>
    <row r="280" spans="1:63" x14ac:dyDescent="0.25">
      <c r="A280">
        <v>1</v>
      </c>
      <c r="B280" t="s">
        <v>529</v>
      </c>
      <c r="D280" t="s">
        <v>529</v>
      </c>
      <c r="E280">
        <v>279</v>
      </c>
      <c r="G280" t="s">
        <v>74</v>
      </c>
      <c r="H280" t="s">
        <v>528</v>
      </c>
      <c r="I280" t="s">
        <v>599</v>
      </c>
      <c r="J280">
        <v>2985700</v>
      </c>
      <c r="K280" t="s">
        <v>4092</v>
      </c>
      <c r="L280" t="s">
        <v>2461</v>
      </c>
      <c r="M280">
        <v>0.25</v>
      </c>
      <c r="N280">
        <v>0.255</v>
      </c>
      <c r="O280">
        <v>0.184</v>
      </c>
      <c r="P280">
        <v>1.01</v>
      </c>
      <c r="Q280">
        <v>1.1950000000000001</v>
      </c>
      <c r="R280">
        <v>10.862551304707054</v>
      </c>
      <c r="S280">
        <v>1.22</v>
      </c>
      <c r="T280">
        <v>3</v>
      </c>
      <c r="U280">
        <v>2.5</v>
      </c>
      <c r="V280">
        <v>1</v>
      </c>
      <c r="X280">
        <v>3.5700000000000003E-2</v>
      </c>
      <c r="AA280" t="s">
        <v>3397</v>
      </c>
      <c r="AB280">
        <v>0.19</v>
      </c>
      <c r="AC280">
        <v>0.105</v>
      </c>
      <c r="AE280" t="s">
        <v>49</v>
      </c>
      <c r="AF280" t="s">
        <v>62</v>
      </c>
      <c r="AG280" t="s">
        <v>90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0</v>
      </c>
      <c r="AO280">
        <v>1</v>
      </c>
      <c r="AQ280">
        <v>0</v>
      </c>
      <c r="AR280">
        <v>0</v>
      </c>
      <c r="AS280">
        <v>0</v>
      </c>
      <c r="AT280">
        <v>0</v>
      </c>
      <c r="AU280">
        <v>2</v>
      </c>
      <c r="AV280">
        <v>0</v>
      </c>
      <c r="AW280">
        <v>0</v>
      </c>
      <c r="AX280">
        <v>2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K280" t="s">
        <v>3397</v>
      </c>
    </row>
    <row r="281" spans="1:63" x14ac:dyDescent="0.25">
      <c r="A281">
        <v>1</v>
      </c>
      <c r="B281" t="s">
        <v>529</v>
      </c>
      <c r="D281" t="s">
        <v>529</v>
      </c>
      <c r="E281">
        <v>280</v>
      </c>
      <c r="G281" t="s">
        <v>74</v>
      </c>
      <c r="H281" t="s">
        <v>528</v>
      </c>
      <c r="I281" t="s">
        <v>600</v>
      </c>
      <c r="J281">
        <v>2930401</v>
      </c>
      <c r="K281" t="s">
        <v>4092</v>
      </c>
      <c r="L281" t="s">
        <v>2408</v>
      </c>
      <c r="M281">
        <v>0.25</v>
      </c>
      <c r="N281">
        <v>0.255</v>
      </c>
      <c r="O281">
        <v>0.184</v>
      </c>
      <c r="P281">
        <v>1.0149999999999999</v>
      </c>
      <c r="Q281">
        <v>1.19</v>
      </c>
      <c r="R281">
        <v>11.467251627033178</v>
      </c>
      <c r="S281">
        <v>1.2150000000000001</v>
      </c>
      <c r="T281">
        <v>3</v>
      </c>
      <c r="U281">
        <v>2.5</v>
      </c>
      <c r="V281">
        <v>0.39700000000000002</v>
      </c>
      <c r="X281">
        <v>3.5700000000000003E-2</v>
      </c>
      <c r="AA281" t="s">
        <v>3397</v>
      </c>
      <c r="AB281">
        <v>0.19</v>
      </c>
      <c r="AC281">
        <v>0.125</v>
      </c>
      <c r="AE281" t="s">
        <v>118</v>
      </c>
      <c r="AF281" t="s">
        <v>545</v>
      </c>
      <c r="AG281" t="s">
        <v>90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0</v>
      </c>
      <c r="AO281">
        <v>1</v>
      </c>
      <c r="AQ281">
        <v>0</v>
      </c>
      <c r="AR281">
        <v>0</v>
      </c>
      <c r="AS281">
        <v>0</v>
      </c>
      <c r="AT281">
        <v>0</v>
      </c>
      <c r="AU281">
        <v>2</v>
      </c>
      <c r="AV281">
        <v>0</v>
      </c>
      <c r="AW281">
        <v>0</v>
      </c>
      <c r="AX281">
        <v>2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K281" t="s">
        <v>3397</v>
      </c>
    </row>
    <row r="282" spans="1:63" x14ac:dyDescent="0.25">
      <c r="A282">
        <v>1</v>
      </c>
      <c r="B282" t="s">
        <v>529</v>
      </c>
      <c r="D282" t="s">
        <v>529</v>
      </c>
      <c r="E282">
        <v>281</v>
      </c>
      <c r="G282" t="s">
        <v>74</v>
      </c>
      <c r="H282" t="s">
        <v>528</v>
      </c>
      <c r="I282" t="s">
        <v>601</v>
      </c>
      <c r="J282">
        <v>1230000</v>
      </c>
      <c r="K282" t="s">
        <v>4095</v>
      </c>
      <c r="L282" t="s">
        <v>2460</v>
      </c>
      <c r="M282">
        <v>0.25</v>
      </c>
      <c r="N282">
        <v>0.255</v>
      </c>
      <c r="O282">
        <v>0.184</v>
      </c>
      <c r="P282">
        <v>1.125</v>
      </c>
      <c r="Q282">
        <v>1.2949999999999999</v>
      </c>
      <c r="R282">
        <v>11.795204152360526</v>
      </c>
      <c r="S282">
        <v>1.32</v>
      </c>
      <c r="T282">
        <v>2</v>
      </c>
      <c r="U282">
        <v>2.68</v>
      </c>
      <c r="V282">
        <v>0.74399999999999999</v>
      </c>
      <c r="X282">
        <v>0.05</v>
      </c>
      <c r="Y282" t="s">
        <v>549</v>
      </c>
      <c r="AA282" t="s">
        <v>3397</v>
      </c>
      <c r="AB282">
        <v>5.0000000000000001E-3</v>
      </c>
      <c r="AC282">
        <v>0.38500000000000001</v>
      </c>
      <c r="AE282" t="s">
        <v>49</v>
      </c>
      <c r="AF282" t="s">
        <v>62</v>
      </c>
      <c r="AG282" t="s">
        <v>90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1</v>
      </c>
      <c r="AQ282">
        <v>0</v>
      </c>
      <c r="AR282">
        <v>0</v>
      </c>
      <c r="AS282">
        <v>0</v>
      </c>
      <c r="AT282">
        <v>0</v>
      </c>
      <c r="AU282">
        <v>2</v>
      </c>
      <c r="AV282">
        <v>0</v>
      </c>
      <c r="AW282">
        <v>0</v>
      </c>
      <c r="AX282">
        <v>2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K282" t="s">
        <v>3397</v>
      </c>
    </row>
    <row r="283" spans="1:63" x14ac:dyDescent="0.25">
      <c r="A283">
        <v>1</v>
      </c>
      <c r="B283" t="s">
        <v>529</v>
      </c>
      <c r="D283" t="s">
        <v>529</v>
      </c>
      <c r="E283">
        <v>282</v>
      </c>
      <c r="G283" t="s">
        <v>74</v>
      </c>
      <c r="H283" t="s">
        <v>528</v>
      </c>
      <c r="I283" t="s">
        <v>602</v>
      </c>
      <c r="J283">
        <v>1825800</v>
      </c>
      <c r="K283" t="s">
        <v>4094</v>
      </c>
      <c r="L283" t="s">
        <v>2459</v>
      </c>
      <c r="M283">
        <v>0.19</v>
      </c>
      <c r="N283">
        <v>0.255</v>
      </c>
      <c r="O283">
        <v>0.191</v>
      </c>
      <c r="P283">
        <v>1.1200000000000001</v>
      </c>
      <c r="Q283">
        <v>1.3</v>
      </c>
      <c r="R283">
        <v>10.080597987542319</v>
      </c>
      <c r="S283">
        <v>1.325</v>
      </c>
      <c r="T283">
        <v>2</v>
      </c>
      <c r="U283">
        <v>2.5</v>
      </c>
      <c r="V283">
        <v>0.64100000000000001</v>
      </c>
      <c r="X283">
        <v>3.1300000000000001E-2</v>
      </c>
      <c r="Y283" t="s">
        <v>531</v>
      </c>
      <c r="AA283" t="s">
        <v>3397</v>
      </c>
      <c r="AB283">
        <v>0.01</v>
      </c>
      <c r="AC283">
        <v>0.25</v>
      </c>
      <c r="AE283" t="s">
        <v>49</v>
      </c>
      <c r="AF283" t="s">
        <v>62</v>
      </c>
      <c r="AG283" t="s">
        <v>90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0</v>
      </c>
      <c r="AO283">
        <v>1</v>
      </c>
      <c r="AQ283">
        <v>0</v>
      </c>
      <c r="AR283">
        <v>0</v>
      </c>
      <c r="AS283">
        <v>0</v>
      </c>
      <c r="AT283">
        <v>0</v>
      </c>
      <c r="AU283">
        <v>2</v>
      </c>
      <c r="AV283">
        <v>0</v>
      </c>
      <c r="AW283">
        <v>0</v>
      </c>
      <c r="AX283">
        <v>2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K283" t="s">
        <v>3397</v>
      </c>
    </row>
    <row r="284" spans="1:63" x14ac:dyDescent="0.25">
      <c r="A284">
        <v>1</v>
      </c>
      <c r="B284" t="s">
        <v>529</v>
      </c>
      <c r="D284" t="s">
        <v>529</v>
      </c>
      <c r="E284">
        <v>283</v>
      </c>
      <c r="G284" t="s">
        <v>74</v>
      </c>
      <c r="H284" t="s">
        <v>528</v>
      </c>
      <c r="I284" t="s">
        <v>603</v>
      </c>
      <c r="J284">
        <v>1010320</v>
      </c>
      <c r="K284" t="s">
        <v>4093</v>
      </c>
      <c r="L284" t="s">
        <v>2458</v>
      </c>
      <c r="M284">
        <v>0.75</v>
      </c>
      <c r="N284">
        <v>0.28599999999999998</v>
      </c>
      <c r="O284">
        <v>0.379</v>
      </c>
      <c r="P284">
        <v>2.02</v>
      </c>
      <c r="R284">
        <v>0</v>
      </c>
      <c r="S284">
        <v>2.0499999999999998</v>
      </c>
      <c r="T284">
        <v>3</v>
      </c>
      <c r="U284">
        <v>2.9380000000000002</v>
      </c>
      <c r="V284">
        <v>1.25</v>
      </c>
      <c r="X284">
        <v>6.25E-2</v>
      </c>
      <c r="Y284" t="s">
        <v>549</v>
      </c>
      <c r="AA284" t="s">
        <v>3397</v>
      </c>
      <c r="AB284">
        <v>0.01</v>
      </c>
      <c r="AC284">
        <v>0.13500000000000001</v>
      </c>
      <c r="AE284" t="s">
        <v>49</v>
      </c>
      <c r="AF284" t="s">
        <v>62</v>
      </c>
      <c r="AG284" t="s">
        <v>532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0</v>
      </c>
      <c r="AO284">
        <v>1</v>
      </c>
      <c r="AQ284">
        <v>0</v>
      </c>
      <c r="AR284">
        <v>0</v>
      </c>
      <c r="AS284">
        <v>0</v>
      </c>
      <c r="AT284">
        <v>0</v>
      </c>
      <c r="AU284">
        <v>2</v>
      </c>
      <c r="AV284">
        <v>0</v>
      </c>
      <c r="AW284">
        <v>0</v>
      </c>
      <c r="AX284">
        <v>2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K284" t="s">
        <v>3397</v>
      </c>
    </row>
    <row r="285" spans="1:63" x14ac:dyDescent="0.25">
      <c r="A285">
        <v>1</v>
      </c>
      <c r="B285" t="s">
        <v>529</v>
      </c>
      <c r="D285" t="s">
        <v>529</v>
      </c>
      <c r="E285">
        <v>284</v>
      </c>
      <c r="G285" t="s">
        <v>74</v>
      </c>
      <c r="H285" t="s">
        <v>528</v>
      </c>
      <c r="I285" t="s">
        <v>604</v>
      </c>
      <c r="J285">
        <v>8011200</v>
      </c>
      <c r="K285" t="s">
        <v>4092</v>
      </c>
      <c r="L285" t="s">
        <v>2457</v>
      </c>
      <c r="M285">
        <v>0.25</v>
      </c>
      <c r="N285">
        <v>0.317</v>
      </c>
      <c r="O285">
        <v>0.25</v>
      </c>
      <c r="P285">
        <v>1.2649999999999999</v>
      </c>
      <c r="Q285">
        <v>1.48</v>
      </c>
      <c r="R285">
        <v>8.8562693203454472</v>
      </c>
      <c r="S285">
        <v>1.5049999999999999</v>
      </c>
      <c r="T285">
        <v>3</v>
      </c>
      <c r="U285">
        <v>2.72</v>
      </c>
      <c r="V285">
        <v>0.5</v>
      </c>
      <c r="X285">
        <v>0.05</v>
      </c>
      <c r="Y285" t="s">
        <v>549</v>
      </c>
      <c r="AA285" t="s">
        <v>3397</v>
      </c>
      <c r="AB285">
        <v>5.0000000000000001E-3</v>
      </c>
      <c r="AC285">
        <v>0.35499999999999998</v>
      </c>
      <c r="AE285" t="s">
        <v>49</v>
      </c>
      <c r="AF285" t="s">
        <v>62</v>
      </c>
      <c r="AG285" t="s">
        <v>90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0</v>
      </c>
      <c r="AO285">
        <v>1</v>
      </c>
      <c r="AQ285">
        <v>0</v>
      </c>
      <c r="AR285">
        <v>0</v>
      </c>
      <c r="AS285">
        <v>0</v>
      </c>
      <c r="AT285">
        <v>0</v>
      </c>
      <c r="AU285">
        <v>2</v>
      </c>
      <c r="AV285">
        <v>0</v>
      </c>
      <c r="AW285">
        <v>0</v>
      </c>
      <c r="AX285">
        <v>2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K285" t="s">
        <v>3397</v>
      </c>
    </row>
    <row r="286" spans="1:63" x14ac:dyDescent="0.25">
      <c r="A286">
        <v>1</v>
      </c>
      <c r="B286" t="s">
        <v>529</v>
      </c>
      <c r="D286" t="s">
        <v>529</v>
      </c>
      <c r="E286">
        <v>285</v>
      </c>
      <c r="G286" t="s">
        <v>74</v>
      </c>
      <c r="H286" t="s">
        <v>528</v>
      </c>
      <c r="I286" t="s">
        <v>605</v>
      </c>
      <c r="J286">
        <v>2985800</v>
      </c>
      <c r="K286" t="s">
        <v>4091</v>
      </c>
      <c r="L286" t="s">
        <v>2456</v>
      </c>
      <c r="M286">
        <v>0.3125</v>
      </c>
      <c r="N286">
        <v>0.318</v>
      </c>
      <c r="O286">
        <v>0.23400000000000001</v>
      </c>
      <c r="P286">
        <v>1.125</v>
      </c>
      <c r="Q286">
        <v>1.36</v>
      </c>
      <c r="R286">
        <v>10.133109914469799</v>
      </c>
      <c r="S286">
        <v>1.385</v>
      </c>
      <c r="T286">
        <v>3</v>
      </c>
      <c r="U286">
        <v>2.7189999999999999</v>
      </c>
      <c r="V286">
        <v>1.125</v>
      </c>
      <c r="X286">
        <v>5.5555555555555552E-2</v>
      </c>
      <c r="AA286" t="s">
        <v>3397</v>
      </c>
      <c r="AB286">
        <v>0.24</v>
      </c>
      <c r="AC286">
        <v>0.11</v>
      </c>
      <c r="AE286" t="s">
        <v>49</v>
      </c>
      <c r="AF286" t="s">
        <v>62</v>
      </c>
      <c r="AG286" t="s">
        <v>90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0</v>
      </c>
      <c r="AO286">
        <v>1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  <c r="AW286">
        <v>0</v>
      </c>
      <c r="AX286">
        <v>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K286" t="s">
        <v>3397</v>
      </c>
    </row>
    <row r="287" spans="1:63" x14ac:dyDescent="0.25">
      <c r="A287">
        <v>1</v>
      </c>
      <c r="B287" t="s">
        <v>529</v>
      </c>
      <c r="D287" t="s">
        <v>529</v>
      </c>
      <c r="E287">
        <v>286</v>
      </c>
      <c r="G287" t="s">
        <v>74</v>
      </c>
      <c r="H287" t="s">
        <v>528</v>
      </c>
      <c r="I287" t="s">
        <v>606</v>
      </c>
      <c r="J287">
        <v>2988400</v>
      </c>
      <c r="K287" t="s">
        <v>4090</v>
      </c>
      <c r="L287" t="s">
        <v>2455</v>
      </c>
      <c r="M287">
        <v>0.315</v>
      </c>
      <c r="N287">
        <v>0.318</v>
      </c>
      <c r="O287">
        <v>0.246</v>
      </c>
      <c r="P287">
        <v>1.25</v>
      </c>
      <c r="Q287">
        <v>1.355</v>
      </c>
      <c r="R287">
        <v>18.924644416051251</v>
      </c>
      <c r="S287">
        <v>1.38</v>
      </c>
      <c r="T287">
        <v>3</v>
      </c>
      <c r="U287">
        <v>2.7189999999999999</v>
      </c>
      <c r="V287">
        <v>1.125</v>
      </c>
      <c r="X287">
        <v>4.9200000000000001E-2</v>
      </c>
      <c r="AA287" t="s">
        <v>3397</v>
      </c>
      <c r="AB287">
        <v>0.25</v>
      </c>
      <c r="AC287">
        <v>0.1</v>
      </c>
      <c r="AE287" t="s">
        <v>49</v>
      </c>
      <c r="AF287" t="s">
        <v>62</v>
      </c>
      <c r="AG287" t="s">
        <v>90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0</v>
      </c>
      <c r="AO287">
        <v>1</v>
      </c>
      <c r="AQ287">
        <v>0</v>
      </c>
      <c r="AR287">
        <v>0</v>
      </c>
      <c r="AS287">
        <v>0</v>
      </c>
      <c r="AT287">
        <v>0</v>
      </c>
      <c r="AU287">
        <v>2</v>
      </c>
      <c r="AV287">
        <v>0</v>
      </c>
      <c r="AW287">
        <v>0</v>
      </c>
      <c r="AX287">
        <v>2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K287" t="s">
        <v>3397</v>
      </c>
    </row>
    <row r="288" spans="1:63" x14ac:dyDescent="0.25">
      <c r="A288">
        <v>1</v>
      </c>
      <c r="B288" t="s">
        <v>529</v>
      </c>
      <c r="D288" t="s">
        <v>529</v>
      </c>
      <c r="E288">
        <v>287</v>
      </c>
      <c r="G288" t="s">
        <v>74</v>
      </c>
      <c r="H288" t="s">
        <v>528</v>
      </c>
      <c r="I288" t="s">
        <v>607</v>
      </c>
      <c r="J288">
        <v>1010519</v>
      </c>
      <c r="K288" t="s">
        <v>4086</v>
      </c>
      <c r="L288" t="s">
        <v>2453</v>
      </c>
      <c r="M288">
        <v>0.125</v>
      </c>
      <c r="N288">
        <v>0.436</v>
      </c>
      <c r="O288">
        <v>0.34699999999999998</v>
      </c>
      <c r="P288">
        <v>1.05</v>
      </c>
      <c r="Q288">
        <v>1.075</v>
      </c>
      <c r="R288">
        <v>60.672820509543293</v>
      </c>
      <c r="S288">
        <v>1.1000000000000001</v>
      </c>
      <c r="T288">
        <v>4</v>
      </c>
      <c r="U288">
        <v>2.125</v>
      </c>
      <c r="V288">
        <v>0.75</v>
      </c>
      <c r="X288">
        <v>3.7037037037037035E-2</v>
      </c>
      <c r="AA288" t="s">
        <v>3397</v>
      </c>
      <c r="AB288">
        <v>0.32500000000000001</v>
      </c>
      <c r="AC288">
        <v>0.75</v>
      </c>
      <c r="AE288" t="s">
        <v>49</v>
      </c>
      <c r="AF288" t="s">
        <v>62</v>
      </c>
      <c r="AG288" t="s">
        <v>532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0</v>
      </c>
      <c r="AO288">
        <v>1</v>
      </c>
      <c r="AQ288">
        <v>0</v>
      </c>
      <c r="AR288">
        <v>0</v>
      </c>
      <c r="AS288">
        <v>0</v>
      </c>
      <c r="AT288">
        <v>0</v>
      </c>
      <c r="AU288">
        <v>2</v>
      </c>
      <c r="AV288">
        <v>0</v>
      </c>
      <c r="AW288">
        <v>0</v>
      </c>
      <c r="AX288">
        <v>2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K288" t="s">
        <v>3397</v>
      </c>
    </row>
    <row r="289" spans="1:63" x14ac:dyDescent="0.25">
      <c r="A289">
        <v>1</v>
      </c>
      <c r="B289" t="s">
        <v>529</v>
      </c>
      <c r="D289" t="s">
        <v>529</v>
      </c>
      <c r="E289">
        <v>288</v>
      </c>
      <c r="G289" t="s">
        <v>74</v>
      </c>
      <c r="H289" t="s">
        <v>528</v>
      </c>
      <c r="I289" t="s">
        <v>608</v>
      </c>
      <c r="J289">
        <v>1010482</v>
      </c>
      <c r="K289" t="s">
        <v>4089</v>
      </c>
      <c r="L289" t="s">
        <v>2454</v>
      </c>
      <c r="M289">
        <v>0.5</v>
      </c>
      <c r="N289">
        <v>0.36</v>
      </c>
      <c r="O289">
        <v>0.47899999999999998</v>
      </c>
      <c r="P289">
        <v>2.2999999999999998</v>
      </c>
      <c r="R289">
        <v>0</v>
      </c>
      <c r="S289">
        <v>2.3250000000000002</v>
      </c>
      <c r="T289">
        <v>4</v>
      </c>
      <c r="U289">
        <v>3.8130000000000002</v>
      </c>
      <c r="V289">
        <v>1.8125</v>
      </c>
      <c r="X289">
        <v>7.6923076923076927E-2</v>
      </c>
      <c r="Y289" t="s">
        <v>549</v>
      </c>
      <c r="AA289" t="s">
        <v>3397</v>
      </c>
      <c r="AB289">
        <v>0.497</v>
      </c>
      <c r="AC289">
        <v>0.35</v>
      </c>
      <c r="AE289" t="s">
        <v>49</v>
      </c>
      <c r="AF289" t="s">
        <v>62</v>
      </c>
      <c r="AG289" t="s">
        <v>532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0</v>
      </c>
      <c r="AO289">
        <v>1</v>
      </c>
      <c r="AQ289">
        <v>0</v>
      </c>
      <c r="AR289">
        <v>0</v>
      </c>
      <c r="AS289">
        <v>0</v>
      </c>
      <c r="AT289">
        <v>0</v>
      </c>
      <c r="AU289">
        <v>2</v>
      </c>
      <c r="AV289">
        <v>0</v>
      </c>
      <c r="AW289">
        <v>0</v>
      </c>
      <c r="AX289">
        <v>2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K289" t="s">
        <v>3397</v>
      </c>
    </row>
    <row r="290" spans="1:63" x14ac:dyDescent="0.25">
      <c r="A290">
        <v>1</v>
      </c>
      <c r="B290" t="s">
        <v>529</v>
      </c>
      <c r="D290" t="s">
        <v>529</v>
      </c>
      <c r="E290">
        <v>289</v>
      </c>
      <c r="H290" t="s">
        <v>528</v>
      </c>
      <c r="I290" t="s">
        <v>609</v>
      </c>
      <c r="J290">
        <v>2986205</v>
      </c>
      <c r="K290" t="s">
        <v>4088</v>
      </c>
      <c r="M290">
        <v>0.5</v>
      </c>
      <c r="N290">
        <v>0.36699999999999999</v>
      </c>
      <c r="R290">
        <v>0</v>
      </c>
      <c r="T290">
        <v>3</v>
      </c>
      <c r="U290">
        <v>3.375</v>
      </c>
      <c r="X290">
        <v>7.6923076923076927E-2</v>
      </c>
      <c r="AA290" t="s">
        <v>3397</v>
      </c>
      <c r="AE290" t="s">
        <v>49</v>
      </c>
      <c r="AF290" t="s">
        <v>369</v>
      </c>
      <c r="AG290" t="s">
        <v>90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0</v>
      </c>
      <c r="AO290">
        <v>1</v>
      </c>
      <c r="AQ290">
        <v>0</v>
      </c>
      <c r="AR290">
        <v>0</v>
      </c>
      <c r="AS290">
        <v>0</v>
      </c>
      <c r="AT290">
        <v>0</v>
      </c>
      <c r="AU290">
        <v>2</v>
      </c>
      <c r="AV290">
        <v>0</v>
      </c>
      <c r="AW290">
        <v>0</v>
      </c>
      <c r="AX290">
        <v>2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K290" t="s">
        <v>3397</v>
      </c>
    </row>
    <row r="291" spans="1:63" x14ac:dyDescent="0.25">
      <c r="A291">
        <v>1</v>
      </c>
      <c r="B291" t="s">
        <v>529</v>
      </c>
      <c r="D291" t="s">
        <v>529</v>
      </c>
      <c r="E291">
        <v>290</v>
      </c>
      <c r="G291" t="s">
        <v>74</v>
      </c>
      <c r="H291" t="s">
        <v>528</v>
      </c>
      <c r="I291" t="s">
        <v>610</v>
      </c>
      <c r="J291">
        <v>2988500</v>
      </c>
      <c r="K291" t="s">
        <v>4087</v>
      </c>
      <c r="L291" t="s">
        <v>611</v>
      </c>
      <c r="M291">
        <v>0.39369999999999999</v>
      </c>
      <c r="N291">
        <v>0.38100000000000001</v>
      </c>
      <c r="O291">
        <v>0.312</v>
      </c>
      <c r="P291">
        <v>1.43</v>
      </c>
      <c r="Q291">
        <v>1.5249999999999999</v>
      </c>
      <c r="R291">
        <v>19.95889021754607</v>
      </c>
      <c r="S291">
        <v>1.55</v>
      </c>
      <c r="T291">
        <v>3</v>
      </c>
      <c r="U291">
        <v>2.9380000000000002</v>
      </c>
      <c r="V291">
        <v>1.25</v>
      </c>
      <c r="X291">
        <v>5.91E-2</v>
      </c>
      <c r="AA291" t="s">
        <v>3397</v>
      </c>
      <c r="AB291">
        <v>0.32500000000000001</v>
      </c>
      <c r="AC291">
        <v>0.105</v>
      </c>
      <c r="AE291" t="s">
        <v>49</v>
      </c>
      <c r="AF291" t="s">
        <v>62</v>
      </c>
      <c r="AG291" t="s">
        <v>90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0</v>
      </c>
      <c r="AO291">
        <v>1</v>
      </c>
      <c r="AQ291">
        <v>0</v>
      </c>
      <c r="AR291">
        <v>0</v>
      </c>
      <c r="AS291">
        <v>0</v>
      </c>
      <c r="AT291">
        <v>0</v>
      </c>
      <c r="AU291">
        <v>2</v>
      </c>
      <c r="AV291">
        <v>0</v>
      </c>
      <c r="AW291">
        <v>0</v>
      </c>
      <c r="AX291">
        <v>2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K291" t="s">
        <v>3397</v>
      </c>
    </row>
    <row r="292" spans="1:63" x14ac:dyDescent="0.25">
      <c r="A292">
        <v>1</v>
      </c>
      <c r="B292" t="s">
        <v>529</v>
      </c>
      <c r="D292" t="s">
        <v>529</v>
      </c>
      <c r="E292">
        <v>291</v>
      </c>
      <c r="G292" t="s">
        <v>74</v>
      </c>
      <c r="H292" t="s">
        <v>528</v>
      </c>
      <c r="I292" t="s">
        <v>612</v>
      </c>
      <c r="J292">
        <v>46318</v>
      </c>
      <c r="K292" t="s">
        <v>4086</v>
      </c>
      <c r="L292" t="s">
        <v>2453</v>
      </c>
      <c r="M292">
        <v>0.125</v>
      </c>
      <c r="N292">
        <v>0.436</v>
      </c>
      <c r="O292">
        <v>0.35199999999999998</v>
      </c>
      <c r="P292">
        <v>0.92500000000000004</v>
      </c>
      <c r="Q292">
        <v>1.07</v>
      </c>
      <c r="R292">
        <v>16.153932849100897</v>
      </c>
      <c r="S292">
        <v>1.1000000000000001</v>
      </c>
      <c r="T292">
        <v>4</v>
      </c>
      <c r="V292">
        <v>0.78</v>
      </c>
      <c r="X292">
        <v>3.6999999999999998E-2</v>
      </c>
      <c r="AA292" t="s">
        <v>3397</v>
      </c>
      <c r="AB292">
        <v>0.315</v>
      </c>
      <c r="AE292" t="s">
        <v>118</v>
      </c>
      <c r="AF292" t="s">
        <v>62</v>
      </c>
      <c r="AG292" t="s">
        <v>613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0</v>
      </c>
      <c r="AO292">
        <v>1</v>
      </c>
      <c r="AQ292">
        <v>0</v>
      </c>
      <c r="AR292">
        <v>0</v>
      </c>
      <c r="AS292">
        <v>0</v>
      </c>
      <c r="AT292">
        <v>0</v>
      </c>
      <c r="AU292">
        <v>2</v>
      </c>
      <c r="AV292">
        <v>0</v>
      </c>
      <c r="AW292">
        <v>0</v>
      </c>
      <c r="AX292">
        <v>2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K292" t="s">
        <v>3397</v>
      </c>
    </row>
    <row r="293" spans="1:63" x14ac:dyDescent="0.25">
      <c r="A293">
        <v>1</v>
      </c>
      <c r="B293" t="s">
        <v>2218</v>
      </c>
      <c r="C293" t="s">
        <v>614</v>
      </c>
      <c r="E293">
        <v>292</v>
      </c>
      <c r="F293" t="s">
        <v>60</v>
      </c>
      <c r="H293" t="s">
        <v>614</v>
      </c>
      <c r="I293" t="s">
        <v>615</v>
      </c>
      <c r="J293">
        <v>19501</v>
      </c>
      <c r="K293" t="s">
        <v>4085</v>
      </c>
      <c r="M293">
        <v>0.125</v>
      </c>
      <c r="N293">
        <v>0.125</v>
      </c>
      <c r="O293">
        <v>6.0999999999999999E-2</v>
      </c>
      <c r="P293">
        <v>0.56999999999999995</v>
      </c>
      <c r="Q293">
        <v>0.62</v>
      </c>
      <c r="R293">
        <v>32.619243071192798</v>
      </c>
      <c r="S293">
        <v>0.65</v>
      </c>
      <c r="T293">
        <v>4</v>
      </c>
      <c r="U293">
        <v>2</v>
      </c>
      <c r="V293">
        <v>7.1900000000000006E-2</v>
      </c>
      <c r="W293">
        <v>0</v>
      </c>
      <c r="Z293">
        <v>45</v>
      </c>
      <c r="AA293">
        <v>0.15088834764831843</v>
      </c>
      <c r="AB293">
        <v>6.25E-2</v>
      </c>
      <c r="AE293" t="s">
        <v>44</v>
      </c>
      <c r="AF293" t="s">
        <v>62</v>
      </c>
      <c r="AG293" t="s">
        <v>66</v>
      </c>
      <c r="AI293">
        <v>1</v>
      </c>
      <c r="AJ293">
        <v>1</v>
      </c>
      <c r="AK293">
        <v>0</v>
      </c>
      <c r="AL293">
        <v>0</v>
      </c>
      <c r="AM293">
        <v>1</v>
      </c>
      <c r="AN293">
        <v>1</v>
      </c>
      <c r="AO293">
        <v>1</v>
      </c>
      <c r="AP293" t="s">
        <v>2452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2</v>
      </c>
      <c r="AZ293">
        <v>0</v>
      </c>
      <c r="BA293">
        <v>2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K293" t="s">
        <v>3397</v>
      </c>
    </row>
    <row r="294" spans="1:63" x14ac:dyDescent="0.25">
      <c r="A294">
        <v>1</v>
      </c>
      <c r="B294" t="s">
        <v>2218</v>
      </c>
      <c r="C294" t="s">
        <v>614</v>
      </c>
      <c r="E294">
        <v>293</v>
      </c>
      <c r="F294" t="s">
        <v>60</v>
      </c>
      <c r="H294" t="s">
        <v>614</v>
      </c>
      <c r="I294" t="s">
        <v>616</v>
      </c>
      <c r="J294">
        <v>19503</v>
      </c>
      <c r="K294" t="s">
        <v>4084</v>
      </c>
      <c r="M294">
        <v>0.25</v>
      </c>
      <c r="N294">
        <v>0.25</v>
      </c>
      <c r="O294">
        <v>0.125</v>
      </c>
      <c r="P294">
        <v>1.1499999999999999</v>
      </c>
      <c r="Q294">
        <v>1.22</v>
      </c>
      <c r="R294">
        <v>41.760299703897843</v>
      </c>
      <c r="S294">
        <v>1.25</v>
      </c>
      <c r="T294">
        <v>4</v>
      </c>
      <c r="U294">
        <v>3</v>
      </c>
      <c r="V294">
        <v>0.125</v>
      </c>
      <c r="W294">
        <v>0</v>
      </c>
      <c r="Z294">
        <v>45</v>
      </c>
      <c r="AA294">
        <v>0.30177669529663687</v>
      </c>
      <c r="AB294">
        <v>0.125</v>
      </c>
      <c r="AE294" t="s">
        <v>44</v>
      </c>
      <c r="AF294" t="s">
        <v>62</v>
      </c>
      <c r="AG294" t="s">
        <v>66</v>
      </c>
      <c r="AI294">
        <v>1</v>
      </c>
      <c r="AJ294">
        <v>1</v>
      </c>
      <c r="AK294">
        <v>0</v>
      </c>
      <c r="AL294">
        <v>0</v>
      </c>
      <c r="AM294">
        <v>1</v>
      </c>
      <c r="AN294">
        <v>1</v>
      </c>
      <c r="AO294">
        <v>1</v>
      </c>
      <c r="AP294" t="s">
        <v>2451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2</v>
      </c>
      <c r="AZ294">
        <v>0</v>
      </c>
      <c r="BA294">
        <v>2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K294" t="s">
        <v>3397</v>
      </c>
    </row>
    <row r="295" spans="1:63" x14ac:dyDescent="0.25">
      <c r="A295">
        <v>1</v>
      </c>
      <c r="B295" t="s">
        <v>149</v>
      </c>
      <c r="D295" t="s">
        <v>149</v>
      </c>
      <c r="E295">
        <v>294</v>
      </c>
      <c r="G295" t="s">
        <v>74</v>
      </c>
      <c r="H295" t="s">
        <v>2267</v>
      </c>
      <c r="I295" t="s">
        <v>618</v>
      </c>
      <c r="J295" t="s">
        <v>619</v>
      </c>
      <c r="K295" t="s">
        <v>4083</v>
      </c>
      <c r="M295">
        <v>4.7199999999999999E-2</v>
      </c>
      <c r="N295">
        <v>0.11799999999999999</v>
      </c>
      <c r="O295">
        <v>4.7199999999999999E-2</v>
      </c>
      <c r="P295">
        <v>1.36</v>
      </c>
      <c r="Q295">
        <v>1.48</v>
      </c>
      <c r="R295">
        <v>16.436059224635656</v>
      </c>
      <c r="S295">
        <v>1.4904999999999999</v>
      </c>
      <c r="T295">
        <v>2</v>
      </c>
      <c r="U295">
        <v>2.6059999999999999</v>
      </c>
      <c r="V295">
        <v>1.3460000000000001</v>
      </c>
      <c r="Z295">
        <v>140</v>
      </c>
      <c r="AA295">
        <v>8.5896975286823777E-3</v>
      </c>
      <c r="AE295" t="s">
        <v>44</v>
      </c>
      <c r="AF295" t="s">
        <v>620</v>
      </c>
      <c r="AG295" t="s">
        <v>2289</v>
      </c>
      <c r="AH295" t="s">
        <v>621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1</v>
      </c>
      <c r="AQ295">
        <v>0</v>
      </c>
      <c r="AR295">
        <v>0</v>
      </c>
      <c r="AS295">
        <v>0</v>
      </c>
      <c r="AT295">
        <v>0</v>
      </c>
      <c r="AU295">
        <v>2</v>
      </c>
      <c r="AV295">
        <v>0</v>
      </c>
      <c r="AW295">
        <v>0</v>
      </c>
      <c r="AX295">
        <v>2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K295" t="s">
        <v>3397</v>
      </c>
    </row>
    <row r="296" spans="1:63" x14ac:dyDescent="0.25">
      <c r="A296">
        <v>1</v>
      </c>
      <c r="B296" t="s">
        <v>149</v>
      </c>
      <c r="D296" t="s">
        <v>149</v>
      </c>
      <c r="E296">
        <v>295</v>
      </c>
      <c r="G296" t="s">
        <v>74</v>
      </c>
      <c r="H296" t="s">
        <v>2267</v>
      </c>
      <c r="I296" t="s">
        <v>622</v>
      </c>
      <c r="J296" t="s">
        <v>623</v>
      </c>
      <c r="K296" t="s">
        <v>4082</v>
      </c>
      <c r="M296">
        <v>5.1200000000000002E-2</v>
      </c>
      <c r="N296">
        <v>0.11799999999999999</v>
      </c>
      <c r="O296">
        <v>5.1200000000000002E-2</v>
      </c>
      <c r="P296">
        <v>0.81</v>
      </c>
      <c r="Q296">
        <v>0.92500000000000004</v>
      </c>
      <c r="R296">
        <v>16.195135042137508</v>
      </c>
      <c r="S296">
        <v>0.96</v>
      </c>
      <c r="T296">
        <v>2</v>
      </c>
      <c r="U296">
        <v>2.173</v>
      </c>
      <c r="V296">
        <v>0.79500000000000004</v>
      </c>
      <c r="Z296">
        <v>140</v>
      </c>
      <c r="AA296">
        <v>9.3176379972147831E-3</v>
      </c>
      <c r="AE296" t="s">
        <v>44</v>
      </c>
      <c r="AF296" t="s">
        <v>620</v>
      </c>
      <c r="AG296" t="s">
        <v>2289</v>
      </c>
      <c r="AH296" t="s">
        <v>621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1</v>
      </c>
      <c r="AQ296">
        <v>0</v>
      </c>
      <c r="AR296">
        <v>0</v>
      </c>
      <c r="AS296">
        <v>0</v>
      </c>
      <c r="AT296">
        <v>0</v>
      </c>
      <c r="AU296">
        <v>2</v>
      </c>
      <c r="AV296">
        <v>0</v>
      </c>
      <c r="AW296">
        <v>0</v>
      </c>
      <c r="AX296">
        <v>2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K296" t="s">
        <v>3397</v>
      </c>
    </row>
    <row r="297" spans="1:63" x14ac:dyDescent="0.25">
      <c r="A297">
        <v>1</v>
      </c>
      <c r="B297" t="s">
        <v>149</v>
      </c>
      <c r="D297" t="s">
        <v>149</v>
      </c>
      <c r="E297">
        <v>296</v>
      </c>
      <c r="G297" t="s">
        <v>74</v>
      </c>
      <c r="H297" t="s">
        <v>2267</v>
      </c>
      <c r="I297" t="s">
        <v>624</v>
      </c>
      <c r="J297" t="s">
        <v>625</v>
      </c>
      <c r="K297" t="s">
        <v>4081</v>
      </c>
      <c r="M297">
        <v>5.91E-2</v>
      </c>
      <c r="N297">
        <v>0.11799999999999999</v>
      </c>
      <c r="O297">
        <v>5.91E-2</v>
      </c>
      <c r="P297">
        <v>1.98</v>
      </c>
      <c r="Q297">
        <v>2.08</v>
      </c>
      <c r="R297">
        <v>16.40970125169423</v>
      </c>
      <c r="S297">
        <v>2.105</v>
      </c>
      <c r="T297">
        <v>2</v>
      </c>
      <c r="U297">
        <v>3.24</v>
      </c>
      <c r="V297">
        <v>1.98</v>
      </c>
      <c r="Z297">
        <v>140</v>
      </c>
      <c r="AA297">
        <v>1.0755320422566283E-2</v>
      </c>
      <c r="AE297" t="s">
        <v>44</v>
      </c>
      <c r="AF297" t="s">
        <v>620</v>
      </c>
      <c r="AG297" t="s">
        <v>2289</v>
      </c>
      <c r="AH297" t="s">
        <v>621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1</v>
      </c>
      <c r="AQ297">
        <v>0</v>
      </c>
      <c r="AR297">
        <v>0</v>
      </c>
      <c r="AS297">
        <v>0</v>
      </c>
      <c r="AT297">
        <v>0</v>
      </c>
      <c r="AU297">
        <v>2</v>
      </c>
      <c r="AV297">
        <v>0</v>
      </c>
      <c r="AW297">
        <v>0</v>
      </c>
      <c r="AX297">
        <v>2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K297" t="s">
        <v>3397</v>
      </c>
    </row>
    <row r="298" spans="1:63" x14ac:dyDescent="0.25">
      <c r="A298">
        <v>1</v>
      </c>
      <c r="B298" t="s">
        <v>149</v>
      </c>
      <c r="D298" t="s">
        <v>149</v>
      </c>
      <c r="E298">
        <v>297</v>
      </c>
      <c r="G298" t="s">
        <v>74</v>
      </c>
      <c r="H298" t="s">
        <v>2267</v>
      </c>
      <c r="I298" t="s">
        <v>626</v>
      </c>
      <c r="J298" t="s">
        <v>627</v>
      </c>
      <c r="K298" t="s">
        <v>3408</v>
      </c>
      <c r="M298">
        <v>7.0900000000000005E-2</v>
      </c>
      <c r="N298">
        <v>0.11799999999999999</v>
      </c>
      <c r="O298">
        <v>7.0900000000000005E-2</v>
      </c>
      <c r="P298">
        <v>1.9850000000000001</v>
      </c>
      <c r="Q298">
        <v>2.0649999999999999</v>
      </c>
      <c r="R298">
        <v>16.403110641904618</v>
      </c>
      <c r="S298">
        <v>2.09</v>
      </c>
      <c r="T298">
        <v>2</v>
      </c>
      <c r="U298">
        <v>3.7130000000000001</v>
      </c>
      <c r="V298">
        <v>1.98</v>
      </c>
      <c r="Z298">
        <v>140</v>
      </c>
      <c r="AA298">
        <v>1.2902744804736877E-2</v>
      </c>
      <c r="AE298" t="s">
        <v>44</v>
      </c>
      <c r="AF298" t="s">
        <v>620</v>
      </c>
      <c r="AG298" t="s">
        <v>2289</v>
      </c>
      <c r="AH298" t="s">
        <v>621</v>
      </c>
      <c r="AI298">
        <v>0</v>
      </c>
      <c r="AJ298">
        <v>1</v>
      </c>
      <c r="AK298">
        <v>1</v>
      </c>
      <c r="AL298">
        <v>0</v>
      </c>
      <c r="AM298">
        <v>0</v>
      </c>
      <c r="AN298">
        <v>0</v>
      </c>
      <c r="AO298">
        <v>1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0</v>
      </c>
      <c r="AW298">
        <v>0</v>
      </c>
      <c r="AX298">
        <v>2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K298" t="s">
        <v>3397</v>
      </c>
    </row>
    <row r="299" spans="1:63" x14ac:dyDescent="0.25">
      <c r="A299">
        <v>1</v>
      </c>
      <c r="B299" t="s">
        <v>149</v>
      </c>
      <c r="D299" t="s">
        <v>149</v>
      </c>
      <c r="E299">
        <v>298</v>
      </c>
      <c r="G299" t="s">
        <v>74</v>
      </c>
      <c r="H299" t="s">
        <v>2267</v>
      </c>
      <c r="I299" t="s">
        <v>628</v>
      </c>
      <c r="J299" t="s">
        <v>629</v>
      </c>
      <c r="K299" t="s">
        <v>4080</v>
      </c>
      <c r="M299">
        <v>8.6599999999999996E-2</v>
      </c>
      <c r="N299">
        <v>0.11799999999999999</v>
      </c>
      <c r="O299">
        <v>8.6599999999999996E-2</v>
      </c>
      <c r="P299">
        <v>1.3149999999999999</v>
      </c>
      <c r="Q299">
        <v>1.37</v>
      </c>
      <c r="R299">
        <v>15.931636107836454</v>
      </c>
      <c r="S299">
        <v>1.4</v>
      </c>
      <c r="T299">
        <v>2</v>
      </c>
      <c r="U299">
        <v>2.9289999999999998</v>
      </c>
      <c r="V299">
        <v>1.3149999999999999</v>
      </c>
      <c r="Z299">
        <v>140</v>
      </c>
      <c r="AA299">
        <v>1.5759911143726567E-2</v>
      </c>
      <c r="AE299" t="s">
        <v>44</v>
      </c>
      <c r="AF299" t="s">
        <v>620</v>
      </c>
      <c r="AG299" t="s">
        <v>2289</v>
      </c>
      <c r="AH299" t="s">
        <v>621</v>
      </c>
      <c r="AI299">
        <v>0</v>
      </c>
      <c r="AJ299">
        <v>1</v>
      </c>
      <c r="AK299">
        <v>1</v>
      </c>
      <c r="AL299">
        <v>0</v>
      </c>
      <c r="AM299">
        <v>0</v>
      </c>
      <c r="AN299">
        <v>0</v>
      </c>
      <c r="AO299">
        <v>1</v>
      </c>
      <c r="AQ299">
        <v>0</v>
      </c>
      <c r="AR299">
        <v>0</v>
      </c>
      <c r="AS299">
        <v>0</v>
      </c>
      <c r="AT299">
        <v>0</v>
      </c>
      <c r="AU299">
        <v>2</v>
      </c>
      <c r="AV299">
        <v>0</v>
      </c>
      <c r="AW299">
        <v>0</v>
      </c>
      <c r="AX299">
        <v>2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K299" t="s">
        <v>3397</v>
      </c>
    </row>
    <row r="300" spans="1:63" x14ac:dyDescent="0.25">
      <c r="A300">
        <v>1</v>
      </c>
      <c r="B300" t="s">
        <v>149</v>
      </c>
      <c r="D300" t="s">
        <v>149</v>
      </c>
      <c r="E300">
        <v>299</v>
      </c>
      <c r="G300" t="s">
        <v>74</v>
      </c>
      <c r="H300" t="s">
        <v>2267</v>
      </c>
      <c r="I300" t="s">
        <v>630</v>
      </c>
      <c r="J300" t="s">
        <v>631</v>
      </c>
      <c r="K300" t="s">
        <v>4080</v>
      </c>
      <c r="M300">
        <v>8.6599999999999996E-2</v>
      </c>
      <c r="N300">
        <v>0.11799999999999999</v>
      </c>
      <c r="O300">
        <v>8.6599999999999996E-2</v>
      </c>
      <c r="P300">
        <v>1.32</v>
      </c>
      <c r="Q300">
        <v>1.38</v>
      </c>
      <c r="R300">
        <v>14.663626224262956</v>
      </c>
      <c r="S300">
        <v>1.405</v>
      </c>
      <c r="T300">
        <v>2</v>
      </c>
      <c r="U300">
        <v>2.9470000000000001</v>
      </c>
      <c r="V300">
        <v>1.286</v>
      </c>
      <c r="Z300">
        <v>140</v>
      </c>
      <c r="AA300">
        <v>1.5759911143726567E-2</v>
      </c>
      <c r="AE300" t="s">
        <v>44</v>
      </c>
      <c r="AF300" t="s">
        <v>620</v>
      </c>
      <c r="AG300" t="s">
        <v>2289</v>
      </c>
      <c r="AH300" t="s">
        <v>621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1</v>
      </c>
      <c r="AQ300">
        <v>0</v>
      </c>
      <c r="AR300">
        <v>0</v>
      </c>
      <c r="AS300">
        <v>0</v>
      </c>
      <c r="AT300">
        <v>0</v>
      </c>
      <c r="AU300">
        <v>2</v>
      </c>
      <c r="AV300">
        <v>0</v>
      </c>
      <c r="AW300">
        <v>0</v>
      </c>
      <c r="AX300">
        <v>2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K300" t="s">
        <v>3397</v>
      </c>
    </row>
    <row r="301" spans="1:63" x14ac:dyDescent="0.25">
      <c r="A301">
        <v>1</v>
      </c>
      <c r="B301" t="s">
        <v>149</v>
      </c>
      <c r="D301" t="s">
        <v>149</v>
      </c>
      <c r="E301">
        <v>300</v>
      </c>
      <c r="G301" t="s">
        <v>74</v>
      </c>
      <c r="H301" t="s">
        <v>2267</v>
      </c>
      <c r="I301" t="s">
        <v>632</v>
      </c>
      <c r="J301" t="s">
        <v>633</v>
      </c>
      <c r="K301" t="s">
        <v>4079</v>
      </c>
      <c r="M301">
        <v>9.4500000000000001E-2</v>
      </c>
      <c r="N301">
        <v>0.11799999999999999</v>
      </c>
      <c r="O301">
        <v>9.4500000000000001E-2</v>
      </c>
      <c r="P301">
        <v>1.43</v>
      </c>
      <c r="Q301">
        <v>1.4850000000000001</v>
      </c>
      <c r="R301">
        <v>12.059180689461812</v>
      </c>
      <c r="S301">
        <v>1.51</v>
      </c>
      <c r="T301">
        <v>2</v>
      </c>
      <c r="U301">
        <v>2.9460000000000002</v>
      </c>
      <c r="V301">
        <v>1.397</v>
      </c>
      <c r="Z301">
        <v>140</v>
      </c>
      <c r="AA301">
        <v>1.7197593569078067E-2</v>
      </c>
      <c r="AE301" t="s">
        <v>44</v>
      </c>
      <c r="AF301" t="s">
        <v>620</v>
      </c>
      <c r="AG301" t="s">
        <v>2289</v>
      </c>
      <c r="AH301" t="s">
        <v>621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1</v>
      </c>
      <c r="AQ301">
        <v>0</v>
      </c>
      <c r="AR301">
        <v>0</v>
      </c>
      <c r="AS301">
        <v>0</v>
      </c>
      <c r="AT301">
        <v>0</v>
      </c>
      <c r="AU301">
        <v>2</v>
      </c>
      <c r="AV301">
        <v>0</v>
      </c>
      <c r="AW301">
        <v>0</v>
      </c>
      <c r="AX301">
        <v>2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K301" t="s">
        <v>3397</v>
      </c>
    </row>
    <row r="302" spans="1:63" x14ac:dyDescent="0.25">
      <c r="A302">
        <v>1</v>
      </c>
      <c r="B302" t="s">
        <v>149</v>
      </c>
      <c r="D302" t="s">
        <v>149</v>
      </c>
      <c r="E302">
        <v>301</v>
      </c>
      <c r="G302" t="s">
        <v>74</v>
      </c>
      <c r="H302" t="s">
        <v>2267</v>
      </c>
      <c r="I302" t="s">
        <v>634</v>
      </c>
      <c r="J302" t="s">
        <v>635</v>
      </c>
      <c r="K302" t="s">
        <v>4078</v>
      </c>
      <c r="M302">
        <v>0.10100000000000001</v>
      </c>
      <c r="N302">
        <v>0.11799999999999999</v>
      </c>
      <c r="O302">
        <v>0.10100000000000001</v>
      </c>
      <c r="P302">
        <v>0.53500000000000003</v>
      </c>
      <c r="Q302">
        <v>0.53500000000000003</v>
      </c>
      <c r="R302">
        <v>90</v>
      </c>
      <c r="S302">
        <v>0.56999999999999995</v>
      </c>
      <c r="T302">
        <v>2</v>
      </c>
      <c r="U302">
        <v>3.2050000000000001</v>
      </c>
      <c r="V302">
        <v>0.52800000000000002</v>
      </c>
      <c r="Z302">
        <v>140</v>
      </c>
      <c r="AA302">
        <v>1.8380496830443224E-2</v>
      </c>
      <c r="AE302" t="s">
        <v>44</v>
      </c>
      <c r="AF302" t="s">
        <v>620</v>
      </c>
      <c r="AG302" t="s">
        <v>2289</v>
      </c>
      <c r="AH302" t="s">
        <v>636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1</v>
      </c>
      <c r="AQ302">
        <v>0</v>
      </c>
      <c r="AR302">
        <v>0</v>
      </c>
      <c r="AS302">
        <v>0</v>
      </c>
      <c r="AT302">
        <v>0</v>
      </c>
      <c r="AU302">
        <v>2</v>
      </c>
      <c r="AV302">
        <v>0</v>
      </c>
      <c r="AW302">
        <v>0</v>
      </c>
      <c r="AX302">
        <v>2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K302" t="s">
        <v>3397</v>
      </c>
    </row>
    <row r="303" spans="1:63" x14ac:dyDescent="0.25">
      <c r="A303">
        <v>1</v>
      </c>
      <c r="B303" t="s">
        <v>149</v>
      </c>
      <c r="D303" t="s">
        <v>149</v>
      </c>
      <c r="E303">
        <v>302</v>
      </c>
      <c r="G303" t="s">
        <v>74</v>
      </c>
      <c r="H303" t="s">
        <v>2267</v>
      </c>
      <c r="I303" t="s">
        <v>637</v>
      </c>
      <c r="J303" t="s">
        <v>638</v>
      </c>
      <c r="K303" t="s">
        <v>4078</v>
      </c>
      <c r="M303">
        <v>0.10100000000000001</v>
      </c>
      <c r="N303">
        <v>0.11799999999999999</v>
      </c>
      <c r="O303">
        <v>0.10100000000000001</v>
      </c>
      <c r="P303">
        <v>1.0425</v>
      </c>
      <c r="Q303">
        <v>1.0495000000000001</v>
      </c>
      <c r="R303">
        <v>50.527540151655678</v>
      </c>
      <c r="S303">
        <v>1.075</v>
      </c>
      <c r="T303">
        <v>2</v>
      </c>
      <c r="U303">
        <v>3.22</v>
      </c>
      <c r="V303">
        <v>0.999</v>
      </c>
      <c r="Z303">
        <v>140</v>
      </c>
      <c r="AA303">
        <v>1.8380496830443224E-2</v>
      </c>
      <c r="AE303" t="s">
        <v>44</v>
      </c>
      <c r="AF303" t="s">
        <v>620</v>
      </c>
      <c r="AG303" t="s">
        <v>2289</v>
      </c>
      <c r="AH303" t="s">
        <v>621</v>
      </c>
      <c r="AI303">
        <v>0</v>
      </c>
      <c r="AJ303">
        <v>1</v>
      </c>
      <c r="AK303">
        <v>0</v>
      </c>
      <c r="AL303">
        <v>0</v>
      </c>
      <c r="AM303">
        <v>1</v>
      </c>
      <c r="AN303">
        <v>0</v>
      </c>
      <c r="AO303">
        <v>1</v>
      </c>
      <c r="AQ303">
        <v>0</v>
      </c>
      <c r="AR303">
        <v>0</v>
      </c>
      <c r="AS303">
        <v>0</v>
      </c>
      <c r="AT303">
        <v>0</v>
      </c>
      <c r="AU303">
        <v>2</v>
      </c>
      <c r="AV303">
        <v>0</v>
      </c>
      <c r="AW303">
        <v>0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K303" t="s">
        <v>3397</v>
      </c>
    </row>
    <row r="304" spans="1:63" x14ac:dyDescent="0.25">
      <c r="A304">
        <v>1</v>
      </c>
      <c r="B304" t="s">
        <v>149</v>
      </c>
      <c r="D304" t="s">
        <v>149</v>
      </c>
      <c r="E304">
        <v>303</v>
      </c>
      <c r="G304" t="s">
        <v>74</v>
      </c>
      <c r="H304" t="s">
        <v>2267</v>
      </c>
      <c r="I304" t="s">
        <v>639</v>
      </c>
      <c r="J304" t="s">
        <v>640</v>
      </c>
      <c r="K304" t="s">
        <v>4077</v>
      </c>
      <c r="M304">
        <v>0.11</v>
      </c>
      <c r="N304">
        <v>0.11799999999999999</v>
      </c>
      <c r="O304">
        <v>0.11</v>
      </c>
      <c r="P304">
        <v>1.125</v>
      </c>
      <c r="R304">
        <v>0</v>
      </c>
      <c r="S304">
        <v>1.1499999999999999</v>
      </c>
      <c r="T304">
        <v>2</v>
      </c>
      <c r="U304">
        <v>3.2090000000000001</v>
      </c>
      <c r="V304">
        <v>1.1220000000000001</v>
      </c>
      <c r="Z304">
        <v>140</v>
      </c>
      <c r="AA304">
        <v>2.0018362884641136E-2</v>
      </c>
      <c r="AE304" t="s">
        <v>44</v>
      </c>
      <c r="AF304" t="s">
        <v>620</v>
      </c>
      <c r="AG304" t="s">
        <v>2289</v>
      </c>
      <c r="AH304" t="s">
        <v>621</v>
      </c>
      <c r="AI304">
        <v>0</v>
      </c>
      <c r="AJ304">
        <v>1</v>
      </c>
      <c r="AK304">
        <v>0</v>
      </c>
      <c r="AL304">
        <v>0</v>
      </c>
      <c r="AM304">
        <v>1</v>
      </c>
      <c r="AN304">
        <v>0</v>
      </c>
      <c r="AO304">
        <v>1</v>
      </c>
      <c r="AQ304">
        <v>0</v>
      </c>
      <c r="AR304">
        <v>0</v>
      </c>
      <c r="AS304">
        <v>0</v>
      </c>
      <c r="AT304">
        <v>0</v>
      </c>
      <c r="AU304">
        <v>2</v>
      </c>
      <c r="AV304">
        <v>0</v>
      </c>
      <c r="AW304">
        <v>0</v>
      </c>
      <c r="AX304">
        <v>2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K304" t="s">
        <v>3397</v>
      </c>
    </row>
    <row r="305" spans="1:63" x14ac:dyDescent="0.25">
      <c r="A305">
        <v>1</v>
      </c>
      <c r="B305" t="s">
        <v>149</v>
      </c>
      <c r="D305" t="s">
        <v>149</v>
      </c>
      <c r="E305">
        <v>304</v>
      </c>
      <c r="G305" t="s">
        <v>74</v>
      </c>
      <c r="H305" t="s">
        <v>2267</v>
      </c>
      <c r="I305" t="s">
        <v>641</v>
      </c>
      <c r="J305" t="s">
        <v>642</v>
      </c>
      <c r="K305" t="s">
        <v>4076</v>
      </c>
      <c r="M305">
        <v>0.11020000000000001</v>
      </c>
      <c r="N305">
        <v>0.11799999999999999</v>
      </c>
      <c r="O305">
        <v>0.11020000000000001</v>
      </c>
      <c r="P305">
        <v>0.56999999999999995</v>
      </c>
      <c r="R305">
        <v>0</v>
      </c>
      <c r="S305">
        <v>0.6</v>
      </c>
      <c r="T305">
        <v>2</v>
      </c>
      <c r="U305">
        <v>3.2050000000000001</v>
      </c>
      <c r="V305">
        <v>0.56699999999999995</v>
      </c>
      <c r="Z305">
        <v>140</v>
      </c>
      <c r="AA305">
        <v>2.0054759908067755E-2</v>
      </c>
      <c r="AE305" t="s">
        <v>44</v>
      </c>
      <c r="AF305" t="s">
        <v>620</v>
      </c>
      <c r="AG305" t="s">
        <v>2289</v>
      </c>
      <c r="AH305" t="s">
        <v>636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1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0</v>
      </c>
      <c r="AX305">
        <v>2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K305" t="s">
        <v>3397</v>
      </c>
    </row>
    <row r="306" spans="1:63" x14ac:dyDescent="0.25">
      <c r="A306">
        <v>1</v>
      </c>
      <c r="B306" t="s">
        <v>149</v>
      </c>
      <c r="D306" t="s">
        <v>149</v>
      </c>
      <c r="E306">
        <v>305</v>
      </c>
      <c r="G306" t="s">
        <v>74</v>
      </c>
      <c r="H306" t="s">
        <v>2267</v>
      </c>
      <c r="I306" t="s">
        <v>643</v>
      </c>
      <c r="J306" t="s">
        <v>644</v>
      </c>
      <c r="K306" t="s">
        <v>4075</v>
      </c>
      <c r="M306">
        <v>0.125</v>
      </c>
      <c r="N306">
        <v>0.23599999999999999</v>
      </c>
      <c r="O306">
        <v>0.125</v>
      </c>
      <c r="P306">
        <v>0.91</v>
      </c>
      <c r="Q306">
        <v>1.03</v>
      </c>
      <c r="R306">
        <v>24.820541335489082</v>
      </c>
      <c r="S306">
        <v>1.05</v>
      </c>
      <c r="T306">
        <v>2</v>
      </c>
      <c r="U306">
        <v>3.016</v>
      </c>
      <c r="V306">
        <v>0.85</v>
      </c>
      <c r="Z306">
        <v>140</v>
      </c>
      <c r="AA306">
        <v>2.2748139641637653E-2</v>
      </c>
      <c r="AE306" t="s">
        <v>44</v>
      </c>
      <c r="AF306" t="s">
        <v>620</v>
      </c>
      <c r="AG306" t="s">
        <v>2289</v>
      </c>
      <c r="AH306" t="s">
        <v>636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0</v>
      </c>
      <c r="AO306">
        <v>1</v>
      </c>
      <c r="AQ306">
        <v>0</v>
      </c>
      <c r="AR306">
        <v>0</v>
      </c>
      <c r="AS306">
        <v>0</v>
      </c>
      <c r="AT306">
        <v>0</v>
      </c>
      <c r="AU306">
        <v>2</v>
      </c>
      <c r="AV306">
        <v>0</v>
      </c>
      <c r="AW306">
        <v>0</v>
      </c>
      <c r="AX306">
        <v>2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K306" t="s">
        <v>3397</v>
      </c>
    </row>
    <row r="307" spans="1:63" x14ac:dyDescent="0.25">
      <c r="A307">
        <v>1</v>
      </c>
      <c r="B307" t="s">
        <v>149</v>
      </c>
      <c r="D307" t="s">
        <v>149</v>
      </c>
      <c r="E307">
        <v>306</v>
      </c>
      <c r="G307" t="s">
        <v>74</v>
      </c>
      <c r="H307" t="s">
        <v>2267</v>
      </c>
      <c r="I307" t="s">
        <v>645</v>
      </c>
      <c r="J307" t="s">
        <v>646</v>
      </c>
      <c r="K307" t="s">
        <v>4075</v>
      </c>
      <c r="M307">
        <v>0.125</v>
      </c>
      <c r="N307">
        <v>0.23599999999999999</v>
      </c>
      <c r="O307">
        <v>0.125</v>
      </c>
      <c r="P307">
        <v>2.61</v>
      </c>
      <c r="Q307">
        <v>2.74</v>
      </c>
      <c r="R307">
        <v>23.118754365345637</v>
      </c>
      <c r="S307">
        <v>2.7650000000000001</v>
      </c>
      <c r="T307">
        <v>2</v>
      </c>
      <c r="U307">
        <v>4.5119999999999996</v>
      </c>
      <c r="V307">
        <v>2.504</v>
      </c>
      <c r="Z307">
        <v>140</v>
      </c>
      <c r="AA307">
        <v>2.2748139641637653E-2</v>
      </c>
      <c r="AE307" t="s">
        <v>44</v>
      </c>
      <c r="AF307" t="s">
        <v>620</v>
      </c>
      <c r="AG307" t="s">
        <v>2289</v>
      </c>
      <c r="AH307" t="s">
        <v>621</v>
      </c>
      <c r="AI307">
        <v>0</v>
      </c>
      <c r="AJ307">
        <v>1</v>
      </c>
      <c r="AK307">
        <v>0</v>
      </c>
      <c r="AL307">
        <v>0</v>
      </c>
      <c r="AM307">
        <v>1</v>
      </c>
      <c r="AN307">
        <v>0</v>
      </c>
      <c r="AO307">
        <v>1</v>
      </c>
      <c r="AQ307">
        <v>0</v>
      </c>
      <c r="AR307">
        <v>0</v>
      </c>
      <c r="AS307">
        <v>0</v>
      </c>
      <c r="AT307">
        <v>0</v>
      </c>
      <c r="AU307">
        <v>2</v>
      </c>
      <c r="AV307">
        <v>0</v>
      </c>
      <c r="AW307">
        <v>0</v>
      </c>
      <c r="AX307">
        <v>2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K307" t="s">
        <v>3397</v>
      </c>
    </row>
    <row r="308" spans="1:63" x14ac:dyDescent="0.25">
      <c r="A308">
        <v>1</v>
      </c>
      <c r="B308" t="s">
        <v>149</v>
      </c>
      <c r="D308" t="s">
        <v>149</v>
      </c>
      <c r="E308">
        <v>307</v>
      </c>
      <c r="G308" t="s">
        <v>74</v>
      </c>
      <c r="H308" t="s">
        <v>2267</v>
      </c>
      <c r="I308" t="s">
        <v>647</v>
      </c>
      <c r="J308" t="s">
        <v>648</v>
      </c>
      <c r="K308" t="s">
        <v>4074</v>
      </c>
      <c r="M308">
        <v>0.14899999999999999</v>
      </c>
      <c r="N308">
        <v>0.23599999999999999</v>
      </c>
      <c r="O308">
        <v>0.14899999999999999</v>
      </c>
      <c r="P308">
        <v>0.96499999999999997</v>
      </c>
      <c r="Q308">
        <v>1.06</v>
      </c>
      <c r="R308">
        <v>24.602794158284965</v>
      </c>
      <c r="S308">
        <v>1.085</v>
      </c>
      <c r="T308">
        <v>2</v>
      </c>
      <c r="U308">
        <v>3.177</v>
      </c>
      <c r="V308">
        <v>0.93300000000000005</v>
      </c>
      <c r="Z308">
        <v>140</v>
      </c>
      <c r="AA308">
        <v>2.7115782452832082E-2</v>
      </c>
      <c r="AE308" t="s">
        <v>44</v>
      </c>
      <c r="AF308" t="s">
        <v>620</v>
      </c>
      <c r="AG308" t="s">
        <v>2289</v>
      </c>
      <c r="AH308" t="s">
        <v>636</v>
      </c>
      <c r="AI308">
        <v>0</v>
      </c>
      <c r="AJ308">
        <v>1</v>
      </c>
      <c r="AK308">
        <v>0</v>
      </c>
      <c r="AL308">
        <v>0</v>
      </c>
      <c r="AM308">
        <v>1</v>
      </c>
      <c r="AN308">
        <v>0</v>
      </c>
      <c r="AO308">
        <v>1</v>
      </c>
      <c r="AQ308">
        <v>0</v>
      </c>
      <c r="AR308">
        <v>0</v>
      </c>
      <c r="AS308">
        <v>0</v>
      </c>
      <c r="AT308">
        <v>0</v>
      </c>
      <c r="AU308">
        <v>2</v>
      </c>
      <c r="AV308">
        <v>0</v>
      </c>
      <c r="AW308">
        <v>0</v>
      </c>
      <c r="AX308">
        <v>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K308" t="s">
        <v>3397</v>
      </c>
    </row>
    <row r="309" spans="1:63" x14ac:dyDescent="0.25">
      <c r="A309">
        <v>1</v>
      </c>
      <c r="B309" t="s">
        <v>149</v>
      </c>
      <c r="D309" t="s">
        <v>149</v>
      </c>
      <c r="E309">
        <v>308</v>
      </c>
      <c r="G309" t="s">
        <v>74</v>
      </c>
      <c r="H309" t="s">
        <v>2267</v>
      </c>
      <c r="I309" t="s">
        <v>649</v>
      </c>
      <c r="J309" t="s">
        <v>650</v>
      </c>
      <c r="K309" t="s">
        <v>4073</v>
      </c>
      <c r="M309">
        <v>0.1575</v>
      </c>
      <c r="N309">
        <v>0.23599999999999999</v>
      </c>
      <c r="O309">
        <v>0.1575</v>
      </c>
      <c r="P309">
        <v>2.97</v>
      </c>
      <c r="Q309">
        <v>3.0649999999999999</v>
      </c>
      <c r="R309">
        <v>22.448353304631809</v>
      </c>
      <c r="S309">
        <v>3.09</v>
      </c>
      <c r="T309">
        <v>2</v>
      </c>
      <c r="U309">
        <v>4.87</v>
      </c>
      <c r="V309">
        <v>2.8620000000000001</v>
      </c>
      <c r="Z309">
        <v>140</v>
      </c>
      <c r="AA309">
        <v>2.8662655948463442E-2</v>
      </c>
      <c r="AE309" t="s">
        <v>44</v>
      </c>
      <c r="AF309" t="s">
        <v>620</v>
      </c>
      <c r="AG309" t="s">
        <v>2289</v>
      </c>
      <c r="AH309" t="s">
        <v>621</v>
      </c>
      <c r="AI309">
        <v>0</v>
      </c>
      <c r="AJ309">
        <v>1</v>
      </c>
      <c r="AK309">
        <v>0</v>
      </c>
      <c r="AL309">
        <v>0</v>
      </c>
      <c r="AM309">
        <v>1</v>
      </c>
      <c r="AN309">
        <v>0</v>
      </c>
      <c r="AO309">
        <v>1</v>
      </c>
      <c r="AQ309">
        <v>0</v>
      </c>
      <c r="AR309">
        <v>0</v>
      </c>
      <c r="AS309">
        <v>0</v>
      </c>
      <c r="AT309">
        <v>0</v>
      </c>
      <c r="AU309">
        <v>2</v>
      </c>
      <c r="AV309">
        <v>0</v>
      </c>
      <c r="AW309">
        <v>0</v>
      </c>
      <c r="AX309">
        <v>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K309" t="s">
        <v>3397</v>
      </c>
    </row>
    <row r="310" spans="1:63" x14ac:dyDescent="0.25">
      <c r="A310">
        <v>1</v>
      </c>
      <c r="B310" t="s">
        <v>149</v>
      </c>
      <c r="D310" t="s">
        <v>149</v>
      </c>
      <c r="E310">
        <v>309</v>
      </c>
      <c r="G310" t="s">
        <v>74</v>
      </c>
      <c r="H310" t="s">
        <v>2267</v>
      </c>
      <c r="I310" t="s">
        <v>651</v>
      </c>
      <c r="J310" t="s">
        <v>652</v>
      </c>
      <c r="K310" t="s">
        <v>4072</v>
      </c>
      <c r="M310">
        <v>0.161</v>
      </c>
      <c r="N310">
        <v>0.23599999999999999</v>
      </c>
      <c r="O310">
        <v>0.161</v>
      </c>
      <c r="P310">
        <v>1.63</v>
      </c>
      <c r="Q310">
        <v>1.7050000000000001</v>
      </c>
      <c r="R310">
        <v>26.565051177077926</v>
      </c>
      <c r="S310">
        <v>1.73</v>
      </c>
      <c r="T310">
        <v>2</v>
      </c>
      <c r="U310">
        <v>3.9649999999999999</v>
      </c>
      <c r="V310">
        <v>1.6060000000000001</v>
      </c>
      <c r="Z310">
        <v>140</v>
      </c>
      <c r="AA310">
        <v>2.9299603858429297E-2</v>
      </c>
      <c r="AE310" t="s">
        <v>44</v>
      </c>
      <c r="AF310" t="s">
        <v>620</v>
      </c>
      <c r="AG310" t="s">
        <v>2289</v>
      </c>
      <c r="AH310" t="s">
        <v>636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1</v>
      </c>
      <c r="AQ310">
        <v>0</v>
      </c>
      <c r="AR310">
        <v>0</v>
      </c>
      <c r="AS310">
        <v>0</v>
      </c>
      <c r="AT310">
        <v>0</v>
      </c>
      <c r="AU310">
        <v>2</v>
      </c>
      <c r="AV310">
        <v>0</v>
      </c>
      <c r="AW310">
        <v>0</v>
      </c>
      <c r="AX310">
        <v>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K310" t="s">
        <v>3397</v>
      </c>
    </row>
    <row r="311" spans="1:63" x14ac:dyDescent="0.25">
      <c r="A311">
        <v>1</v>
      </c>
      <c r="B311" t="s">
        <v>149</v>
      </c>
      <c r="D311" t="s">
        <v>149</v>
      </c>
      <c r="E311">
        <v>310</v>
      </c>
      <c r="G311" t="s">
        <v>74</v>
      </c>
      <c r="H311" t="s">
        <v>2267</v>
      </c>
      <c r="I311" t="s">
        <v>653</v>
      </c>
      <c r="J311" t="s">
        <v>654</v>
      </c>
      <c r="K311" t="s">
        <v>4071</v>
      </c>
      <c r="M311">
        <v>0.16139999999999999</v>
      </c>
      <c r="N311">
        <v>0.23599999999999999</v>
      </c>
      <c r="O311">
        <v>0.16139999999999999</v>
      </c>
      <c r="P311">
        <v>1.04</v>
      </c>
      <c r="Q311">
        <v>1.115</v>
      </c>
      <c r="R311">
        <v>26.442689847856919</v>
      </c>
      <c r="S311">
        <v>1.1399999999999999</v>
      </c>
      <c r="T311">
        <v>2</v>
      </c>
      <c r="U311">
        <v>3.4129999999999998</v>
      </c>
      <c r="V311">
        <v>1.016</v>
      </c>
      <c r="Z311">
        <v>140</v>
      </c>
      <c r="AA311">
        <v>2.9372397905282534E-2</v>
      </c>
      <c r="AE311" t="s">
        <v>44</v>
      </c>
      <c r="AF311" t="s">
        <v>620</v>
      </c>
      <c r="AG311" t="s">
        <v>2289</v>
      </c>
      <c r="AH311" t="s">
        <v>636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1</v>
      </c>
      <c r="AQ311">
        <v>0</v>
      </c>
      <c r="AR311">
        <v>0</v>
      </c>
      <c r="AS311">
        <v>0</v>
      </c>
      <c r="AT311">
        <v>0</v>
      </c>
      <c r="AU311">
        <v>2</v>
      </c>
      <c r="AV311">
        <v>0</v>
      </c>
      <c r="AW311">
        <v>0</v>
      </c>
      <c r="AX311">
        <v>2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K311" t="s">
        <v>3397</v>
      </c>
    </row>
    <row r="312" spans="1:63" x14ac:dyDescent="0.25">
      <c r="A312">
        <v>1</v>
      </c>
      <c r="B312" t="s">
        <v>149</v>
      </c>
      <c r="D312" t="s">
        <v>149</v>
      </c>
      <c r="E312">
        <v>311</v>
      </c>
      <c r="H312" t="s">
        <v>2267</v>
      </c>
      <c r="I312" t="s">
        <v>655</v>
      </c>
      <c r="J312" t="s">
        <v>656</v>
      </c>
      <c r="K312" t="s">
        <v>3456</v>
      </c>
      <c r="M312">
        <v>0.2031</v>
      </c>
      <c r="N312">
        <v>0.23599999999999999</v>
      </c>
      <c r="R312">
        <v>0</v>
      </c>
      <c r="T312">
        <v>2</v>
      </c>
      <c r="U312">
        <v>6.0979999999999999</v>
      </c>
      <c r="V312">
        <v>3.9329999999999998</v>
      </c>
      <c r="Z312">
        <v>140</v>
      </c>
      <c r="AA312">
        <v>3.6961177289732861E-2</v>
      </c>
      <c r="AE312" t="s">
        <v>44</v>
      </c>
      <c r="AF312" t="s">
        <v>620</v>
      </c>
      <c r="AG312" t="s">
        <v>2289</v>
      </c>
      <c r="AH312" t="s">
        <v>621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1</v>
      </c>
      <c r="AQ312">
        <v>0</v>
      </c>
      <c r="AR312">
        <v>0</v>
      </c>
      <c r="AS312">
        <v>0</v>
      </c>
      <c r="AT312">
        <v>0</v>
      </c>
      <c r="AU312">
        <v>2</v>
      </c>
      <c r="AV312">
        <v>0</v>
      </c>
      <c r="AW312">
        <v>0</v>
      </c>
      <c r="AX312">
        <v>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K312" t="s">
        <v>3397</v>
      </c>
    </row>
    <row r="313" spans="1:63" x14ac:dyDescent="0.25">
      <c r="A313">
        <v>1</v>
      </c>
      <c r="B313" t="s">
        <v>149</v>
      </c>
      <c r="D313" t="s">
        <v>149</v>
      </c>
      <c r="E313">
        <v>312</v>
      </c>
      <c r="G313" t="s">
        <v>74</v>
      </c>
      <c r="H313" t="s">
        <v>2267</v>
      </c>
      <c r="I313" t="s">
        <v>657</v>
      </c>
      <c r="J313" t="s">
        <v>658</v>
      </c>
      <c r="K313" t="s">
        <v>4070</v>
      </c>
      <c r="M313">
        <v>0.20469999999999999</v>
      </c>
      <c r="N313">
        <v>0.23599999999999999</v>
      </c>
      <c r="O313">
        <v>0.20469999999999999</v>
      </c>
      <c r="P313">
        <v>1.24</v>
      </c>
      <c r="Q313">
        <v>1.24</v>
      </c>
      <c r="R313">
        <v>90</v>
      </c>
      <c r="S313">
        <v>1.2649999999999999</v>
      </c>
      <c r="T313">
        <v>2</v>
      </c>
      <c r="U313">
        <v>3.2639999999999998</v>
      </c>
      <c r="V313">
        <v>1.1220000000000001</v>
      </c>
      <c r="Z313">
        <v>140</v>
      </c>
      <c r="AA313">
        <v>3.7252353477145818E-2</v>
      </c>
      <c r="AE313" t="s">
        <v>44</v>
      </c>
      <c r="AF313" t="s">
        <v>620</v>
      </c>
      <c r="AG313" t="s">
        <v>2289</v>
      </c>
      <c r="AH313" t="s">
        <v>636</v>
      </c>
      <c r="AI313">
        <v>0</v>
      </c>
      <c r="AJ313">
        <v>1</v>
      </c>
      <c r="AK313">
        <v>0</v>
      </c>
      <c r="AL313">
        <v>0</v>
      </c>
      <c r="AM313">
        <v>1</v>
      </c>
      <c r="AN313">
        <v>0</v>
      </c>
      <c r="AO313">
        <v>1</v>
      </c>
      <c r="AQ313">
        <v>0</v>
      </c>
      <c r="AR313">
        <v>0</v>
      </c>
      <c r="AS313">
        <v>0</v>
      </c>
      <c r="AT313">
        <v>0</v>
      </c>
      <c r="AU313">
        <v>2</v>
      </c>
      <c r="AV313">
        <v>0</v>
      </c>
      <c r="AW313">
        <v>2</v>
      </c>
      <c r="AX313">
        <v>2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K313" t="s">
        <v>3397</v>
      </c>
    </row>
    <row r="314" spans="1:63" x14ac:dyDescent="0.25">
      <c r="A314">
        <v>1</v>
      </c>
      <c r="B314" t="s">
        <v>149</v>
      </c>
      <c r="D314" t="s">
        <v>149</v>
      </c>
      <c r="E314">
        <v>313</v>
      </c>
      <c r="G314" t="s">
        <v>74</v>
      </c>
      <c r="H314" t="s">
        <v>2267</v>
      </c>
      <c r="I314" t="s">
        <v>659</v>
      </c>
      <c r="J314" t="s">
        <v>660</v>
      </c>
      <c r="K314" t="s">
        <v>4070</v>
      </c>
      <c r="M314">
        <v>0.20469999999999999</v>
      </c>
      <c r="N314">
        <v>0.23599999999999999</v>
      </c>
      <c r="O314">
        <v>0.20469999999999999</v>
      </c>
      <c r="P314">
        <v>4.07</v>
      </c>
      <c r="Q314">
        <v>4.07</v>
      </c>
      <c r="R314">
        <v>90</v>
      </c>
      <c r="S314">
        <v>4.0999999999999996</v>
      </c>
      <c r="T314">
        <v>2</v>
      </c>
      <c r="U314">
        <v>6.0979999999999999</v>
      </c>
      <c r="V314">
        <v>3.9329999999999998</v>
      </c>
      <c r="Z314">
        <v>140</v>
      </c>
      <c r="AA314">
        <v>3.7252353477145818E-2</v>
      </c>
      <c r="AE314" t="s">
        <v>44</v>
      </c>
      <c r="AF314" t="s">
        <v>620</v>
      </c>
      <c r="AG314" t="s">
        <v>2289</v>
      </c>
      <c r="AH314" t="s">
        <v>621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0</v>
      </c>
      <c r="AO314">
        <v>1</v>
      </c>
      <c r="AQ314">
        <v>0</v>
      </c>
      <c r="AR314">
        <v>0</v>
      </c>
      <c r="AS314">
        <v>0</v>
      </c>
      <c r="AT314">
        <v>0</v>
      </c>
      <c r="AU314">
        <v>2</v>
      </c>
      <c r="AV314">
        <v>0</v>
      </c>
      <c r="AW314">
        <v>2</v>
      </c>
      <c r="AX314">
        <v>2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K314" t="s">
        <v>3397</v>
      </c>
    </row>
    <row r="315" spans="1:63" x14ac:dyDescent="0.25">
      <c r="A315">
        <v>1</v>
      </c>
      <c r="B315" t="s">
        <v>149</v>
      </c>
      <c r="D315" t="s">
        <v>149</v>
      </c>
      <c r="E315">
        <v>314</v>
      </c>
      <c r="G315" t="s">
        <v>74</v>
      </c>
      <c r="H315" t="s">
        <v>2267</v>
      </c>
      <c r="I315" t="s">
        <v>661</v>
      </c>
      <c r="J315" t="s">
        <v>662</v>
      </c>
      <c r="K315" t="s">
        <v>3420</v>
      </c>
      <c r="M315">
        <v>0.2283</v>
      </c>
      <c r="N315">
        <v>0.23599999999999999</v>
      </c>
      <c r="O315">
        <v>0.22800000000000001</v>
      </c>
      <c r="P315">
        <v>3.2149999999999999</v>
      </c>
      <c r="Q315">
        <v>3.2149999999999999</v>
      </c>
      <c r="R315">
        <v>90</v>
      </c>
      <c r="S315">
        <v>3.24</v>
      </c>
      <c r="T315">
        <v>2</v>
      </c>
      <c r="U315">
        <v>5.28</v>
      </c>
      <c r="V315">
        <v>3.1139999999999999</v>
      </c>
      <c r="Z315">
        <v>140</v>
      </c>
      <c r="AA315">
        <v>4.1547202241487009E-2</v>
      </c>
      <c r="AE315" t="s">
        <v>44</v>
      </c>
      <c r="AF315" t="s">
        <v>620</v>
      </c>
      <c r="AG315" t="s">
        <v>2289</v>
      </c>
      <c r="AH315" t="s">
        <v>621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1</v>
      </c>
      <c r="AQ315">
        <v>0</v>
      </c>
      <c r="AR315">
        <v>0</v>
      </c>
      <c r="AS315">
        <v>0</v>
      </c>
      <c r="AT315">
        <v>0</v>
      </c>
      <c r="AU315">
        <v>2</v>
      </c>
      <c r="AV315">
        <v>0</v>
      </c>
      <c r="AW315">
        <v>0</v>
      </c>
      <c r="AX315">
        <v>2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K315" t="s">
        <v>3397</v>
      </c>
    </row>
    <row r="316" spans="1:63" x14ac:dyDescent="0.25">
      <c r="A316">
        <v>1</v>
      </c>
      <c r="B316" t="s">
        <v>149</v>
      </c>
      <c r="D316" t="s">
        <v>149</v>
      </c>
      <c r="E316">
        <v>315</v>
      </c>
      <c r="G316" t="s">
        <v>74</v>
      </c>
      <c r="H316" t="s">
        <v>2267</v>
      </c>
      <c r="I316" t="s">
        <v>663</v>
      </c>
      <c r="J316" t="s">
        <v>664</v>
      </c>
      <c r="K316" t="s">
        <v>3420</v>
      </c>
      <c r="M316">
        <v>0.2283</v>
      </c>
      <c r="N316">
        <v>0.23599999999999999</v>
      </c>
      <c r="O316">
        <v>0.22800000000000001</v>
      </c>
      <c r="P316">
        <v>4.4249999999999998</v>
      </c>
      <c r="Q316">
        <v>4.4249999999999998</v>
      </c>
      <c r="R316">
        <v>90</v>
      </c>
      <c r="S316">
        <v>4.45</v>
      </c>
      <c r="T316">
        <v>2</v>
      </c>
      <c r="U316">
        <v>6.4610000000000003</v>
      </c>
      <c r="V316">
        <v>4.2949999999999999</v>
      </c>
      <c r="Z316">
        <v>140</v>
      </c>
      <c r="AA316">
        <v>4.1547202241487009E-2</v>
      </c>
      <c r="AE316" t="s">
        <v>44</v>
      </c>
      <c r="AF316" t="s">
        <v>620</v>
      </c>
      <c r="AG316" t="s">
        <v>2289</v>
      </c>
      <c r="AH316" t="s">
        <v>621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1</v>
      </c>
      <c r="AQ316">
        <v>0</v>
      </c>
      <c r="AR316">
        <v>0</v>
      </c>
      <c r="AS316">
        <v>0</v>
      </c>
      <c r="AT316">
        <v>0</v>
      </c>
      <c r="AU316">
        <v>2</v>
      </c>
      <c r="AV316">
        <v>0</v>
      </c>
      <c r="AW316">
        <v>0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K316" t="s">
        <v>3397</v>
      </c>
    </row>
    <row r="317" spans="1:63" x14ac:dyDescent="0.25">
      <c r="A317">
        <v>1</v>
      </c>
      <c r="B317" t="s">
        <v>149</v>
      </c>
      <c r="D317" t="s">
        <v>149</v>
      </c>
      <c r="E317">
        <v>316</v>
      </c>
      <c r="G317" t="s">
        <v>74</v>
      </c>
      <c r="H317" t="s">
        <v>2267</v>
      </c>
      <c r="I317" t="s">
        <v>665</v>
      </c>
      <c r="J317" t="s">
        <v>666</v>
      </c>
      <c r="K317" t="s">
        <v>3420</v>
      </c>
      <c r="M317">
        <v>0.2283</v>
      </c>
      <c r="N317">
        <v>0.23599999999999999</v>
      </c>
      <c r="O317">
        <v>0.22800000000000001</v>
      </c>
      <c r="P317">
        <v>5.6349999999999998</v>
      </c>
      <c r="Q317">
        <v>5.6349999999999998</v>
      </c>
      <c r="R317">
        <v>90</v>
      </c>
      <c r="S317">
        <v>5.66</v>
      </c>
      <c r="T317">
        <v>2</v>
      </c>
      <c r="U317">
        <v>7.6420000000000003</v>
      </c>
      <c r="V317">
        <v>5.476</v>
      </c>
      <c r="Z317">
        <v>140</v>
      </c>
      <c r="AA317">
        <v>4.1547202241487009E-2</v>
      </c>
      <c r="AE317" t="s">
        <v>44</v>
      </c>
      <c r="AF317" t="s">
        <v>620</v>
      </c>
      <c r="AG317" t="s">
        <v>2289</v>
      </c>
      <c r="AH317" t="s">
        <v>621</v>
      </c>
      <c r="AI317">
        <v>0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1</v>
      </c>
      <c r="AQ317">
        <v>0</v>
      </c>
      <c r="AR317">
        <v>0</v>
      </c>
      <c r="AS317">
        <v>0</v>
      </c>
      <c r="AT317">
        <v>0</v>
      </c>
      <c r="AU317">
        <v>2</v>
      </c>
      <c r="AV317">
        <v>0</v>
      </c>
      <c r="AW317">
        <v>0</v>
      </c>
      <c r="AX317">
        <v>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K317" t="s">
        <v>3397</v>
      </c>
    </row>
    <row r="318" spans="1:63" x14ac:dyDescent="0.25">
      <c r="A318">
        <v>1</v>
      </c>
      <c r="B318" t="s">
        <v>149</v>
      </c>
      <c r="D318" t="s">
        <v>149</v>
      </c>
      <c r="E318">
        <v>317</v>
      </c>
      <c r="G318" t="s">
        <v>74</v>
      </c>
      <c r="H318" t="s">
        <v>2267</v>
      </c>
      <c r="I318" t="s">
        <v>667</v>
      </c>
      <c r="J318" t="s">
        <v>668</v>
      </c>
      <c r="K318" t="s">
        <v>4069</v>
      </c>
      <c r="M318">
        <v>0.24</v>
      </c>
      <c r="N318">
        <v>0.315</v>
      </c>
      <c r="O318">
        <v>0.24</v>
      </c>
      <c r="P318">
        <v>1.385</v>
      </c>
      <c r="Q318">
        <v>1.385</v>
      </c>
      <c r="R318">
        <v>90</v>
      </c>
      <c r="S318">
        <v>1.41</v>
      </c>
      <c r="T318">
        <v>2</v>
      </c>
      <c r="U318">
        <v>2.9529999999999998</v>
      </c>
      <c r="V318">
        <v>1.26</v>
      </c>
      <c r="Z318">
        <v>140</v>
      </c>
      <c r="AA318">
        <v>4.367642811194429E-2</v>
      </c>
      <c r="AE318" t="s">
        <v>44</v>
      </c>
      <c r="AF318" t="s">
        <v>620</v>
      </c>
      <c r="AG318" t="s">
        <v>2289</v>
      </c>
      <c r="AH318" t="s">
        <v>636</v>
      </c>
      <c r="AI318">
        <v>0</v>
      </c>
      <c r="AJ318">
        <v>1</v>
      </c>
      <c r="AK318">
        <v>0</v>
      </c>
      <c r="AL318">
        <v>0</v>
      </c>
      <c r="AM318">
        <v>1</v>
      </c>
      <c r="AN318">
        <v>0</v>
      </c>
      <c r="AO318">
        <v>1</v>
      </c>
      <c r="AQ318">
        <v>0</v>
      </c>
      <c r="AR318">
        <v>0</v>
      </c>
      <c r="AS318">
        <v>0</v>
      </c>
      <c r="AT318">
        <v>0</v>
      </c>
      <c r="AU318">
        <v>2</v>
      </c>
      <c r="AV318">
        <v>0</v>
      </c>
      <c r="AW318">
        <v>0</v>
      </c>
      <c r="AX318">
        <v>2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K318" t="s">
        <v>3397</v>
      </c>
    </row>
    <row r="319" spans="1:63" x14ac:dyDescent="0.25">
      <c r="A319">
        <v>1</v>
      </c>
      <c r="B319" t="s">
        <v>149</v>
      </c>
      <c r="D319" t="s">
        <v>149</v>
      </c>
      <c r="E319">
        <v>318</v>
      </c>
      <c r="G319" t="s">
        <v>74</v>
      </c>
      <c r="H319" t="s">
        <v>2267</v>
      </c>
      <c r="I319" t="s">
        <v>669</v>
      </c>
      <c r="J319" t="s">
        <v>670</v>
      </c>
      <c r="K319" t="s">
        <v>3421</v>
      </c>
      <c r="M319">
        <v>0.25</v>
      </c>
      <c r="N319">
        <v>0.315</v>
      </c>
      <c r="O319">
        <v>0.25</v>
      </c>
      <c r="P319">
        <v>3.5219999999999998</v>
      </c>
      <c r="Q319">
        <v>3.5219999999999998</v>
      </c>
      <c r="R319">
        <v>90</v>
      </c>
      <c r="S319">
        <v>3.55</v>
      </c>
      <c r="T319">
        <v>2</v>
      </c>
      <c r="U319">
        <v>5.5979999999999999</v>
      </c>
      <c r="V319">
        <v>3.3940000000000001</v>
      </c>
      <c r="Z319">
        <v>140</v>
      </c>
      <c r="AA319">
        <v>4.5496279283275307E-2</v>
      </c>
      <c r="AE319" t="s">
        <v>44</v>
      </c>
      <c r="AF319" t="s">
        <v>620</v>
      </c>
      <c r="AG319" t="s">
        <v>2289</v>
      </c>
      <c r="AH319" t="s">
        <v>621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1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  <c r="AW319">
        <v>0</v>
      </c>
      <c r="AX319">
        <v>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K319" t="s">
        <v>3397</v>
      </c>
    </row>
    <row r="320" spans="1:63" x14ac:dyDescent="0.25">
      <c r="A320">
        <v>1</v>
      </c>
      <c r="B320" t="s">
        <v>149</v>
      </c>
      <c r="D320" t="s">
        <v>149</v>
      </c>
      <c r="E320">
        <v>319</v>
      </c>
      <c r="G320" t="s">
        <v>74</v>
      </c>
      <c r="H320" t="s">
        <v>2267</v>
      </c>
      <c r="I320" t="s">
        <v>671</v>
      </c>
      <c r="J320" t="s">
        <v>672</v>
      </c>
      <c r="K320" t="s">
        <v>3421</v>
      </c>
      <c r="M320">
        <v>0.25</v>
      </c>
      <c r="N320">
        <v>0.315</v>
      </c>
      <c r="O320">
        <v>0.25</v>
      </c>
      <c r="P320">
        <v>4.6950000000000003</v>
      </c>
      <c r="Q320">
        <v>4.6950000000000003</v>
      </c>
      <c r="R320">
        <v>90</v>
      </c>
      <c r="S320">
        <v>4.72</v>
      </c>
      <c r="T320">
        <v>2</v>
      </c>
      <c r="U320">
        <v>8.157</v>
      </c>
      <c r="V320">
        <v>4.6539999999999999</v>
      </c>
      <c r="Z320">
        <v>140</v>
      </c>
      <c r="AA320">
        <v>4.5496279283275307E-2</v>
      </c>
      <c r="AE320" t="s">
        <v>44</v>
      </c>
      <c r="AF320" t="s">
        <v>620</v>
      </c>
      <c r="AG320" t="s">
        <v>2289</v>
      </c>
      <c r="AH320" t="s">
        <v>621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1</v>
      </c>
      <c r="AQ320">
        <v>0</v>
      </c>
      <c r="AR320">
        <v>0</v>
      </c>
      <c r="AS320">
        <v>0</v>
      </c>
      <c r="AT320">
        <v>0</v>
      </c>
      <c r="AU320">
        <v>2</v>
      </c>
      <c r="AV320">
        <v>0</v>
      </c>
      <c r="AW320">
        <v>0</v>
      </c>
      <c r="AX320">
        <v>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K320" t="s">
        <v>3397</v>
      </c>
    </row>
    <row r="321" spans="1:63" x14ac:dyDescent="0.25">
      <c r="A321">
        <v>1</v>
      </c>
      <c r="B321" t="s">
        <v>149</v>
      </c>
      <c r="D321" t="s">
        <v>149</v>
      </c>
      <c r="E321">
        <v>320</v>
      </c>
      <c r="H321" t="s">
        <v>2267</v>
      </c>
      <c r="I321" t="s">
        <v>673</v>
      </c>
      <c r="J321" t="s">
        <v>674</v>
      </c>
      <c r="K321" t="s">
        <v>4068</v>
      </c>
      <c r="M321">
        <v>0.25590000000000002</v>
      </c>
      <c r="N321">
        <v>0.315</v>
      </c>
      <c r="R321">
        <v>0</v>
      </c>
      <c r="T321">
        <v>2</v>
      </c>
      <c r="U321">
        <v>4.3390000000000004</v>
      </c>
      <c r="V321">
        <v>2.0939999999999999</v>
      </c>
      <c r="Z321">
        <v>140</v>
      </c>
      <c r="AA321">
        <v>4.6569991474360604E-2</v>
      </c>
      <c r="AE321" t="s">
        <v>44</v>
      </c>
      <c r="AF321" t="s">
        <v>620</v>
      </c>
      <c r="AG321" t="s">
        <v>2289</v>
      </c>
      <c r="AH321" t="s">
        <v>636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1</v>
      </c>
      <c r="AQ321">
        <v>0</v>
      </c>
      <c r="AR321">
        <v>0</v>
      </c>
      <c r="AS321">
        <v>0</v>
      </c>
      <c r="AT321">
        <v>0</v>
      </c>
      <c r="AU321">
        <v>2</v>
      </c>
      <c r="AV321">
        <v>0</v>
      </c>
      <c r="AW321">
        <v>0</v>
      </c>
      <c r="AX321">
        <v>2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K321" t="s">
        <v>3397</v>
      </c>
    </row>
    <row r="322" spans="1:63" x14ac:dyDescent="0.25">
      <c r="A322">
        <v>1</v>
      </c>
      <c r="B322" t="s">
        <v>149</v>
      </c>
      <c r="D322" t="s">
        <v>149</v>
      </c>
      <c r="E322">
        <v>321</v>
      </c>
      <c r="H322" t="s">
        <v>2267</v>
      </c>
      <c r="I322" t="s">
        <v>2450</v>
      </c>
      <c r="J322" t="s">
        <v>675</v>
      </c>
      <c r="K322" t="s">
        <v>4067</v>
      </c>
      <c r="M322">
        <v>0.25979999999999998</v>
      </c>
      <c r="N322">
        <v>0.315</v>
      </c>
      <c r="R322">
        <v>0</v>
      </c>
      <c r="T322">
        <v>2</v>
      </c>
      <c r="U322">
        <v>4.3390000000000004</v>
      </c>
      <c r="V322">
        <v>2.2519999999999998</v>
      </c>
      <c r="Z322">
        <v>140</v>
      </c>
      <c r="AA322">
        <v>4.7279733431179694E-2</v>
      </c>
      <c r="AE322" t="s">
        <v>44</v>
      </c>
      <c r="AF322" t="s">
        <v>620</v>
      </c>
      <c r="AG322" t="s">
        <v>2289</v>
      </c>
      <c r="AH322" t="s">
        <v>636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1</v>
      </c>
      <c r="AQ322">
        <v>0</v>
      </c>
      <c r="AR322">
        <v>0</v>
      </c>
      <c r="AS322">
        <v>0</v>
      </c>
      <c r="AT322">
        <v>0</v>
      </c>
      <c r="AU322">
        <v>2</v>
      </c>
      <c r="AV322">
        <v>0</v>
      </c>
      <c r="AW322">
        <v>0</v>
      </c>
      <c r="AX322">
        <v>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K322" t="s">
        <v>3397</v>
      </c>
    </row>
    <row r="323" spans="1:63" x14ac:dyDescent="0.25">
      <c r="A323">
        <v>1</v>
      </c>
      <c r="B323" t="s">
        <v>149</v>
      </c>
      <c r="D323" t="s">
        <v>149</v>
      </c>
      <c r="E323">
        <v>322</v>
      </c>
      <c r="G323" t="s">
        <v>74</v>
      </c>
      <c r="H323" t="s">
        <v>2267</v>
      </c>
      <c r="I323" t="s">
        <v>676</v>
      </c>
      <c r="J323" t="s">
        <v>677</v>
      </c>
      <c r="K323" t="s">
        <v>4066</v>
      </c>
      <c r="M323">
        <v>0.33200000000000002</v>
      </c>
      <c r="N323">
        <v>0.39400000000000002</v>
      </c>
      <c r="O323">
        <v>0.33200000000000002</v>
      </c>
      <c r="P323">
        <v>3.98</v>
      </c>
      <c r="Q323">
        <v>3.98</v>
      </c>
      <c r="R323">
        <v>90</v>
      </c>
      <c r="S323">
        <v>4.0049999999999999</v>
      </c>
      <c r="T323">
        <v>2</v>
      </c>
      <c r="U323">
        <v>6.1219999999999999</v>
      </c>
      <c r="V323">
        <v>3.76</v>
      </c>
      <c r="Z323">
        <v>140</v>
      </c>
      <c r="AA323">
        <v>6.041905888818961E-2</v>
      </c>
      <c r="AE323" t="s">
        <v>44</v>
      </c>
      <c r="AF323" t="s">
        <v>620</v>
      </c>
      <c r="AG323" t="s">
        <v>2289</v>
      </c>
      <c r="AH323" t="s">
        <v>621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1</v>
      </c>
      <c r="AQ323">
        <v>0</v>
      </c>
      <c r="AR323">
        <v>0</v>
      </c>
      <c r="AS323">
        <v>0</v>
      </c>
      <c r="AT323">
        <v>0</v>
      </c>
      <c r="AU323">
        <v>2</v>
      </c>
      <c r="AV323">
        <v>0</v>
      </c>
      <c r="AW323">
        <v>0</v>
      </c>
      <c r="AX323">
        <v>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K323" t="s">
        <v>3397</v>
      </c>
    </row>
    <row r="324" spans="1:63" x14ac:dyDescent="0.25">
      <c r="A324">
        <v>1</v>
      </c>
      <c r="B324" t="s">
        <v>149</v>
      </c>
      <c r="D324" t="s">
        <v>149</v>
      </c>
      <c r="E324">
        <v>323</v>
      </c>
      <c r="G324" t="s">
        <v>74</v>
      </c>
      <c r="H324" t="s">
        <v>2267</v>
      </c>
      <c r="I324" t="s">
        <v>678</v>
      </c>
      <c r="J324" t="s">
        <v>679</v>
      </c>
      <c r="K324" t="s">
        <v>4066</v>
      </c>
      <c r="M324">
        <v>0.33200000000000002</v>
      </c>
      <c r="N324">
        <v>0.39400000000000002</v>
      </c>
      <c r="O324">
        <v>0.33200000000000002</v>
      </c>
      <c r="P324">
        <v>4.4850000000000003</v>
      </c>
      <c r="Q324">
        <v>4.4850000000000003</v>
      </c>
      <c r="R324">
        <v>90</v>
      </c>
      <c r="S324">
        <v>4.51</v>
      </c>
      <c r="T324">
        <v>2</v>
      </c>
      <c r="U324">
        <v>6.7130000000000001</v>
      </c>
      <c r="V324">
        <v>4.4290000000000003</v>
      </c>
      <c r="Z324">
        <v>140</v>
      </c>
      <c r="AA324">
        <v>6.041905888818961E-2</v>
      </c>
      <c r="AE324" t="s">
        <v>44</v>
      </c>
      <c r="AF324" t="s">
        <v>620</v>
      </c>
      <c r="AG324" t="s">
        <v>2289</v>
      </c>
      <c r="AH324" t="s">
        <v>621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1</v>
      </c>
      <c r="AQ324">
        <v>0</v>
      </c>
      <c r="AR324">
        <v>0</v>
      </c>
      <c r="AS324">
        <v>0</v>
      </c>
      <c r="AT324">
        <v>0</v>
      </c>
      <c r="AU324">
        <v>2</v>
      </c>
      <c r="AV324">
        <v>0</v>
      </c>
      <c r="AW324">
        <v>0</v>
      </c>
      <c r="AX324">
        <v>2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K324" t="s">
        <v>3397</v>
      </c>
    </row>
    <row r="325" spans="1:63" x14ac:dyDescent="0.25">
      <c r="A325">
        <v>1</v>
      </c>
      <c r="B325" t="s">
        <v>149</v>
      </c>
      <c r="D325" t="s">
        <v>149</v>
      </c>
      <c r="E325">
        <v>324</v>
      </c>
      <c r="F325" t="s">
        <v>60</v>
      </c>
      <c r="H325" t="s">
        <v>680</v>
      </c>
      <c r="I325" t="s">
        <v>681</v>
      </c>
      <c r="J325">
        <v>30001350</v>
      </c>
      <c r="K325" t="s">
        <v>4065</v>
      </c>
      <c r="L325" t="s">
        <v>682</v>
      </c>
      <c r="M325">
        <v>1.35E-2</v>
      </c>
      <c r="N325">
        <v>1.35E-2</v>
      </c>
      <c r="O325">
        <v>1.35E-2</v>
      </c>
      <c r="P325">
        <v>0.36</v>
      </c>
      <c r="R325">
        <v>0</v>
      </c>
      <c r="S325">
        <v>0.4</v>
      </c>
      <c r="T325">
        <v>2</v>
      </c>
      <c r="U325">
        <v>1.5</v>
      </c>
      <c r="V325">
        <v>0.25</v>
      </c>
      <c r="Z325">
        <v>118</v>
      </c>
      <c r="AA325">
        <v>4.0558091784360321E-3</v>
      </c>
      <c r="AE325" t="s">
        <v>44</v>
      </c>
      <c r="AF325" t="s">
        <v>62</v>
      </c>
      <c r="AG325" t="s">
        <v>495</v>
      </c>
      <c r="AH325" t="s">
        <v>683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0</v>
      </c>
      <c r="AO325">
        <v>1</v>
      </c>
      <c r="AQ325">
        <v>0</v>
      </c>
      <c r="AR325">
        <v>0</v>
      </c>
      <c r="AS325">
        <v>0</v>
      </c>
      <c r="AT325">
        <v>0</v>
      </c>
      <c r="AU325">
        <v>2</v>
      </c>
      <c r="AV325">
        <v>0</v>
      </c>
      <c r="AW325">
        <v>0</v>
      </c>
      <c r="AX325">
        <v>2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K325" t="s">
        <v>3397</v>
      </c>
    </row>
    <row r="326" spans="1:63" x14ac:dyDescent="0.25">
      <c r="A326">
        <v>1</v>
      </c>
      <c r="B326" t="s">
        <v>149</v>
      </c>
      <c r="D326" t="s">
        <v>149</v>
      </c>
      <c r="E326">
        <v>325</v>
      </c>
      <c r="F326" t="s">
        <v>60</v>
      </c>
      <c r="H326" t="s">
        <v>680</v>
      </c>
      <c r="I326" t="s">
        <v>684</v>
      </c>
      <c r="J326">
        <v>30001450</v>
      </c>
      <c r="K326" t="s">
        <v>4064</v>
      </c>
      <c r="L326" t="s">
        <v>685</v>
      </c>
      <c r="M326">
        <v>1.4500000000000001E-2</v>
      </c>
      <c r="N326">
        <v>1.4500000000000001E-2</v>
      </c>
      <c r="O326">
        <v>1.4500000000000001E-2</v>
      </c>
      <c r="P326">
        <v>0.39</v>
      </c>
      <c r="R326">
        <v>0</v>
      </c>
      <c r="S326">
        <v>0.42</v>
      </c>
      <c r="T326">
        <v>2</v>
      </c>
      <c r="U326">
        <v>1.5</v>
      </c>
      <c r="V326">
        <v>0.3</v>
      </c>
      <c r="Z326">
        <v>118</v>
      </c>
      <c r="AA326">
        <v>4.3562394879498121E-3</v>
      </c>
      <c r="AE326" t="s">
        <v>44</v>
      </c>
      <c r="AF326" t="s">
        <v>62</v>
      </c>
      <c r="AG326" t="s">
        <v>495</v>
      </c>
      <c r="AH326" t="s">
        <v>683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0</v>
      </c>
      <c r="AO326">
        <v>1</v>
      </c>
      <c r="AQ326">
        <v>0</v>
      </c>
      <c r="AR326">
        <v>0</v>
      </c>
      <c r="AS326">
        <v>0</v>
      </c>
      <c r="AT326">
        <v>0</v>
      </c>
      <c r="AU326">
        <v>2</v>
      </c>
      <c r="AV326">
        <v>0</v>
      </c>
      <c r="AW326">
        <v>0</v>
      </c>
      <c r="AX326">
        <v>2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K326" t="s">
        <v>3397</v>
      </c>
    </row>
    <row r="327" spans="1:63" x14ac:dyDescent="0.25">
      <c r="A327">
        <v>1</v>
      </c>
      <c r="B327" t="s">
        <v>149</v>
      </c>
      <c r="D327" t="s">
        <v>149</v>
      </c>
      <c r="E327">
        <v>326</v>
      </c>
      <c r="G327" t="s">
        <v>74</v>
      </c>
      <c r="H327" t="s">
        <v>680</v>
      </c>
      <c r="I327" t="s">
        <v>686</v>
      </c>
      <c r="J327">
        <v>30001600</v>
      </c>
      <c r="K327" t="s">
        <v>4063</v>
      </c>
      <c r="L327" t="s">
        <v>687</v>
      </c>
      <c r="M327">
        <v>1.6E-2</v>
      </c>
      <c r="N327">
        <v>1.6E-2</v>
      </c>
      <c r="O327">
        <v>1.6E-2</v>
      </c>
      <c r="P327">
        <v>0.4</v>
      </c>
      <c r="R327">
        <v>0</v>
      </c>
      <c r="S327">
        <v>0.42499999999999999</v>
      </c>
      <c r="T327">
        <v>2</v>
      </c>
      <c r="U327">
        <v>1.5</v>
      </c>
      <c r="V327">
        <v>0.25</v>
      </c>
      <c r="Z327">
        <v>118</v>
      </c>
      <c r="AA327">
        <v>4.8068849522204821E-3</v>
      </c>
      <c r="AE327" t="s">
        <v>44</v>
      </c>
      <c r="AF327" t="s">
        <v>62</v>
      </c>
      <c r="AG327" t="s">
        <v>495</v>
      </c>
      <c r="AH327" t="s">
        <v>683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0</v>
      </c>
      <c r="AO327">
        <v>1</v>
      </c>
      <c r="AQ327">
        <v>0</v>
      </c>
      <c r="AR327">
        <v>0</v>
      </c>
      <c r="AS327">
        <v>0</v>
      </c>
      <c r="AT327">
        <v>0</v>
      </c>
      <c r="AU327">
        <v>2</v>
      </c>
      <c r="AV327">
        <v>0</v>
      </c>
      <c r="AW327">
        <v>0</v>
      </c>
      <c r="AX327">
        <v>2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K327" t="s">
        <v>3397</v>
      </c>
    </row>
    <row r="328" spans="1:63" x14ac:dyDescent="0.25">
      <c r="A328">
        <v>1</v>
      </c>
      <c r="B328" t="s">
        <v>149</v>
      </c>
      <c r="D328" t="s">
        <v>149</v>
      </c>
      <c r="E328">
        <v>327</v>
      </c>
      <c r="F328" t="s">
        <v>60</v>
      </c>
      <c r="H328" t="s">
        <v>680</v>
      </c>
      <c r="I328" t="s">
        <v>688</v>
      </c>
      <c r="J328">
        <v>30001800</v>
      </c>
      <c r="K328" t="s">
        <v>4062</v>
      </c>
      <c r="L328" t="s">
        <v>689</v>
      </c>
      <c r="M328">
        <v>1.7999999999999999E-2</v>
      </c>
      <c r="N328">
        <v>1.7999999999999999E-2</v>
      </c>
      <c r="O328">
        <v>1.7999999999999999E-2</v>
      </c>
      <c r="P328">
        <v>0.375</v>
      </c>
      <c r="R328">
        <v>0</v>
      </c>
      <c r="S328">
        <v>0.4</v>
      </c>
      <c r="T328">
        <v>2</v>
      </c>
      <c r="U328">
        <v>1.5</v>
      </c>
      <c r="V328">
        <v>0.25</v>
      </c>
      <c r="Z328">
        <v>118</v>
      </c>
      <c r="AA328">
        <v>5.4077455712480422E-3</v>
      </c>
      <c r="AE328" t="s">
        <v>44</v>
      </c>
      <c r="AF328" t="s">
        <v>62</v>
      </c>
      <c r="AG328" t="s">
        <v>495</v>
      </c>
      <c r="AH328" t="s">
        <v>683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0</v>
      </c>
      <c r="AO328">
        <v>1</v>
      </c>
      <c r="AQ328">
        <v>0</v>
      </c>
      <c r="AR328">
        <v>0</v>
      </c>
      <c r="AS328">
        <v>0</v>
      </c>
      <c r="AT328">
        <v>0</v>
      </c>
      <c r="AU328">
        <v>2</v>
      </c>
      <c r="AV328">
        <v>0</v>
      </c>
      <c r="AW328">
        <v>0</v>
      </c>
      <c r="AX328">
        <v>2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K328" t="s">
        <v>3397</v>
      </c>
    </row>
    <row r="329" spans="1:63" x14ac:dyDescent="0.25">
      <c r="A329">
        <v>1</v>
      </c>
      <c r="B329" t="s">
        <v>149</v>
      </c>
      <c r="D329" t="s">
        <v>149</v>
      </c>
      <c r="E329">
        <v>328</v>
      </c>
      <c r="F329" t="s">
        <v>60</v>
      </c>
      <c r="H329" t="s">
        <v>680</v>
      </c>
      <c r="I329" t="s">
        <v>690</v>
      </c>
      <c r="J329">
        <v>30001970</v>
      </c>
      <c r="K329" t="s">
        <v>4061</v>
      </c>
      <c r="L329" t="s">
        <v>691</v>
      </c>
      <c r="M329">
        <v>1.9699999999999999E-2</v>
      </c>
      <c r="N329">
        <v>1.9699999999999999E-2</v>
      </c>
      <c r="O329">
        <v>1.9699999999999999E-2</v>
      </c>
      <c r="P329">
        <v>0.5</v>
      </c>
      <c r="R329">
        <v>0</v>
      </c>
      <c r="S329">
        <v>0.53</v>
      </c>
      <c r="T329">
        <v>2</v>
      </c>
      <c r="U329">
        <v>1.496</v>
      </c>
      <c r="V329">
        <v>0.374</v>
      </c>
      <c r="Z329">
        <v>118</v>
      </c>
      <c r="AA329">
        <v>5.9184770974214686E-3</v>
      </c>
      <c r="AE329" t="s">
        <v>44</v>
      </c>
      <c r="AF329" t="s">
        <v>62</v>
      </c>
      <c r="AG329" t="s">
        <v>495</v>
      </c>
      <c r="AH329" t="s">
        <v>683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0</v>
      </c>
      <c r="AO329">
        <v>1</v>
      </c>
      <c r="AQ329">
        <v>0</v>
      </c>
      <c r="AR329">
        <v>0</v>
      </c>
      <c r="AS329">
        <v>0</v>
      </c>
      <c r="AT329">
        <v>0</v>
      </c>
      <c r="AU329">
        <v>2</v>
      </c>
      <c r="AV329">
        <v>0</v>
      </c>
      <c r="AW329">
        <v>0</v>
      </c>
      <c r="AX329">
        <v>2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K329" t="s">
        <v>3397</v>
      </c>
    </row>
    <row r="330" spans="1:63" x14ac:dyDescent="0.25">
      <c r="A330">
        <v>1</v>
      </c>
      <c r="B330" t="s">
        <v>149</v>
      </c>
      <c r="D330" t="s">
        <v>149</v>
      </c>
      <c r="E330">
        <v>329</v>
      </c>
      <c r="G330" t="s">
        <v>74</v>
      </c>
      <c r="H330" t="s">
        <v>680</v>
      </c>
      <c r="I330" t="s">
        <v>692</v>
      </c>
      <c r="J330">
        <v>30002000</v>
      </c>
      <c r="K330" t="s">
        <v>4060</v>
      </c>
      <c r="L330" t="s">
        <v>693</v>
      </c>
      <c r="M330">
        <v>0.02</v>
      </c>
      <c r="N330">
        <v>0.02</v>
      </c>
      <c r="O330">
        <v>0.02</v>
      </c>
      <c r="P330">
        <v>0.52500000000000002</v>
      </c>
      <c r="R330">
        <v>0</v>
      </c>
      <c r="S330">
        <v>0.55000000000000004</v>
      </c>
      <c r="T330">
        <v>2</v>
      </c>
      <c r="U330">
        <v>1.5</v>
      </c>
      <c r="V330">
        <v>0.38</v>
      </c>
      <c r="Z330">
        <v>118</v>
      </c>
      <c r="AA330">
        <v>6.0086061902756031E-3</v>
      </c>
      <c r="AE330" t="s">
        <v>44</v>
      </c>
      <c r="AF330" t="s">
        <v>62</v>
      </c>
      <c r="AG330" t="s">
        <v>495</v>
      </c>
      <c r="AH330" t="s">
        <v>683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1</v>
      </c>
      <c r="AQ330">
        <v>0</v>
      </c>
      <c r="AR330">
        <v>0</v>
      </c>
      <c r="AS330">
        <v>0</v>
      </c>
      <c r="AT330">
        <v>0</v>
      </c>
      <c r="AU330">
        <v>2</v>
      </c>
      <c r="AV330">
        <v>0</v>
      </c>
      <c r="AW330">
        <v>0</v>
      </c>
      <c r="AX330">
        <v>2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K330" t="s">
        <v>3397</v>
      </c>
    </row>
    <row r="331" spans="1:63" x14ac:dyDescent="0.25">
      <c r="A331">
        <v>1</v>
      </c>
      <c r="B331" t="s">
        <v>149</v>
      </c>
      <c r="D331" t="s">
        <v>149</v>
      </c>
      <c r="E331">
        <v>330</v>
      </c>
      <c r="F331" t="s">
        <v>60</v>
      </c>
      <c r="H331" t="s">
        <v>680</v>
      </c>
      <c r="I331" t="s">
        <v>694</v>
      </c>
      <c r="J331">
        <v>30002100</v>
      </c>
      <c r="K331" t="s">
        <v>4059</v>
      </c>
      <c r="L331" t="s">
        <v>695</v>
      </c>
      <c r="M331">
        <v>2.1000000000000001E-2</v>
      </c>
      <c r="N331">
        <v>2.1000000000000001E-2</v>
      </c>
      <c r="O331">
        <v>2.1000000000000001E-2</v>
      </c>
      <c r="P331">
        <v>0.49</v>
      </c>
      <c r="R331">
        <v>0</v>
      </c>
      <c r="S331">
        <v>0.52</v>
      </c>
      <c r="T331">
        <v>2</v>
      </c>
      <c r="U331">
        <v>1.5</v>
      </c>
      <c r="V331">
        <v>0.38</v>
      </c>
      <c r="Z331">
        <v>118</v>
      </c>
      <c r="AA331">
        <v>6.3090364997893831E-3</v>
      </c>
      <c r="AE331" t="s">
        <v>44</v>
      </c>
      <c r="AF331" t="s">
        <v>62</v>
      </c>
      <c r="AG331" t="s">
        <v>495</v>
      </c>
      <c r="AH331" t="s">
        <v>683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1</v>
      </c>
      <c r="AQ331">
        <v>0</v>
      </c>
      <c r="AR331">
        <v>0</v>
      </c>
      <c r="AS331">
        <v>0</v>
      </c>
      <c r="AT331">
        <v>0</v>
      </c>
      <c r="AU331">
        <v>2</v>
      </c>
      <c r="AV331">
        <v>0</v>
      </c>
      <c r="AW331">
        <v>0</v>
      </c>
      <c r="AX331">
        <v>2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K331" t="s">
        <v>3397</v>
      </c>
    </row>
    <row r="332" spans="1:63" x14ac:dyDescent="0.25">
      <c r="A332">
        <v>1</v>
      </c>
      <c r="B332" t="s">
        <v>149</v>
      </c>
      <c r="D332" t="s">
        <v>149</v>
      </c>
      <c r="E332">
        <v>331</v>
      </c>
      <c r="G332" t="s">
        <v>74</v>
      </c>
      <c r="H332" t="s">
        <v>680</v>
      </c>
      <c r="I332" t="s">
        <v>696</v>
      </c>
      <c r="J332">
        <v>51074</v>
      </c>
      <c r="K332" t="s">
        <v>4058</v>
      </c>
      <c r="L332" t="s">
        <v>697</v>
      </c>
      <c r="M332">
        <v>2.2499999999999999E-2</v>
      </c>
      <c r="N332">
        <v>2.2499999999999999E-2</v>
      </c>
      <c r="O332">
        <v>2.2499999999999999E-2</v>
      </c>
      <c r="P332">
        <v>0.375</v>
      </c>
      <c r="R332">
        <v>0</v>
      </c>
      <c r="S332">
        <v>0.4</v>
      </c>
      <c r="T332">
        <v>2</v>
      </c>
      <c r="U332">
        <v>0.875</v>
      </c>
      <c r="V332">
        <v>0.25</v>
      </c>
      <c r="Z332">
        <v>118</v>
      </c>
      <c r="AA332">
        <v>6.7596819640600532E-3</v>
      </c>
      <c r="AE332" t="s">
        <v>44</v>
      </c>
      <c r="AF332" t="s">
        <v>62</v>
      </c>
      <c r="AG332" t="s">
        <v>79</v>
      </c>
      <c r="AH332" t="s">
        <v>683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0</v>
      </c>
      <c r="AO332">
        <v>1</v>
      </c>
      <c r="AQ332">
        <v>0</v>
      </c>
      <c r="AR332">
        <v>0</v>
      </c>
      <c r="AS332">
        <v>0</v>
      </c>
      <c r="AT332">
        <v>0</v>
      </c>
      <c r="AU332">
        <v>2</v>
      </c>
      <c r="AV332">
        <v>0</v>
      </c>
      <c r="AW332">
        <v>0</v>
      </c>
      <c r="AX332">
        <v>2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K332" t="s">
        <v>3397</v>
      </c>
    </row>
    <row r="333" spans="1:63" x14ac:dyDescent="0.25">
      <c r="A333">
        <v>1</v>
      </c>
      <c r="B333" t="s">
        <v>149</v>
      </c>
      <c r="D333" t="s">
        <v>149</v>
      </c>
      <c r="E333">
        <v>332</v>
      </c>
      <c r="F333" t="s">
        <v>60</v>
      </c>
      <c r="H333" t="s">
        <v>680</v>
      </c>
      <c r="I333" t="s">
        <v>698</v>
      </c>
      <c r="J333">
        <v>68645</v>
      </c>
      <c r="K333" t="s">
        <v>4057</v>
      </c>
      <c r="L333" t="s">
        <v>699</v>
      </c>
      <c r="M333">
        <v>2.3599999999999999E-2</v>
      </c>
      <c r="N333">
        <v>2.3599999999999999E-2</v>
      </c>
      <c r="O333">
        <v>2.3599999999999999E-2</v>
      </c>
      <c r="P333">
        <v>0.18</v>
      </c>
      <c r="R333">
        <v>0</v>
      </c>
      <c r="S333">
        <v>0.21</v>
      </c>
      <c r="T333">
        <v>2</v>
      </c>
      <c r="U333">
        <v>0.82679999999999998</v>
      </c>
      <c r="V333">
        <v>0.13780000000000001</v>
      </c>
      <c r="Z333">
        <v>118</v>
      </c>
      <c r="AA333">
        <v>7.0901553045252114E-3</v>
      </c>
      <c r="AE333" t="s">
        <v>44</v>
      </c>
      <c r="AF333" t="s">
        <v>62</v>
      </c>
      <c r="AG333" t="s">
        <v>79</v>
      </c>
      <c r="AH333" t="s">
        <v>683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0</v>
      </c>
      <c r="AO333">
        <v>1</v>
      </c>
      <c r="AQ333">
        <v>0</v>
      </c>
      <c r="AR333">
        <v>0</v>
      </c>
      <c r="AS333">
        <v>0</v>
      </c>
      <c r="AT333">
        <v>0</v>
      </c>
      <c r="AU333">
        <v>2</v>
      </c>
      <c r="AV333">
        <v>0</v>
      </c>
      <c r="AW333">
        <v>0</v>
      </c>
      <c r="AX333">
        <v>2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K333" t="s">
        <v>3397</v>
      </c>
    </row>
    <row r="334" spans="1:63" x14ac:dyDescent="0.25">
      <c r="A334">
        <v>1</v>
      </c>
      <c r="B334" t="s">
        <v>149</v>
      </c>
      <c r="D334" t="s">
        <v>149</v>
      </c>
      <c r="E334">
        <v>333</v>
      </c>
      <c r="F334" t="s">
        <v>60</v>
      </c>
      <c r="H334" t="s">
        <v>680</v>
      </c>
      <c r="I334" t="s">
        <v>700</v>
      </c>
      <c r="J334">
        <v>51073</v>
      </c>
      <c r="K334" t="s">
        <v>4056</v>
      </c>
      <c r="L334" t="s">
        <v>701</v>
      </c>
      <c r="M334">
        <v>2.4E-2</v>
      </c>
      <c r="N334">
        <v>2.4E-2</v>
      </c>
      <c r="O334">
        <v>2.4E-2</v>
      </c>
      <c r="P334">
        <v>0.39</v>
      </c>
      <c r="R334">
        <v>0</v>
      </c>
      <c r="S334">
        <v>0.42</v>
      </c>
      <c r="T334">
        <v>2</v>
      </c>
      <c r="U334">
        <v>0.875</v>
      </c>
      <c r="V334">
        <v>0.25</v>
      </c>
      <c r="Z334">
        <v>118</v>
      </c>
      <c r="AA334">
        <v>7.2103274283307232E-3</v>
      </c>
      <c r="AE334" t="s">
        <v>44</v>
      </c>
      <c r="AF334" t="s">
        <v>62</v>
      </c>
      <c r="AG334" t="s">
        <v>79</v>
      </c>
      <c r="AH334" t="s">
        <v>683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0</v>
      </c>
      <c r="AO334">
        <v>1</v>
      </c>
      <c r="AQ334">
        <v>0</v>
      </c>
      <c r="AR334">
        <v>0</v>
      </c>
      <c r="AS334">
        <v>0</v>
      </c>
      <c r="AT334">
        <v>0</v>
      </c>
      <c r="AU334">
        <v>2</v>
      </c>
      <c r="AV334">
        <v>0</v>
      </c>
      <c r="AW334">
        <v>0</v>
      </c>
      <c r="AX334">
        <v>2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K334" t="s">
        <v>3397</v>
      </c>
    </row>
    <row r="335" spans="1:63" x14ac:dyDescent="0.25">
      <c r="A335">
        <v>1</v>
      </c>
      <c r="B335" t="s">
        <v>149</v>
      </c>
      <c r="D335" t="s">
        <v>149</v>
      </c>
      <c r="E335">
        <v>334</v>
      </c>
      <c r="F335" t="s">
        <v>60</v>
      </c>
      <c r="H335" t="s">
        <v>680</v>
      </c>
      <c r="I335" t="s">
        <v>702</v>
      </c>
      <c r="J335">
        <v>51072</v>
      </c>
      <c r="K335" t="s">
        <v>4055</v>
      </c>
      <c r="L335" t="s">
        <v>703</v>
      </c>
      <c r="M335">
        <v>2.5000000000000001E-2</v>
      </c>
      <c r="N335">
        <v>2.5000000000000001E-2</v>
      </c>
      <c r="O335">
        <v>2.5000000000000001E-2</v>
      </c>
      <c r="P335">
        <v>0.36499999999999999</v>
      </c>
      <c r="R335">
        <v>0</v>
      </c>
      <c r="S335">
        <v>0.39500000000000002</v>
      </c>
      <c r="T335">
        <v>2</v>
      </c>
      <c r="U335">
        <v>1</v>
      </c>
      <c r="V335">
        <v>0.3125</v>
      </c>
      <c r="Z335">
        <v>118</v>
      </c>
      <c r="AA335">
        <v>7.5107577378445041E-3</v>
      </c>
      <c r="AE335" t="s">
        <v>44</v>
      </c>
      <c r="AF335" t="s">
        <v>62</v>
      </c>
      <c r="AG335" t="s">
        <v>79</v>
      </c>
      <c r="AH335" t="s">
        <v>683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0</v>
      </c>
      <c r="AO335">
        <v>1</v>
      </c>
      <c r="AQ335">
        <v>0</v>
      </c>
      <c r="AR335">
        <v>0</v>
      </c>
      <c r="AS335">
        <v>0</v>
      </c>
      <c r="AT335">
        <v>0</v>
      </c>
      <c r="AU335">
        <v>2</v>
      </c>
      <c r="AV335">
        <v>0</v>
      </c>
      <c r="AW335">
        <v>0</v>
      </c>
      <c r="AX335">
        <v>2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K335" t="s">
        <v>3397</v>
      </c>
    </row>
    <row r="336" spans="1:63" x14ac:dyDescent="0.25">
      <c r="A336">
        <v>1</v>
      </c>
      <c r="B336" t="s">
        <v>149</v>
      </c>
      <c r="D336" t="s">
        <v>149</v>
      </c>
      <c r="E336">
        <v>335</v>
      </c>
      <c r="F336" t="s">
        <v>60</v>
      </c>
      <c r="H336" t="s">
        <v>680</v>
      </c>
      <c r="I336" t="s">
        <v>704</v>
      </c>
      <c r="J336">
        <v>30002600</v>
      </c>
      <c r="K336" t="s">
        <v>4054</v>
      </c>
      <c r="L336" t="s">
        <v>705</v>
      </c>
      <c r="M336">
        <v>2.5999999999999999E-2</v>
      </c>
      <c r="N336">
        <v>2.5999999999999999E-2</v>
      </c>
      <c r="O336">
        <v>2.5999999999999999E-2</v>
      </c>
      <c r="P336">
        <v>0.625</v>
      </c>
      <c r="R336">
        <v>0</v>
      </c>
      <c r="S336">
        <v>0.65500000000000003</v>
      </c>
      <c r="T336">
        <v>2</v>
      </c>
      <c r="U336">
        <v>1.5</v>
      </c>
      <c r="V336">
        <v>0.5</v>
      </c>
      <c r="Z336">
        <v>118</v>
      </c>
      <c r="AA336">
        <v>7.8111880473582833E-3</v>
      </c>
      <c r="AE336" t="s">
        <v>44</v>
      </c>
      <c r="AF336" t="s">
        <v>62</v>
      </c>
      <c r="AG336" t="s">
        <v>495</v>
      </c>
      <c r="AH336" t="s">
        <v>683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0</v>
      </c>
      <c r="AO336">
        <v>1</v>
      </c>
      <c r="AQ336">
        <v>0</v>
      </c>
      <c r="AR336">
        <v>0</v>
      </c>
      <c r="AS336">
        <v>0</v>
      </c>
      <c r="AT336">
        <v>0</v>
      </c>
      <c r="AU336">
        <v>2</v>
      </c>
      <c r="AV336">
        <v>0</v>
      </c>
      <c r="AW336">
        <v>0</v>
      </c>
      <c r="AX336">
        <v>2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K336" t="s">
        <v>3397</v>
      </c>
    </row>
    <row r="337" spans="1:63" x14ac:dyDescent="0.25">
      <c r="A337">
        <v>1</v>
      </c>
      <c r="B337" t="s">
        <v>149</v>
      </c>
      <c r="D337" t="s">
        <v>149</v>
      </c>
      <c r="E337">
        <v>336</v>
      </c>
      <c r="G337" t="s">
        <v>74</v>
      </c>
      <c r="H337" t="s">
        <v>680</v>
      </c>
      <c r="I337" t="s">
        <v>706</v>
      </c>
      <c r="J337">
        <v>51071</v>
      </c>
      <c r="K337" t="s">
        <v>4054</v>
      </c>
      <c r="L337" t="s">
        <v>705</v>
      </c>
      <c r="M337">
        <v>2.5999999999999999E-2</v>
      </c>
      <c r="N337">
        <v>2.5999999999999999E-2</v>
      </c>
      <c r="O337">
        <v>2.5999999999999999E-2</v>
      </c>
      <c r="P337">
        <v>0.45</v>
      </c>
      <c r="R337">
        <v>0</v>
      </c>
      <c r="S337">
        <v>0.47499999999999998</v>
      </c>
      <c r="T337">
        <v>2</v>
      </c>
      <c r="U337">
        <v>1</v>
      </c>
      <c r="V337">
        <v>0.3125</v>
      </c>
      <c r="Z337">
        <v>118</v>
      </c>
      <c r="AA337">
        <v>7.8111880473582833E-3</v>
      </c>
      <c r="AE337" t="s">
        <v>44</v>
      </c>
      <c r="AF337" t="s">
        <v>62</v>
      </c>
      <c r="AG337" t="s">
        <v>79</v>
      </c>
      <c r="AH337" t="s">
        <v>683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0</v>
      </c>
      <c r="AO337">
        <v>1</v>
      </c>
      <c r="AQ337">
        <v>0</v>
      </c>
      <c r="AR337">
        <v>0</v>
      </c>
      <c r="AS337">
        <v>0</v>
      </c>
      <c r="AT337">
        <v>0</v>
      </c>
      <c r="AU337">
        <v>2</v>
      </c>
      <c r="AV337">
        <v>0</v>
      </c>
      <c r="AW337">
        <v>0</v>
      </c>
      <c r="AX337">
        <v>2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K337" t="s">
        <v>3397</v>
      </c>
    </row>
    <row r="338" spans="1:63" x14ac:dyDescent="0.25">
      <c r="A338">
        <v>1</v>
      </c>
      <c r="B338" t="s">
        <v>149</v>
      </c>
      <c r="D338" t="s">
        <v>149</v>
      </c>
      <c r="E338">
        <v>337</v>
      </c>
      <c r="F338" t="s">
        <v>60</v>
      </c>
      <c r="H338" t="s">
        <v>680</v>
      </c>
      <c r="I338" t="s">
        <v>707</v>
      </c>
      <c r="J338">
        <v>51070</v>
      </c>
      <c r="K338" t="s">
        <v>4053</v>
      </c>
      <c r="L338" t="s">
        <v>708</v>
      </c>
      <c r="M338">
        <v>2.8000000000000001E-2</v>
      </c>
      <c r="N338">
        <v>2.8000000000000001E-2</v>
      </c>
      <c r="O338">
        <v>2.8000000000000001E-2</v>
      </c>
      <c r="P338">
        <v>0.55000000000000004</v>
      </c>
      <c r="R338">
        <v>0</v>
      </c>
      <c r="S338">
        <v>0.57999999999999996</v>
      </c>
      <c r="T338">
        <v>2</v>
      </c>
      <c r="U338">
        <v>1.25</v>
      </c>
      <c r="V338">
        <v>0.5</v>
      </c>
      <c r="Z338">
        <v>118</v>
      </c>
      <c r="AA338">
        <v>8.4120486663858442E-3</v>
      </c>
      <c r="AE338" t="s">
        <v>44</v>
      </c>
      <c r="AF338" t="s">
        <v>62</v>
      </c>
      <c r="AG338" t="s">
        <v>79</v>
      </c>
      <c r="AH338" t="s">
        <v>683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0</v>
      </c>
      <c r="AO338">
        <v>1</v>
      </c>
      <c r="AQ338">
        <v>0</v>
      </c>
      <c r="AR338">
        <v>0</v>
      </c>
      <c r="AS338">
        <v>0</v>
      </c>
      <c r="AT338">
        <v>0</v>
      </c>
      <c r="AU338">
        <v>2</v>
      </c>
      <c r="AV338">
        <v>0</v>
      </c>
      <c r="AW338">
        <v>0</v>
      </c>
      <c r="AX338">
        <v>2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K338" t="s">
        <v>3397</v>
      </c>
    </row>
    <row r="339" spans="1:63" x14ac:dyDescent="0.25">
      <c r="A339">
        <v>1</v>
      </c>
      <c r="B339" t="s">
        <v>149</v>
      </c>
      <c r="D339" t="s">
        <v>149</v>
      </c>
      <c r="E339">
        <v>338</v>
      </c>
      <c r="G339" t="s">
        <v>74</v>
      </c>
      <c r="H339" t="s">
        <v>680</v>
      </c>
      <c r="I339" t="s">
        <v>709</v>
      </c>
      <c r="J339">
        <v>51069</v>
      </c>
      <c r="K339" t="s">
        <v>4052</v>
      </c>
      <c r="L339" t="s">
        <v>710</v>
      </c>
      <c r="M339">
        <v>2.92E-2</v>
      </c>
      <c r="N339">
        <v>2.92E-2</v>
      </c>
      <c r="O339">
        <v>2.92E-2</v>
      </c>
      <c r="P339">
        <v>0.625</v>
      </c>
      <c r="R339">
        <v>0</v>
      </c>
      <c r="S339">
        <v>0.65</v>
      </c>
      <c r="T339">
        <v>2</v>
      </c>
      <c r="U339">
        <v>1.25</v>
      </c>
      <c r="V339">
        <v>0.5</v>
      </c>
      <c r="Z339">
        <v>118</v>
      </c>
      <c r="AA339">
        <v>8.7725650378023805E-3</v>
      </c>
      <c r="AE339" t="s">
        <v>44</v>
      </c>
      <c r="AF339" t="s">
        <v>62</v>
      </c>
      <c r="AG339" t="s">
        <v>79</v>
      </c>
      <c r="AH339" t="s">
        <v>683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0</v>
      </c>
      <c r="AO339">
        <v>1</v>
      </c>
      <c r="AQ339">
        <v>0</v>
      </c>
      <c r="AR339">
        <v>0</v>
      </c>
      <c r="AS339">
        <v>0</v>
      </c>
      <c r="AT339">
        <v>0</v>
      </c>
      <c r="AU339">
        <v>2</v>
      </c>
      <c r="AV339">
        <v>0</v>
      </c>
      <c r="AW339">
        <v>0</v>
      </c>
      <c r="AX339">
        <v>2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K339" t="s">
        <v>3397</v>
      </c>
    </row>
    <row r="340" spans="1:63" x14ac:dyDescent="0.25">
      <c r="A340">
        <v>1</v>
      </c>
      <c r="B340" t="s">
        <v>149</v>
      </c>
      <c r="D340" t="s">
        <v>149</v>
      </c>
      <c r="E340">
        <v>339</v>
      </c>
      <c r="F340" t="s">
        <v>60</v>
      </c>
      <c r="H340" t="s">
        <v>680</v>
      </c>
      <c r="I340" t="s">
        <v>711</v>
      </c>
      <c r="J340">
        <v>51068</v>
      </c>
      <c r="K340" t="s">
        <v>4051</v>
      </c>
      <c r="L340" t="s">
        <v>712</v>
      </c>
      <c r="M340">
        <v>3.1E-2</v>
      </c>
      <c r="N340">
        <v>3.1E-2</v>
      </c>
      <c r="O340">
        <v>3.1E-2</v>
      </c>
      <c r="P340">
        <v>0.58499999999999996</v>
      </c>
      <c r="R340">
        <v>0</v>
      </c>
      <c r="S340">
        <v>0.61499999999999999</v>
      </c>
      <c r="T340">
        <v>2</v>
      </c>
      <c r="U340">
        <v>1.25</v>
      </c>
      <c r="V340">
        <v>0.5</v>
      </c>
      <c r="Z340">
        <v>118</v>
      </c>
      <c r="AA340">
        <v>9.3133395949271842E-3</v>
      </c>
      <c r="AE340" t="s">
        <v>44</v>
      </c>
      <c r="AF340" t="s">
        <v>62</v>
      </c>
      <c r="AG340" t="s">
        <v>79</v>
      </c>
      <c r="AH340" t="s">
        <v>683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0</v>
      </c>
      <c r="AO340">
        <v>1</v>
      </c>
      <c r="AQ340">
        <v>0</v>
      </c>
      <c r="AR340">
        <v>0</v>
      </c>
      <c r="AS340">
        <v>0</v>
      </c>
      <c r="AT340">
        <v>0</v>
      </c>
      <c r="AU340">
        <v>2</v>
      </c>
      <c r="AV340">
        <v>0</v>
      </c>
      <c r="AW340">
        <v>0</v>
      </c>
      <c r="AX340">
        <v>2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K340" t="s">
        <v>3397</v>
      </c>
    </row>
    <row r="341" spans="1:63" x14ac:dyDescent="0.25">
      <c r="A341">
        <v>1</v>
      </c>
      <c r="B341" t="s">
        <v>149</v>
      </c>
      <c r="D341" t="s">
        <v>149</v>
      </c>
      <c r="E341">
        <v>340</v>
      </c>
      <c r="F341" t="s">
        <v>60</v>
      </c>
      <c r="H341" t="s">
        <v>680</v>
      </c>
      <c r="I341" t="s">
        <v>713</v>
      </c>
      <c r="J341">
        <v>51102</v>
      </c>
      <c r="K341" t="s">
        <v>4050</v>
      </c>
      <c r="L341" t="s">
        <v>714</v>
      </c>
      <c r="M341">
        <v>3.1199999999999999E-2</v>
      </c>
      <c r="N341">
        <v>3.1199999999999999E-2</v>
      </c>
      <c r="O341">
        <v>3.1199999999999999E-2</v>
      </c>
      <c r="P341">
        <v>0.55000000000000004</v>
      </c>
      <c r="R341">
        <v>0</v>
      </c>
      <c r="S341">
        <v>0.57999999999999996</v>
      </c>
      <c r="T341">
        <v>2</v>
      </c>
      <c r="U341">
        <v>1.25</v>
      </c>
      <c r="V341">
        <v>0.5</v>
      </c>
      <c r="Z341">
        <v>118</v>
      </c>
      <c r="AA341">
        <v>9.3734256568299406E-3</v>
      </c>
      <c r="AE341" t="s">
        <v>44</v>
      </c>
      <c r="AF341" t="s">
        <v>62</v>
      </c>
      <c r="AG341" t="s">
        <v>79</v>
      </c>
      <c r="AH341" t="s">
        <v>683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0</v>
      </c>
      <c r="AO341">
        <v>1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0</v>
      </c>
      <c r="AW341">
        <v>0</v>
      </c>
      <c r="AX341">
        <v>2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K341" t="s">
        <v>3397</v>
      </c>
    </row>
    <row r="342" spans="1:63" x14ac:dyDescent="0.25">
      <c r="A342">
        <v>1</v>
      </c>
      <c r="B342" t="s">
        <v>149</v>
      </c>
      <c r="D342" t="s">
        <v>149</v>
      </c>
      <c r="E342">
        <v>341</v>
      </c>
      <c r="F342" t="s">
        <v>60</v>
      </c>
      <c r="H342" t="s">
        <v>680</v>
      </c>
      <c r="I342" t="s">
        <v>715</v>
      </c>
      <c r="J342">
        <v>30003150</v>
      </c>
      <c r="K342" t="s">
        <v>4049</v>
      </c>
      <c r="L342" t="s">
        <v>716</v>
      </c>
      <c r="M342">
        <v>3.15E-2</v>
      </c>
      <c r="N342">
        <v>3.15E-2</v>
      </c>
      <c r="O342">
        <v>3.15E-2</v>
      </c>
      <c r="P342">
        <v>0.63</v>
      </c>
      <c r="R342">
        <v>0</v>
      </c>
      <c r="S342">
        <v>0.66</v>
      </c>
      <c r="T342">
        <v>2</v>
      </c>
      <c r="U342">
        <v>1.496</v>
      </c>
      <c r="V342">
        <v>0.49209999999999998</v>
      </c>
      <c r="Z342">
        <v>118</v>
      </c>
      <c r="AA342">
        <v>9.4635547496840743E-3</v>
      </c>
      <c r="AE342" t="s">
        <v>44</v>
      </c>
      <c r="AF342" t="s">
        <v>62</v>
      </c>
      <c r="AG342" t="s">
        <v>495</v>
      </c>
      <c r="AH342" t="s">
        <v>683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0</v>
      </c>
      <c r="AO342">
        <v>1</v>
      </c>
      <c r="AQ342">
        <v>0</v>
      </c>
      <c r="AR342">
        <v>0</v>
      </c>
      <c r="AS342">
        <v>0</v>
      </c>
      <c r="AT342">
        <v>0</v>
      </c>
      <c r="AU342">
        <v>2</v>
      </c>
      <c r="AV342">
        <v>0</v>
      </c>
      <c r="AW342">
        <v>0</v>
      </c>
      <c r="AX342">
        <v>2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K342" t="s">
        <v>3397</v>
      </c>
    </row>
    <row r="343" spans="1:63" x14ac:dyDescent="0.25">
      <c r="A343">
        <v>1</v>
      </c>
      <c r="B343" t="s">
        <v>149</v>
      </c>
      <c r="D343" t="s">
        <v>149</v>
      </c>
      <c r="E343">
        <v>342</v>
      </c>
      <c r="F343" t="s">
        <v>60</v>
      </c>
      <c r="H343" t="s">
        <v>680</v>
      </c>
      <c r="I343" t="s">
        <v>717</v>
      </c>
      <c r="J343">
        <v>51067</v>
      </c>
      <c r="K343" t="s">
        <v>4048</v>
      </c>
      <c r="L343" t="s">
        <v>718</v>
      </c>
      <c r="M343">
        <v>3.2000000000000001E-2</v>
      </c>
      <c r="N343">
        <v>3.2000000000000001E-2</v>
      </c>
      <c r="O343">
        <v>3.2000000000000001E-2</v>
      </c>
      <c r="P343">
        <v>0.56499999999999995</v>
      </c>
      <c r="R343">
        <v>0</v>
      </c>
      <c r="S343">
        <v>0.6</v>
      </c>
      <c r="T343">
        <v>2</v>
      </c>
      <c r="U343">
        <v>1.25</v>
      </c>
      <c r="V343">
        <v>0.5</v>
      </c>
      <c r="Z343">
        <v>118</v>
      </c>
      <c r="AA343">
        <v>9.6137699044409643E-3</v>
      </c>
      <c r="AE343" t="s">
        <v>44</v>
      </c>
      <c r="AF343" t="s">
        <v>62</v>
      </c>
      <c r="AG343" t="s">
        <v>79</v>
      </c>
      <c r="AH343" t="s">
        <v>683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0</v>
      </c>
      <c r="AO343">
        <v>1</v>
      </c>
      <c r="AQ343">
        <v>0</v>
      </c>
      <c r="AR343">
        <v>0</v>
      </c>
      <c r="AS343">
        <v>0</v>
      </c>
      <c r="AT343">
        <v>0</v>
      </c>
      <c r="AU343">
        <v>2</v>
      </c>
      <c r="AV343">
        <v>0</v>
      </c>
      <c r="AW343">
        <v>0</v>
      </c>
      <c r="AX343">
        <v>2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K343" t="s">
        <v>3397</v>
      </c>
    </row>
    <row r="344" spans="1:63" x14ac:dyDescent="0.25">
      <c r="A344">
        <v>1</v>
      </c>
      <c r="B344" t="s">
        <v>149</v>
      </c>
      <c r="D344" t="s">
        <v>149</v>
      </c>
      <c r="E344">
        <v>343</v>
      </c>
      <c r="F344" t="s">
        <v>60</v>
      </c>
      <c r="H344" t="s">
        <v>680</v>
      </c>
      <c r="I344" t="s">
        <v>719</v>
      </c>
      <c r="J344">
        <v>51066</v>
      </c>
      <c r="K344" t="s">
        <v>4047</v>
      </c>
      <c r="L344" t="s">
        <v>720</v>
      </c>
      <c r="M344">
        <v>3.3000000000000002E-2</v>
      </c>
      <c r="N344">
        <v>3.3000000000000002E-2</v>
      </c>
      <c r="O344">
        <v>3.3000000000000002E-2</v>
      </c>
      <c r="P344">
        <v>0.505</v>
      </c>
      <c r="R344">
        <v>0</v>
      </c>
      <c r="S344">
        <v>0.53500000000000003</v>
      </c>
      <c r="T344">
        <v>2</v>
      </c>
      <c r="U344">
        <v>1.3</v>
      </c>
      <c r="V344">
        <v>0.5</v>
      </c>
      <c r="Z344">
        <v>118</v>
      </c>
      <c r="AA344">
        <v>9.914200213954746E-3</v>
      </c>
      <c r="AE344" t="s">
        <v>44</v>
      </c>
      <c r="AF344" t="s">
        <v>62</v>
      </c>
      <c r="AG344" t="s">
        <v>79</v>
      </c>
      <c r="AH344" t="s">
        <v>683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0</v>
      </c>
      <c r="AO344">
        <v>1</v>
      </c>
      <c r="AQ344">
        <v>0</v>
      </c>
      <c r="AR344">
        <v>0</v>
      </c>
      <c r="AS344">
        <v>0</v>
      </c>
      <c r="AT344">
        <v>0</v>
      </c>
      <c r="AU344">
        <v>2</v>
      </c>
      <c r="AV344">
        <v>0</v>
      </c>
      <c r="AW344">
        <v>0</v>
      </c>
      <c r="AX344">
        <v>2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K344" t="s">
        <v>3397</v>
      </c>
    </row>
    <row r="345" spans="1:63" x14ac:dyDescent="0.25">
      <c r="A345">
        <v>1</v>
      </c>
      <c r="B345" t="s">
        <v>149</v>
      </c>
      <c r="D345" t="s">
        <v>149</v>
      </c>
      <c r="E345">
        <v>344</v>
      </c>
      <c r="F345" t="s">
        <v>60</v>
      </c>
      <c r="H345" t="s">
        <v>680</v>
      </c>
      <c r="I345" t="s">
        <v>721</v>
      </c>
      <c r="J345">
        <v>51065</v>
      </c>
      <c r="K345" t="s">
        <v>4046</v>
      </c>
      <c r="L345" t="s">
        <v>722</v>
      </c>
      <c r="M345">
        <v>3.5000000000000003E-2</v>
      </c>
      <c r="N345">
        <v>3.5000000000000003E-2</v>
      </c>
      <c r="O345">
        <v>3.5000000000000003E-2</v>
      </c>
      <c r="P345">
        <v>0.68</v>
      </c>
      <c r="R345">
        <v>0</v>
      </c>
      <c r="S345">
        <v>0.71</v>
      </c>
      <c r="T345">
        <v>2</v>
      </c>
      <c r="U345">
        <v>1.4</v>
      </c>
      <c r="V345">
        <v>0.6</v>
      </c>
      <c r="Z345">
        <v>118</v>
      </c>
      <c r="AA345">
        <v>1.0515060832982306E-2</v>
      </c>
      <c r="AE345" t="s">
        <v>44</v>
      </c>
      <c r="AF345" t="s">
        <v>62</v>
      </c>
      <c r="AG345" t="s">
        <v>79</v>
      </c>
      <c r="AH345" t="s">
        <v>683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0</v>
      </c>
      <c r="AO345">
        <v>1</v>
      </c>
      <c r="AQ345">
        <v>0</v>
      </c>
      <c r="AR345">
        <v>0</v>
      </c>
      <c r="AS345">
        <v>0</v>
      </c>
      <c r="AT345">
        <v>0</v>
      </c>
      <c r="AU345">
        <v>2</v>
      </c>
      <c r="AV345">
        <v>0</v>
      </c>
      <c r="AW345">
        <v>0</v>
      </c>
      <c r="AX345">
        <v>2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K345" t="s">
        <v>3397</v>
      </c>
    </row>
    <row r="346" spans="1:63" x14ac:dyDescent="0.25">
      <c r="A346">
        <v>1</v>
      </c>
      <c r="B346" t="s">
        <v>149</v>
      </c>
      <c r="D346" t="s">
        <v>149</v>
      </c>
      <c r="E346">
        <v>345</v>
      </c>
      <c r="F346" t="s">
        <v>60</v>
      </c>
      <c r="H346" t="s">
        <v>680</v>
      </c>
      <c r="I346" t="s">
        <v>723</v>
      </c>
      <c r="J346">
        <v>62017</v>
      </c>
      <c r="K346" t="s">
        <v>4045</v>
      </c>
      <c r="L346" t="s">
        <v>724</v>
      </c>
      <c r="M346">
        <v>3.5400000000000001E-2</v>
      </c>
      <c r="N346">
        <v>3.5400000000000001E-2</v>
      </c>
      <c r="O346">
        <v>3.5400000000000001E-2</v>
      </c>
      <c r="P346">
        <v>0.28499999999999998</v>
      </c>
      <c r="R346">
        <v>0</v>
      </c>
      <c r="S346">
        <v>0.315</v>
      </c>
      <c r="T346">
        <v>2</v>
      </c>
      <c r="U346">
        <v>0.96</v>
      </c>
      <c r="V346">
        <v>0.2</v>
      </c>
      <c r="Z346">
        <v>118</v>
      </c>
      <c r="AA346">
        <v>1.0635232956787817E-2</v>
      </c>
      <c r="AE346" t="s">
        <v>44</v>
      </c>
      <c r="AF346" t="s">
        <v>62</v>
      </c>
      <c r="AG346" t="s">
        <v>79</v>
      </c>
      <c r="AH346" t="s">
        <v>683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0</v>
      </c>
      <c r="AO346">
        <v>1</v>
      </c>
      <c r="AQ346">
        <v>0</v>
      </c>
      <c r="AR346">
        <v>0</v>
      </c>
      <c r="AS346">
        <v>0</v>
      </c>
      <c r="AT346">
        <v>0</v>
      </c>
      <c r="AU346">
        <v>2</v>
      </c>
      <c r="AV346">
        <v>0</v>
      </c>
      <c r="AW346">
        <v>0</v>
      </c>
      <c r="AX346">
        <v>2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K346" t="s">
        <v>3397</v>
      </c>
    </row>
    <row r="347" spans="1:63" x14ac:dyDescent="0.25">
      <c r="A347">
        <v>1</v>
      </c>
      <c r="B347" t="s">
        <v>149</v>
      </c>
      <c r="D347" t="s">
        <v>149</v>
      </c>
      <c r="E347">
        <v>346</v>
      </c>
      <c r="F347" t="s">
        <v>60</v>
      </c>
      <c r="H347" t="s">
        <v>680</v>
      </c>
      <c r="I347" t="s">
        <v>725</v>
      </c>
      <c r="J347">
        <v>51063</v>
      </c>
      <c r="K347" t="s">
        <v>4044</v>
      </c>
      <c r="L347" t="s">
        <v>726</v>
      </c>
      <c r="M347">
        <v>3.6999999999999998E-2</v>
      </c>
      <c r="N347">
        <v>3.6999999999999998E-2</v>
      </c>
      <c r="O347">
        <v>3.6999999999999998E-2</v>
      </c>
      <c r="P347">
        <v>0.65</v>
      </c>
      <c r="R347">
        <v>0</v>
      </c>
      <c r="S347">
        <v>0.68</v>
      </c>
      <c r="T347">
        <v>2</v>
      </c>
      <c r="U347">
        <v>1.4</v>
      </c>
      <c r="V347">
        <v>0.6</v>
      </c>
      <c r="Z347">
        <v>118</v>
      </c>
      <c r="AA347">
        <v>1.1115921452009864E-2</v>
      </c>
      <c r="AE347" t="s">
        <v>44</v>
      </c>
      <c r="AF347" t="s">
        <v>62</v>
      </c>
      <c r="AG347" t="s">
        <v>79</v>
      </c>
      <c r="AH347" t="s">
        <v>683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0</v>
      </c>
      <c r="AO347">
        <v>1</v>
      </c>
      <c r="AQ347">
        <v>0</v>
      </c>
      <c r="AR347">
        <v>0</v>
      </c>
      <c r="AS347">
        <v>0</v>
      </c>
      <c r="AT347">
        <v>0</v>
      </c>
      <c r="AU347">
        <v>2</v>
      </c>
      <c r="AV347">
        <v>0</v>
      </c>
      <c r="AW347">
        <v>0</v>
      </c>
      <c r="AX347">
        <v>2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K347" t="s">
        <v>3397</v>
      </c>
    </row>
    <row r="348" spans="1:63" x14ac:dyDescent="0.25">
      <c r="A348">
        <v>1</v>
      </c>
      <c r="B348" t="s">
        <v>149</v>
      </c>
      <c r="D348" t="s">
        <v>149</v>
      </c>
      <c r="E348">
        <v>347</v>
      </c>
      <c r="F348" t="s">
        <v>60</v>
      </c>
      <c r="H348" t="s">
        <v>680</v>
      </c>
      <c r="I348" t="s">
        <v>727</v>
      </c>
      <c r="J348">
        <v>51062</v>
      </c>
      <c r="K348" t="s">
        <v>4043</v>
      </c>
      <c r="L348" t="s">
        <v>728</v>
      </c>
      <c r="M348">
        <v>3.7999999999999999E-2</v>
      </c>
      <c r="N348">
        <v>3.7999999999999999E-2</v>
      </c>
      <c r="O348">
        <v>3.7999999999999999E-2</v>
      </c>
      <c r="P348">
        <v>0.69</v>
      </c>
      <c r="R348">
        <v>0</v>
      </c>
      <c r="S348">
        <v>0.72</v>
      </c>
      <c r="T348">
        <v>2</v>
      </c>
      <c r="U348">
        <v>1.4</v>
      </c>
      <c r="V348">
        <v>0.6</v>
      </c>
      <c r="Z348">
        <v>118</v>
      </c>
      <c r="AA348">
        <v>1.1416351761523644E-2</v>
      </c>
      <c r="AE348" t="s">
        <v>44</v>
      </c>
      <c r="AF348" t="s">
        <v>62</v>
      </c>
      <c r="AG348" t="s">
        <v>79</v>
      </c>
      <c r="AH348" t="s">
        <v>683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0</v>
      </c>
      <c r="AO348">
        <v>1</v>
      </c>
      <c r="AQ348">
        <v>0</v>
      </c>
      <c r="AR348">
        <v>0</v>
      </c>
      <c r="AS348">
        <v>0</v>
      </c>
      <c r="AT348">
        <v>0</v>
      </c>
      <c r="AU348">
        <v>2</v>
      </c>
      <c r="AV348">
        <v>0</v>
      </c>
      <c r="AW348">
        <v>0</v>
      </c>
      <c r="AX348">
        <v>2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K348" t="s">
        <v>3397</v>
      </c>
    </row>
    <row r="349" spans="1:63" x14ac:dyDescent="0.25">
      <c r="A349">
        <v>1</v>
      </c>
      <c r="B349" t="s">
        <v>149</v>
      </c>
      <c r="D349" t="s">
        <v>149</v>
      </c>
      <c r="E349">
        <v>348</v>
      </c>
      <c r="F349" t="s">
        <v>60</v>
      </c>
      <c r="H349" t="s">
        <v>680</v>
      </c>
      <c r="I349" t="s">
        <v>729</v>
      </c>
      <c r="J349">
        <v>51061</v>
      </c>
      <c r="K349" t="s">
        <v>4042</v>
      </c>
      <c r="L349" t="s">
        <v>730</v>
      </c>
      <c r="M349">
        <v>3.9E-2</v>
      </c>
      <c r="N349">
        <v>3.9E-2</v>
      </c>
      <c r="O349">
        <v>3.9E-2</v>
      </c>
      <c r="P349">
        <v>0.68500000000000005</v>
      </c>
      <c r="R349">
        <v>0</v>
      </c>
      <c r="S349">
        <v>0.71499999999999997</v>
      </c>
      <c r="T349">
        <v>2</v>
      </c>
      <c r="U349">
        <v>1.4</v>
      </c>
      <c r="V349">
        <v>0.6</v>
      </c>
      <c r="Z349">
        <v>118</v>
      </c>
      <c r="AA349">
        <v>1.1716782071037426E-2</v>
      </c>
      <c r="AE349" t="s">
        <v>44</v>
      </c>
      <c r="AF349" t="s">
        <v>62</v>
      </c>
      <c r="AG349" t="s">
        <v>79</v>
      </c>
      <c r="AH349" t="s">
        <v>683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0</v>
      </c>
      <c r="AO349">
        <v>1</v>
      </c>
      <c r="AQ349">
        <v>0</v>
      </c>
      <c r="AR349">
        <v>0</v>
      </c>
      <c r="AS349">
        <v>0</v>
      </c>
      <c r="AT349">
        <v>0</v>
      </c>
      <c r="AU349">
        <v>2</v>
      </c>
      <c r="AV349">
        <v>0</v>
      </c>
      <c r="AW349">
        <v>0</v>
      </c>
      <c r="AX349">
        <v>2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K349" t="s">
        <v>3397</v>
      </c>
    </row>
    <row r="350" spans="1:63" x14ac:dyDescent="0.25">
      <c r="A350">
        <v>1</v>
      </c>
      <c r="B350" t="s">
        <v>149</v>
      </c>
      <c r="D350" t="s">
        <v>149</v>
      </c>
      <c r="E350">
        <v>349</v>
      </c>
      <c r="G350" t="s">
        <v>74</v>
      </c>
      <c r="H350" t="s">
        <v>680</v>
      </c>
      <c r="I350" t="s">
        <v>731</v>
      </c>
      <c r="J350">
        <v>51060</v>
      </c>
      <c r="K350" t="s">
        <v>4025</v>
      </c>
      <c r="L350" t="s">
        <v>732</v>
      </c>
      <c r="M350">
        <v>0.04</v>
      </c>
      <c r="N350">
        <v>0.04</v>
      </c>
      <c r="O350">
        <v>0.04</v>
      </c>
      <c r="P350">
        <v>0.77500000000000002</v>
      </c>
      <c r="R350">
        <v>0</v>
      </c>
      <c r="S350">
        <v>0.8</v>
      </c>
      <c r="T350">
        <v>2</v>
      </c>
      <c r="U350">
        <v>1.55</v>
      </c>
      <c r="V350">
        <v>0.7</v>
      </c>
      <c r="Z350">
        <v>118</v>
      </c>
      <c r="AA350">
        <v>1.2017212380551206E-2</v>
      </c>
      <c r="AE350" t="s">
        <v>44</v>
      </c>
      <c r="AF350" t="s">
        <v>62</v>
      </c>
      <c r="AG350" t="s">
        <v>79</v>
      </c>
      <c r="AH350" t="s">
        <v>683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0</v>
      </c>
      <c r="AO350">
        <v>1</v>
      </c>
      <c r="AQ350">
        <v>0</v>
      </c>
      <c r="AR350">
        <v>0</v>
      </c>
      <c r="AS350">
        <v>0</v>
      </c>
      <c r="AT350">
        <v>0</v>
      </c>
      <c r="AU350">
        <v>2</v>
      </c>
      <c r="AV350">
        <v>0</v>
      </c>
      <c r="AW350">
        <v>0</v>
      </c>
      <c r="AX350">
        <v>2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K350" t="s">
        <v>3397</v>
      </c>
    </row>
    <row r="351" spans="1:63" x14ac:dyDescent="0.25">
      <c r="A351">
        <v>1</v>
      </c>
      <c r="B351" t="s">
        <v>149</v>
      </c>
      <c r="D351" t="s">
        <v>149</v>
      </c>
      <c r="E351">
        <v>350</v>
      </c>
      <c r="F351" t="s">
        <v>60</v>
      </c>
      <c r="H351" t="s">
        <v>680</v>
      </c>
      <c r="I351" t="s">
        <v>733</v>
      </c>
      <c r="J351">
        <v>51059</v>
      </c>
      <c r="K351" t="s">
        <v>3902</v>
      </c>
      <c r="L351" t="s">
        <v>734</v>
      </c>
      <c r="M351">
        <v>4.1000000000000002E-2</v>
      </c>
      <c r="N351">
        <v>4.1000000000000002E-2</v>
      </c>
      <c r="O351">
        <v>4.1000000000000002E-2</v>
      </c>
      <c r="P351">
        <v>0.88</v>
      </c>
      <c r="R351">
        <v>0</v>
      </c>
      <c r="S351">
        <v>0.91</v>
      </c>
      <c r="T351">
        <v>2</v>
      </c>
      <c r="U351">
        <v>1.55</v>
      </c>
      <c r="V351">
        <v>0.75</v>
      </c>
      <c r="Z351">
        <v>118</v>
      </c>
      <c r="AA351">
        <v>1.2317642690064986E-2</v>
      </c>
      <c r="AE351" t="s">
        <v>44</v>
      </c>
      <c r="AF351" t="s">
        <v>62</v>
      </c>
      <c r="AG351" t="s">
        <v>79</v>
      </c>
      <c r="AH351" t="s">
        <v>683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0</v>
      </c>
      <c r="AO351">
        <v>1</v>
      </c>
      <c r="AQ351">
        <v>0</v>
      </c>
      <c r="AR351">
        <v>0</v>
      </c>
      <c r="AS351">
        <v>0</v>
      </c>
      <c r="AT351">
        <v>0</v>
      </c>
      <c r="AU351">
        <v>2</v>
      </c>
      <c r="AV351">
        <v>0</v>
      </c>
      <c r="AW351">
        <v>0</v>
      </c>
      <c r="AX351">
        <v>2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K351" t="s">
        <v>3397</v>
      </c>
    </row>
    <row r="352" spans="1:63" x14ac:dyDescent="0.25">
      <c r="A352">
        <v>1</v>
      </c>
      <c r="B352" t="s">
        <v>149</v>
      </c>
      <c r="D352" t="s">
        <v>149</v>
      </c>
      <c r="E352">
        <v>351</v>
      </c>
      <c r="F352" t="s">
        <v>60</v>
      </c>
      <c r="H352" t="s">
        <v>680</v>
      </c>
      <c r="I352" t="s">
        <v>735</v>
      </c>
      <c r="J352">
        <v>51058</v>
      </c>
      <c r="K352" t="s">
        <v>4023</v>
      </c>
      <c r="L352" t="s">
        <v>736</v>
      </c>
      <c r="M352">
        <v>4.2000000000000003E-2</v>
      </c>
      <c r="N352">
        <v>4.2000000000000003E-2</v>
      </c>
      <c r="O352">
        <v>4.2000000000000003E-2</v>
      </c>
      <c r="P352">
        <v>0.77500000000000002</v>
      </c>
      <c r="R352">
        <v>0</v>
      </c>
      <c r="S352">
        <v>0.8</v>
      </c>
      <c r="T352">
        <v>2</v>
      </c>
      <c r="U352">
        <v>1.55</v>
      </c>
      <c r="V352">
        <v>0.7</v>
      </c>
      <c r="Z352">
        <v>118</v>
      </c>
      <c r="AA352">
        <v>1.2618072999578766E-2</v>
      </c>
      <c r="AE352" t="s">
        <v>44</v>
      </c>
      <c r="AF352" t="s">
        <v>62</v>
      </c>
      <c r="AG352" t="s">
        <v>79</v>
      </c>
      <c r="AH352" t="s">
        <v>683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0</v>
      </c>
      <c r="AO352">
        <v>1</v>
      </c>
      <c r="AQ352">
        <v>0</v>
      </c>
      <c r="AR352">
        <v>0</v>
      </c>
      <c r="AS352">
        <v>0</v>
      </c>
      <c r="AT352">
        <v>0</v>
      </c>
      <c r="AU352">
        <v>2</v>
      </c>
      <c r="AV352">
        <v>0</v>
      </c>
      <c r="AW352">
        <v>0</v>
      </c>
      <c r="AX352">
        <v>2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K352" t="s">
        <v>3397</v>
      </c>
    </row>
    <row r="353" spans="1:63" x14ac:dyDescent="0.25">
      <c r="A353">
        <v>1</v>
      </c>
      <c r="B353" t="s">
        <v>149</v>
      </c>
      <c r="D353" t="s">
        <v>149</v>
      </c>
      <c r="E353">
        <v>352</v>
      </c>
      <c r="F353" t="s">
        <v>60</v>
      </c>
      <c r="H353" t="s">
        <v>680</v>
      </c>
      <c r="I353" t="s">
        <v>737</v>
      </c>
      <c r="J353">
        <v>51057</v>
      </c>
      <c r="K353" t="s">
        <v>3901</v>
      </c>
      <c r="L353" t="s">
        <v>738</v>
      </c>
      <c r="M353">
        <v>4.2999999999999997E-2</v>
      </c>
      <c r="N353">
        <v>4.2999999999999997E-2</v>
      </c>
      <c r="O353">
        <v>4.2999999999999997E-2</v>
      </c>
      <c r="P353">
        <v>0.77500000000000002</v>
      </c>
      <c r="R353">
        <v>0</v>
      </c>
      <c r="S353">
        <v>0.8</v>
      </c>
      <c r="T353">
        <v>2</v>
      </c>
      <c r="U353">
        <v>1.55</v>
      </c>
      <c r="V353">
        <v>0.7</v>
      </c>
      <c r="Z353">
        <v>118</v>
      </c>
      <c r="AA353">
        <v>1.2918503309092545E-2</v>
      </c>
      <c r="AE353" t="s">
        <v>44</v>
      </c>
      <c r="AF353" t="s">
        <v>62</v>
      </c>
      <c r="AG353" t="s">
        <v>79</v>
      </c>
      <c r="AH353" t="s">
        <v>683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0</v>
      </c>
      <c r="AO353">
        <v>1</v>
      </c>
      <c r="AQ353">
        <v>0</v>
      </c>
      <c r="AR353">
        <v>0</v>
      </c>
      <c r="AS353">
        <v>0</v>
      </c>
      <c r="AT353">
        <v>0</v>
      </c>
      <c r="AU353">
        <v>2</v>
      </c>
      <c r="AV353">
        <v>0</v>
      </c>
      <c r="AW353">
        <v>0</v>
      </c>
      <c r="AX353">
        <v>2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K353" t="s">
        <v>3397</v>
      </c>
    </row>
    <row r="354" spans="1:63" x14ac:dyDescent="0.25">
      <c r="A354">
        <v>1</v>
      </c>
      <c r="B354" t="s">
        <v>149</v>
      </c>
      <c r="D354" t="s">
        <v>149</v>
      </c>
      <c r="E354">
        <v>353</v>
      </c>
      <c r="F354" t="s">
        <v>60</v>
      </c>
      <c r="H354" t="s">
        <v>680</v>
      </c>
      <c r="I354" t="s">
        <v>739</v>
      </c>
      <c r="J354">
        <v>51056</v>
      </c>
      <c r="K354" t="s">
        <v>3899</v>
      </c>
      <c r="L354" t="s">
        <v>740</v>
      </c>
      <c r="M354">
        <v>4.65E-2</v>
      </c>
      <c r="N354">
        <v>4.65E-2</v>
      </c>
      <c r="O354">
        <v>4.65E-2</v>
      </c>
      <c r="P354">
        <v>0.81499999999999995</v>
      </c>
      <c r="R354">
        <v>0</v>
      </c>
      <c r="S354">
        <v>0.84499999999999997</v>
      </c>
      <c r="T354">
        <v>2</v>
      </c>
      <c r="U354">
        <v>1.55</v>
      </c>
      <c r="V354">
        <v>0.7</v>
      </c>
      <c r="Z354">
        <v>118</v>
      </c>
      <c r="AA354">
        <v>1.3970009392390776E-2</v>
      </c>
      <c r="AE354" t="s">
        <v>44</v>
      </c>
      <c r="AF354" t="s">
        <v>62</v>
      </c>
      <c r="AG354" t="s">
        <v>79</v>
      </c>
      <c r="AH354" t="s">
        <v>683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0</v>
      </c>
      <c r="AO354">
        <v>1</v>
      </c>
      <c r="AQ354">
        <v>0</v>
      </c>
      <c r="AR354">
        <v>0</v>
      </c>
      <c r="AS354">
        <v>0</v>
      </c>
      <c r="AT354">
        <v>0</v>
      </c>
      <c r="AU354">
        <v>2</v>
      </c>
      <c r="AV354">
        <v>0</v>
      </c>
      <c r="AW354">
        <v>0</v>
      </c>
      <c r="AX354">
        <v>2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K354" t="s">
        <v>3397</v>
      </c>
    </row>
    <row r="355" spans="1:63" x14ac:dyDescent="0.25">
      <c r="A355">
        <v>1</v>
      </c>
      <c r="B355" t="s">
        <v>149</v>
      </c>
      <c r="D355" t="s">
        <v>149</v>
      </c>
      <c r="E355">
        <v>354</v>
      </c>
      <c r="F355" t="s">
        <v>60</v>
      </c>
      <c r="H355" t="s">
        <v>680</v>
      </c>
      <c r="I355" t="s">
        <v>741</v>
      </c>
      <c r="J355">
        <v>51103</v>
      </c>
      <c r="K355" t="s">
        <v>4041</v>
      </c>
      <c r="L355" t="s">
        <v>742</v>
      </c>
      <c r="M355">
        <v>4.6899999999999997E-2</v>
      </c>
      <c r="N355">
        <v>4.6899999999999997E-2</v>
      </c>
      <c r="O355">
        <v>4.6899999999999997E-2</v>
      </c>
      <c r="P355">
        <v>0.8</v>
      </c>
      <c r="R355">
        <v>0</v>
      </c>
      <c r="S355">
        <v>0.83</v>
      </c>
      <c r="T355">
        <v>2</v>
      </c>
      <c r="U355">
        <v>1.55</v>
      </c>
      <c r="V355">
        <v>0.75</v>
      </c>
      <c r="Z355">
        <v>118</v>
      </c>
      <c r="AA355">
        <v>1.4090181516196287E-2</v>
      </c>
      <c r="AE355" t="s">
        <v>44</v>
      </c>
      <c r="AF355" t="s">
        <v>62</v>
      </c>
      <c r="AG355" t="s">
        <v>79</v>
      </c>
      <c r="AH355" t="s">
        <v>683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0</v>
      </c>
      <c r="AO355">
        <v>1</v>
      </c>
      <c r="AQ355">
        <v>0</v>
      </c>
      <c r="AR355">
        <v>0</v>
      </c>
      <c r="AS355">
        <v>0</v>
      </c>
      <c r="AT355">
        <v>0</v>
      </c>
      <c r="AU355">
        <v>2</v>
      </c>
      <c r="AV355">
        <v>0</v>
      </c>
      <c r="AW355">
        <v>0</v>
      </c>
      <c r="AX355">
        <v>2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K355" t="s">
        <v>3397</v>
      </c>
    </row>
    <row r="356" spans="1:63" x14ac:dyDescent="0.25">
      <c r="A356">
        <v>1</v>
      </c>
      <c r="B356" t="s">
        <v>149</v>
      </c>
      <c r="D356" t="s">
        <v>149</v>
      </c>
      <c r="E356">
        <v>355</v>
      </c>
      <c r="F356" t="s">
        <v>60</v>
      </c>
      <c r="H356" t="s">
        <v>680</v>
      </c>
      <c r="I356" t="s">
        <v>743</v>
      </c>
      <c r="J356">
        <v>30004920</v>
      </c>
      <c r="K356" t="s">
        <v>4040</v>
      </c>
      <c r="L356" t="s">
        <v>744</v>
      </c>
      <c r="M356">
        <v>4.9200000000000001E-2</v>
      </c>
      <c r="N356">
        <v>4.9200000000000001E-2</v>
      </c>
      <c r="O356">
        <v>4.9200000000000001E-2</v>
      </c>
      <c r="P356">
        <v>0.76500000000000001</v>
      </c>
      <c r="R356">
        <v>0</v>
      </c>
      <c r="S356">
        <v>0.8</v>
      </c>
      <c r="T356">
        <v>2</v>
      </c>
      <c r="U356">
        <v>1.5</v>
      </c>
      <c r="V356">
        <v>0.7</v>
      </c>
      <c r="Z356">
        <v>118</v>
      </c>
      <c r="AA356">
        <v>1.4781171228077983E-2</v>
      </c>
      <c r="AE356" t="s">
        <v>44</v>
      </c>
      <c r="AF356" t="s">
        <v>62</v>
      </c>
      <c r="AG356" t="s">
        <v>495</v>
      </c>
      <c r="AH356" t="s">
        <v>683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0</v>
      </c>
      <c r="AO356">
        <v>1</v>
      </c>
      <c r="AQ356">
        <v>0</v>
      </c>
      <c r="AR356">
        <v>0</v>
      </c>
      <c r="AS356">
        <v>0</v>
      </c>
      <c r="AT356">
        <v>0</v>
      </c>
      <c r="AU356">
        <v>2</v>
      </c>
      <c r="AV356">
        <v>0</v>
      </c>
      <c r="AW356">
        <v>0</v>
      </c>
      <c r="AX356">
        <v>2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K356" t="s">
        <v>3397</v>
      </c>
    </row>
    <row r="357" spans="1:63" x14ac:dyDescent="0.25">
      <c r="A357">
        <v>1</v>
      </c>
      <c r="B357" t="s">
        <v>149</v>
      </c>
      <c r="D357" t="s">
        <v>149</v>
      </c>
      <c r="E357">
        <v>356</v>
      </c>
      <c r="F357" t="s">
        <v>60</v>
      </c>
      <c r="H357" t="s">
        <v>680</v>
      </c>
      <c r="I357" t="s">
        <v>745</v>
      </c>
      <c r="J357">
        <v>30005110</v>
      </c>
      <c r="K357" t="s">
        <v>4039</v>
      </c>
      <c r="L357" t="s">
        <v>746</v>
      </c>
      <c r="M357">
        <v>5.1200000000000002E-2</v>
      </c>
      <c r="N357">
        <v>5.1200000000000002E-2</v>
      </c>
      <c r="O357">
        <v>5.1200000000000002E-2</v>
      </c>
      <c r="P357">
        <v>0.75</v>
      </c>
      <c r="R357">
        <v>0</v>
      </c>
      <c r="S357">
        <v>0.78</v>
      </c>
      <c r="T357">
        <v>2</v>
      </c>
      <c r="U357">
        <v>1.5</v>
      </c>
      <c r="V357">
        <v>0.7</v>
      </c>
      <c r="Z357">
        <v>118</v>
      </c>
      <c r="AA357">
        <v>1.5382031847105545E-2</v>
      </c>
      <c r="AE357" t="s">
        <v>44</v>
      </c>
      <c r="AF357" t="s">
        <v>62</v>
      </c>
      <c r="AG357" t="s">
        <v>495</v>
      </c>
      <c r="AH357" t="s">
        <v>683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0</v>
      </c>
      <c r="AO357">
        <v>1</v>
      </c>
      <c r="AQ357">
        <v>0</v>
      </c>
      <c r="AR357">
        <v>0</v>
      </c>
      <c r="AS357">
        <v>0</v>
      </c>
      <c r="AT357">
        <v>0</v>
      </c>
      <c r="AU357">
        <v>2</v>
      </c>
      <c r="AV357">
        <v>0</v>
      </c>
      <c r="AW357">
        <v>0</v>
      </c>
      <c r="AX357">
        <v>2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K357" t="s">
        <v>3397</v>
      </c>
    </row>
    <row r="358" spans="1:63" x14ac:dyDescent="0.25">
      <c r="A358">
        <v>1</v>
      </c>
      <c r="B358" t="s">
        <v>149</v>
      </c>
      <c r="D358" t="s">
        <v>149</v>
      </c>
      <c r="E358">
        <v>357</v>
      </c>
      <c r="F358" t="s">
        <v>60</v>
      </c>
      <c r="H358" t="s">
        <v>680</v>
      </c>
      <c r="I358" t="s">
        <v>747</v>
      </c>
      <c r="J358">
        <v>51055</v>
      </c>
      <c r="K358" t="s">
        <v>4019</v>
      </c>
      <c r="L358" t="s">
        <v>748</v>
      </c>
      <c r="M358">
        <v>5.1999999999999998E-2</v>
      </c>
      <c r="N358">
        <v>5.1999999999999998E-2</v>
      </c>
      <c r="O358">
        <v>5.1999999999999998E-2</v>
      </c>
      <c r="P358">
        <v>0.84</v>
      </c>
      <c r="R358">
        <v>0</v>
      </c>
      <c r="S358">
        <v>0.87</v>
      </c>
      <c r="T358">
        <v>2</v>
      </c>
      <c r="U358">
        <v>1.55</v>
      </c>
      <c r="V358">
        <v>0.7</v>
      </c>
      <c r="Z358">
        <v>118</v>
      </c>
      <c r="AA358">
        <v>1.5622376094716567E-2</v>
      </c>
      <c r="AE358" t="s">
        <v>44</v>
      </c>
      <c r="AF358" t="s">
        <v>62</v>
      </c>
      <c r="AG358" t="s">
        <v>79</v>
      </c>
      <c r="AH358" t="s">
        <v>683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0</v>
      </c>
      <c r="AO358">
        <v>1</v>
      </c>
      <c r="AQ358">
        <v>0</v>
      </c>
      <c r="AR358">
        <v>0</v>
      </c>
      <c r="AS358">
        <v>0</v>
      </c>
      <c r="AT358">
        <v>0</v>
      </c>
      <c r="AU358">
        <v>2</v>
      </c>
      <c r="AV358">
        <v>0</v>
      </c>
      <c r="AW358">
        <v>0</v>
      </c>
      <c r="AX358">
        <v>2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K358" t="s">
        <v>3397</v>
      </c>
    </row>
    <row r="359" spans="1:63" x14ac:dyDescent="0.25">
      <c r="A359">
        <v>1</v>
      </c>
      <c r="B359" t="s">
        <v>149</v>
      </c>
      <c r="D359" t="s">
        <v>149</v>
      </c>
      <c r="E359">
        <v>358</v>
      </c>
      <c r="F359" t="s">
        <v>60</v>
      </c>
      <c r="H359" t="s">
        <v>680</v>
      </c>
      <c r="I359" t="s">
        <v>749</v>
      </c>
      <c r="J359">
        <v>51054</v>
      </c>
      <c r="K359" t="s">
        <v>3898</v>
      </c>
      <c r="L359" t="s">
        <v>750</v>
      </c>
      <c r="M359">
        <v>5.5E-2</v>
      </c>
      <c r="N359">
        <v>5.5E-2</v>
      </c>
      <c r="O359">
        <v>5.5E-2</v>
      </c>
      <c r="P359">
        <v>0.81</v>
      </c>
      <c r="R359">
        <v>0</v>
      </c>
      <c r="S359">
        <v>0.84</v>
      </c>
      <c r="T359">
        <v>2</v>
      </c>
      <c r="U359">
        <v>1.55</v>
      </c>
      <c r="V359">
        <v>0.7</v>
      </c>
      <c r="Z359">
        <v>118</v>
      </c>
      <c r="AA359">
        <v>1.6523667023257908E-2</v>
      </c>
      <c r="AE359" t="s">
        <v>44</v>
      </c>
      <c r="AF359" t="s">
        <v>62</v>
      </c>
      <c r="AG359" t="s">
        <v>79</v>
      </c>
      <c r="AH359" t="s">
        <v>683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0</v>
      </c>
      <c r="AO359">
        <v>1</v>
      </c>
      <c r="AQ359">
        <v>0</v>
      </c>
      <c r="AR359">
        <v>0</v>
      </c>
      <c r="AS359">
        <v>0</v>
      </c>
      <c r="AT359">
        <v>0</v>
      </c>
      <c r="AU359">
        <v>2</v>
      </c>
      <c r="AV359">
        <v>0</v>
      </c>
      <c r="AW359">
        <v>0</v>
      </c>
      <c r="AX359">
        <v>2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K359" t="s">
        <v>3397</v>
      </c>
    </row>
    <row r="360" spans="1:63" x14ac:dyDescent="0.25">
      <c r="A360">
        <v>1</v>
      </c>
      <c r="B360" t="s">
        <v>149</v>
      </c>
      <c r="D360" t="s">
        <v>149</v>
      </c>
      <c r="E360">
        <v>359</v>
      </c>
      <c r="G360" t="s">
        <v>74</v>
      </c>
      <c r="H360" t="s">
        <v>680</v>
      </c>
      <c r="I360" t="s">
        <v>751</v>
      </c>
      <c r="J360">
        <v>22405710</v>
      </c>
      <c r="K360" t="s">
        <v>4038</v>
      </c>
      <c r="L360" t="s">
        <v>752</v>
      </c>
      <c r="M360">
        <v>5.7099999999999998E-2</v>
      </c>
      <c r="N360">
        <v>5.7099999999999998E-2</v>
      </c>
      <c r="O360">
        <v>5.7099999999999998E-2</v>
      </c>
      <c r="P360">
        <v>0.85</v>
      </c>
      <c r="R360">
        <v>0</v>
      </c>
      <c r="S360">
        <v>0.875</v>
      </c>
      <c r="T360">
        <v>2</v>
      </c>
      <c r="U360">
        <v>1.5</v>
      </c>
      <c r="V360">
        <v>0.7</v>
      </c>
      <c r="Z360">
        <v>118</v>
      </c>
      <c r="AA360">
        <v>1.7154570673236846E-2</v>
      </c>
      <c r="AE360" t="s">
        <v>44</v>
      </c>
      <c r="AF360" t="s">
        <v>62</v>
      </c>
      <c r="AG360" t="s">
        <v>495</v>
      </c>
      <c r="AH360" t="s">
        <v>683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0</v>
      </c>
      <c r="AO360">
        <v>1</v>
      </c>
      <c r="AQ360">
        <v>0</v>
      </c>
      <c r="AR360">
        <v>0</v>
      </c>
      <c r="AS360">
        <v>0</v>
      </c>
      <c r="AT360">
        <v>0</v>
      </c>
      <c r="AU360">
        <v>2</v>
      </c>
      <c r="AV360">
        <v>0</v>
      </c>
      <c r="AW360">
        <v>0</v>
      </c>
      <c r="AX360">
        <v>2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K360" t="s">
        <v>3397</v>
      </c>
    </row>
    <row r="361" spans="1:63" x14ac:dyDescent="0.25">
      <c r="A361">
        <v>1</v>
      </c>
      <c r="B361" t="s">
        <v>149</v>
      </c>
      <c r="D361" t="s">
        <v>149</v>
      </c>
      <c r="E361">
        <v>360</v>
      </c>
      <c r="G361" t="s">
        <v>74</v>
      </c>
      <c r="H361" t="s">
        <v>680</v>
      </c>
      <c r="I361" t="s">
        <v>753</v>
      </c>
      <c r="J361">
        <v>51053</v>
      </c>
      <c r="K361" t="s">
        <v>3896</v>
      </c>
      <c r="L361" t="s">
        <v>754</v>
      </c>
      <c r="M361">
        <v>5.9499999999999997E-2</v>
      </c>
      <c r="N361">
        <v>5.9499999999999997E-2</v>
      </c>
      <c r="O361">
        <v>5.9499999999999997E-2</v>
      </c>
      <c r="P361">
        <v>0.8</v>
      </c>
      <c r="R361">
        <v>0</v>
      </c>
      <c r="S361">
        <v>0.82499999999999996</v>
      </c>
      <c r="T361">
        <v>2</v>
      </c>
      <c r="U361">
        <v>1.55</v>
      </c>
      <c r="V361">
        <v>0.65</v>
      </c>
      <c r="Z361">
        <v>118</v>
      </c>
      <c r="AA361">
        <v>1.7875603416069918E-2</v>
      </c>
      <c r="AE361" t="s">
        <v>44</v>
      </c>
      <c r="AF361" t="s">
        <v>62</v>
      </c>
      <c r="AG361" t="s">
        <v>79</v>
      </c>
      <c r="AH361" t="s">
        <v>683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0</v>
      </c>
      <c r="AO361">
        <v>1</v>
      </c>
      <c r="AQ361">
        <v>0</v>
      </c>
      <c r="AR361">
        <v>0</v>
      </c>
      <c r="AS361">
        <v>0</v>
      </c>
      <c r="AT361">
        <v>0</v>
      </c>
      <c r="AU361">
        <v>2</v>
      </c>
      <c r="AV361">
        <v>0</v>
      </c>
      <c r="AW361">
        <v>0</v>
      </c>
      <c r="AX361">
        <v>2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K361" t="s">
        <v>3397</v>
      </c>
    </row>
    <row r="362" spans="1:63" x14ac:dyDescent="0.25">
      <c r="A362">
        <v>1</v>
      </c>
      <c r="B362" t="s">
        <v>149</v>
      </c>
      <c r="D362" t="s">
        <v>149</v>
      </c>
      <c r="E362">
        <v>361</v>
      </c>
      <c r="F362" t="s">
        <v>60</v>
      </c>
      <c r="H362" t="s">
        <v>680</v>
      </c>
      <c r="I362" t="s">
        <v>755</v>
      </c>
      <c r="J362" t="s">
        <v>2449</v>
      </c>
      <c r="K362" t="s">
        <v>4037</v>
      </c>
      <c r="L362" t="s">
        <v>756</v>
      </c>
      <c r="M362">
        <v>6.0999999999999999E-2</v>
      </c>
      <c r="N362">
        <v>6.0999999999999999E-2</v>
      </c>
      <c r="O362">
        <v>6.0999999999999999E-2</v>
      </c>
      <c r="P362">
        <v>0.84</v>
      </c>
      <c r="R362">
        <v>0</v>
      </c>
      <c r="S362">
        <v>0.87</v>
      </c>
      <c r="T362">
        <v>2</v>
      </c>
      <c r="U362">
        <v>1.75</v>
      </c>
      <c r="V362">
        <v>0.77</v>
      </c>
      <c r="Z362">
        <v>118</v>
      </c>
      <c r="AA362">
        <v>1.8326248880340588E-2</v>
      </c>
      <c r="AE362" t="s">
        <v>44</v>
      </c>
      <c r="AF362" t="s">
        <v>62</v>
      </c>
      <c r="AG362" t="s">
        <v>79</v>
      </c>
      <c r="AH362" t="s">
        <v>683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0</v>
      </c>
      <c r="AO362">
        <v>1</v>
      </c>
      <c r="AQ362">
        <v>0</v>
      </c>
      <c r="AR362">
        <v>0</v>
      </c>
      <c r="AS362">
        <v>0</v>
      </c>
      <c r="AT362">
        <v>0</v>
      </c>
      <c r="AU362">
        <v>2</v>
      </c>
      <c r="AV362">
        <v>0</v>
      </c>
      <c r="AW362">
        <v>0</v>
      </c>
      <c r="AX362">
        <v>2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K362" t="s">
        <v>3397</v>
      </c>
    </row>
    <row r="363" spans="1:63" x14ac:dyDescent="0.25">
      <c r="A363">
        <v>1</v>
      </c>
      <c r="B363" t="s">
        <v>149</v>
      </c>
      <c r="D363" t="s">
        <v>149</v>
      </c>
      <c r="E363">
        <v>362</v>
      </c>
      <c r="F363" t="s">
        <v>60</v>
      </c>
      <c r="H363" t="s">
        <v>680</v>
      </c>
      <c r="I363" t="s">
        <v>757</v>
      </c>
      <c r="J363">
        <v>51104</v>
      </c>
      <c r="K363" t="s">
        <v>4016</v>
      </c>
      <c r="L363" t="s">
        <v>2446</v>
      </c>
      <c r="M363">
        <v>6.25E-2</v>
      </c>
      <c r="N363">
        <v>6.25E-2</v>
      </c>
      <c r="O363">
        <v>6.25E-2</v>
      </c>
      <c r="P363">
        <v>0.85499999999999998</v>
      </c>
      <c r="R363">
        <v>0</v>
      </c>
      <c r="S363">
        <v>0.88500000000000001</v>
      </c>
      <c r="T363">
        <v>2</v>
      </c>
      <c r="U363">
        <v>1.55</v>
      </c>
      <c r="V363">
        <v>0.7</v>
      </c>
      <c r="Z363">
        <v>118</v>
      </c>
      <c r="AA363">
        <v>1.8776894344611259E-2</v>
      </c>
      <c r="AE363" t="s">
        <v>44</v>
      </c>
      <c r="AF363" t="s">
        <v>62</v>
      </c>
      <c r="AG363" t="s">
        <v>79</v>
      </c>
      <c r="AH363" t="s">
        <v>683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0</v>
      </c>
      <c r="AO363">
        <v>1</v>
      </c>
      <c r="AQ363">
        <v>0</v>
      </c>
      <c r="AR363">
        <v>0</v>
      </c>
      <c r="AS363">
        <v>0</v>
      </c>
      <c r="AT363">
        <v>0</v>
      </c>
      <c r="AU363">
        <v>2</v>
      </c>
      <c r="AV363">
        <v>0</v>
      </c>
      <c r="AW363">
        <v>0</v>
      </c>
      <c r="AX363">
        <v>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K363" t="s">
        <v>3397</v>
      </c>
    </row>
    <row r="364" spans="1:63" x14ac:dyDescent="0.25">
      <c r="A364">
        <v>1</v>
      </c>
      <c r="B364" t="s">
        <v>149</v>
      </c>
      <c r="D364" t="s">
        <v>149</v>
      </c>
      <c r="E364">
        <v>363</v>
      </c>
      <c r="G364" t="s">
        <v>74</v>
      </c>
      <c r="H364" t="s">
        <v>680</v>
      </c>
      <c r="I364" t="s">
        <v>758</v>
      </c>
      <c r="J364">
        <v>51052</v>
      </c>
      <c r="K364" t="s">
        <v>3895</v>
      </c>
      <c r="L364" t="s">
        <v>759</v>
      </c>
      <c r="M364">
        <v>6.3500000000000001E-2</v>
      </c>
      <c r="N364">
        <v>6.3500000000000001E-2</v>
      </c>
      <c r="O364">
        <v>6.3500000000000001E-2</v>
      </c>
      <c r="P364">
        <v>0.82499999999999996</v>
      </c>
      <c r="R364">
        <v>0</v>
      </c>
      <c r="S364">
        <v>0.85</v>
      </c>
      <c r="T364">
        <v>2</v>
      </c>
      <c r="U364">
        <v>1.55</v>
      </c>
      <c r="V364">
        <v>0.65</v>
      </c>
      <c r="Z364">
        <v>118</v>
      </c>
      <c r="AA364">
        <v>1.9077324654125039E-2</v>
      </c>
      <c r="AE364" t="s">
        <v>44</v>
      </c>
      <c r="AF364" t="s">
        <v>62</v>
      </c>
      <c r="AG364" t="s">
        <v>79</v>
      </c>
      <c r="AH364" t="s">
        <v>683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0</v>
      </c>
      <c r="AO364">
        <v>1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0</v>
      </c>
      <c r="AX364">
        <v>2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K364" t="s">
        <v>3397</v>
      </c>
    </row>
    <row r="365" spans="1:63" x14ac:dyDescent="0.25">
      <c r="A365">
        <v>1</v>
      </c>
      <c r="B365" t="s">
        <v>149</v>
      </c>
      <c r="D365" t="s">
        <v>149</v>
      </c>
      <c r="E365">
        <v>364</v>
      </c>
      <c r="G365" t="s">
        <v>74</v>
      </c>
      <c r="H365" t="s">
        <v>680</v>
      </c>
      <c r="I365" t="s">
        <v>760</v>
      </c>
      <c r="J365">
        <v>30006490</v>
      </c>
      <c r="K365" t="s">
        <v>4036</v>
      </c>
      <c r="L365" t="s">
        <v>761</v>
      </c>
      <c r="M365">
        <v>6.5000000000000002E-2</v>
      </c>
      <c r="N365">
        <v>6.5000000000000002E-2</v>
      </c>
      <c r="O365">
        <v>6.5000000000000002E-2</v>
      </c>
      <c r="P365">
        <v>0.77500000000000002</v>
      </c>
      <c r="R365">
        <v>0</v>
      </c>
      <c r="S365">
        <v>0.8</v>
      </c>
      <c r="T365">
        <v>2</v>
      </c>
      <c r="U365">
        <v>1.5</v>
      </c>
      <c r="V365">
        <v>0.7</v>
      </c>
      <c r="Z365">
        <v>118</v>
      </c>
      <c r="AA365">
        <v>1.9527970118395709E-2</v>
      </c>
      <c r="AE365" t="s">
        <v>44</v>
      </c>
      <c r="AF365" t="s">
        <v>62</v>
      </c>
      <c r="AG365" t="s">
        <v>495</v>
      </c>
      <c r="AH365" t="s">
        <v>683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0</v>
      </c>
      <c r="AO365">
        <v>1</v>
      </c>
      <c r="AQ365">
        <v>0</v>
      </c>
      <c r="AR365">
        <v>0</v>
      </c>
      <c r="AS365">
        <v>0</v>
      </c>
      <c r="AT365">
        <v>0</v>
      </c>
      <c r="AU365">
        <v>2</v>
      </c>
      <c r="AV365">
        <v>0</v>
      </c>
      <c r="AW365">
        <v>0</v>
      </c>
      <c r="AX365">
        <v>2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K365" t="s">
        <v>3397</v>
      </c>
    </row>
    <row r="366" spans="1:63" x14ac:dyDescent="0.25">
      <c r="A366">
        <v>1</v>
      </c>
      <c r="B366" t="s">
        <v>149</v>
      </c>
      <c r="D366" t="s">
        <v>149</v>
      </c>
      <c r="E366">
        <v>365</v>
      </c>
      <c r="F366" t="s">
        <v>60</v>
      </c>
      <c r="H366" t="s">
        <v>680</v>
      </c>
      <c r="I366" t="s">
        <v>762</v>
      </c>
      <c r="J366">
        <v>51051</v>
      </c>
      <c r="K366" t="s">
        <v>4012</v>
      </c>
      <c r="L366" t="s">
        <v>763</v>
      </c>
      <c r="M366">
        <v>6.7000000000000004E-2</v>
      </c>
      <c r="N366">
        <v>6.7000000000000004E-2</v>
      </c>
      <c r="O366">
        <v>6.7000000000000004E-2</v>
      </c>
      <c r="P366">
        <v>0.74</v>
      </c>
      <c r="R366">
        <v>0</v>
      </c>
      <c r="S366">
        <v>0.77</v>
      </c>
      <c r="T366">
        <v>2</v>
      </c>
      <c r="U366">
        <v>1.55</v>
      </c>
      <c r="V366">
        <v>0.6</v>
      </c>
      <c r="Z366">
        <v>118</v>
      </c>
      <c r="AA366">
        <v>2.0128830737423272E-2</v>
      </c>
      <c r="AE366" t="s">
        <v>44</v>
      </c>
      <c r="AF366" t="s">
        <v>62</v>
      </c>
      <c r="AG366" t="s">
        <v>79</v>
      </c>
      <c r="AH366" t="s">
        <v>683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0</v>
      </c>
      <c r="AO366">
        <v>1</v>
      </c>
      <c r="AQ366">
        <v>0</v>
      </c>
      <c r="AR366">
        <v>0</v>
      </c>
      <c r="AS366">
        <v>0</v>
      </c>
      <c r="AT366">
        <v>0</v>
      </c>
      <c r="AU366">
        <v>2</v>
      </c>
      <c r="AV366">
        <v>0</v>
      </c>
      <c r="AW366">
        <v>0</v>
      </c>
      <c r="AX366">
        <v>2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K366" t="s">
        <v>3397</v>
      </c>
    </row>
    <row r="367" spans="1:63" x14ac:dyDescent="0.25">
      <c r="A367">
        <v>1</v>
      </c>
      <c r="B367" t="s">
        <v>149</v>
      </c>
      <c r="D367" t="s">
        <v>149</v>
      </c>
      <c r="E367">
        <v>366</v>
      </c>
      <c r="F367" t="s">
        <v>60</v>
      </c>
      <c r="H367" t="s">
        <v>680</v>
      </c>
      <c r="I367" t="s">
        <v>764</v>
      </c>
      <c r="J367">
        <v>20606700</v>
      </c>
      <c r="K367" t="s">
        <v>4012</v>
      </c>
      <c r="L367" t="s">
        <v>763</v>
      </c>
      <c r="M367">
        <v>6.7000000000000004E-2</v>
      </c>
      <c r="N367">
        <v>6.7000000000000004E-2</v>
      </c>
      <c r="O367">
        <v>6.7000000000000004E-2</v>
      </c>
      <c r="P367">
        <v>0.83499999999999996</v>
      </c>
      <c r="R367">
        <v>0</v>
      </c>
      <c r="S367">
        <v>0.86499999999999999</v>
      </c>
      <c r="T367">
        <v>2</v>
      </c>
      <c r="U367">
        <v>1.5</v>
      </c>
      <c r="V367">
        <v>0.375</v>
      </c>
      <c r="Z367">
        <v>118</v>
      </c>
      <c r="AA367">
        <v>2.0128830737423272E-2</v>
      </c>
      <c r="AE367" t="s">
        <v>44</v>
      </c>
      <c r="AF367" t="s">
        <v>62</v>
      </c>
      <c r="AG367" t="s">
        <v>495</v>
      </c>
      <c r="AH367" t="s">
        <v>683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0</v>
      </c>
      <c r="AO367">
        <v>1</v>
      </c>
      <c r="AQ367">
        <v>0</v>
      </c>
      <c r="AR367">
        <v>0</v>
      </c>
      <c r="AS367">
        <v>0</v>
      </c>
      <c r="AT367">
        <v>0</v>
      </c>
      <c r="AU367">
        <v>2</v>
      </c>
      <c r="AV367">
        <v>0</v>
      </c>
      <c r="AW367">
        <v>0</v>
      </c>
      <c r="AX367">
        <v>2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K367" t="s">
        <v>3397</v>
      </c>
    </row>
    <row r="368" spans="1:63" x14ac:dyDescent="0.25">
      <c r="A368">
        <v>1</v>
      </c>
      <c r="B368" t="s">
        <v>149</v>
      </c>
      <c r="D368" t="s">
        <v>149</v>
      </c>
      <c r="E368">
        <v>367</v>
      </c>
      <c r="G368" t="s">
        <v>74</v>
      </c>
      <c r="H368" t="s">
        <v>680</v>
      </c>
      <c r="I368" t="s">
        <v>765</v>
      </c>
      <c r="J368">
        <v>51050</v>
      </c>
      <c r="K368" t="s">
        <v>3893</v>
      </c>
      <c r="L368" t="s">
        <v>766</v>
      </c>
      <c r="M368">
        <v>7.0000000000000007E-2</v>
      </c>
      <c r="N368">
        <v>7.0000000000000007E-2</v>
      </c>
      <c r="O368">
        <v>7.0000000000000007E-2</v>
      </c>
      <c r="P368">
        <v>1</v>
      </c>
      <c r="R368">
        <v>0</v>
      </c>
      <c r="S368">
        <v>1.0249999999999999</v>
      </c>
      <c r="T368">
        <v>2</v>
      </c>
      <c r="U368">
        <v>1.8</v>
      </c>
      <c r="V368">
        <v>0.85</v>
      </c>
      <c r="Z368">
        <v>118</v>
      </c>
      <c r="AA368">
        <v>2.1030121665964612E-2</v>
      </c>
      <c r="AE368" t="s">
        <v>44</v>
      </c>
      <c r="AF368" t="s">
        <v>62</v>
      </c>
      <c r="AG368" t="s">
        <v>79</v>
      </c>
      <c r="AH368" t="s">
        <v>683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0</v>
      </c>
      <c r="AO368">
        <v>1</v>
      </c>
      <c r="AQ368">
        <v>0</v>
      </c>
      <c r="AR368">
        <v>0</v>
      </c>
      <c r="AS368">
        <v>0</v>
      </c>
      <c r="AT368">
        <v>0</v>
      </c>
      <c r="AU368">
        <v>2</v>
      </c>
      <c r="AV368">
        <v>0</v>
      </c>
      <c r="AW368">
        <v>0</v>
      </c>
      <c r="AX368">
        <v>2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K368" t="s">
        <v>3397</v>
      </c>
    </row>
    <row r="369" spans="1:63" x14ac:dyDescent="0.25">
      <c r="A369">
        <v>1</v>
      </c>
      <c r="B369" t="s">
        <v>149</v>
      </c>
      <c r="D369" t="s">
        <v>149</v>
      </c>
      <c r="E369">
        <v>368</v>
      </c>
      <c r="G369" t="s">
        <v>74</v>
      </c>
      <c r="H369" t="s">
        <v>680</v>
      </c>
      <c r="I369" t="s">
        <v>767</v>
      </c>
      <c r="J369">
        <v>51049</v>
      </c>
      <c r="K369" t="s">
        <v>3891</v>
      </c>
      <c r="L369" t="s">
        <v>768</v>
      </c>
      <c r="M369">
        <v>7.2999999999999995E-2</v>
      </c>
      <c r="N369">
        <v>7.2999999999999995E-2</v>
      </c>
      <c r="O369">
        <v>7.2999999999999995E-2</v>
      </c>
      <c r="P369">
        <v>0.95</v>
      </c>
      <c r="R369">
        <v>0</v>
      </c>
      <c r="S369">
        <v>0.97499999999999998</v>
      </c>
      <c r="T369">
        <v>2</v>
      </c>
      <c r="U369">
        <v>1.8</v>
      </c>
      <c r="V369">
        <v>0.8</v>
      </c>
      <c r="Z369">
        <v>118</v>
      </c>
      <c r="AA369">
        <v>2.1931412594505949E-2</v>
      </c>
      <c r="AE369" t="s">
        <v>44</v>
      </c>
      <c r="AF369" t="s">
        <v>62</v>
      </c>
      <c r="AG369" t="s">
        <v>79</v>
      </c>
      <c r="AH369" t="s">
        <v>683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0</v>
      </c>
      <c r="AO369">
        <v>1</v>
      </c>
      <c r="AQ369">
        <v>0</v>
      </c>
      <c r="AR369">
        <v>0</v>
      </c>
      <c r="AS369">
        <v>0</v>
      </c>
      <c r="AT369">
        <v>0</v>
      </c>
      <c r="AU369">
        <v>2</v>
      </c>
      <c r="AV369">
        <v>0</v>
      </c>
      <c r="AW369">
        <v>0</v>
      </c>
      <c r="AX369">
        <v>2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K369" t="s">
        <v>3397</v>
      </c>
    </row>
    <row r="370" spans="1:63" x14ac:dyDescent="0.25">
      <c r="A370">
        <v>1</v>
      </c>
      <c r="B370" t="s">
        <v>149</v>
      </c>
      <c r="D370" t="s">
        <v>149</v>
      </c>
      <c r="E370">
        <v>369</v>
      </c>
      <c r="G370" t="s">
        <v>74</v>
      </c>
      <c r="H370" t="s">
        <v>680</v>
      </c>
      <c r="I370" t="s">
        <v>769</v>
      </c>
      <c r="J370">
        <v>51048</v>
      </c>
      <c r="K370" t="s">
        <v>3890</v>
      </c>
      <c r="L370" t="s">
        <v>770</v>
      </c>
      <c r="M370">
        <v>7.5999999999999998E-2</v>
      </c>
      <c r="N370">
        <v>7.5999999999999998E-2</v>
      </c>
      <c r="O370">
        <v>7.5999999999999998E-2</v>
      </c>
      <c r="P370">
        <v>0.97499999999999998</v>
      </c>
      <c r="R370">
        <v>0</v>
      </c>
      <c r="S370">
        <v>1</v>
      </c>
      <c r="T370">
        <v>2</v>
      </c>
      <c r="U370">
        <v>1.85</v>
      </c>
      <c r="V370">
        <v>0.8</v>
      </c>
      <c r="Z370">
        <v>118</v>
      </c>
      <c r="AA370">
        <v>2.2832703523047289E-2</v>
      </c>
      <c r="AE370" t="s">
        <v>44</v>
      </c>
      <c r="AF370" t="s">
        <v>62</v>
      </c>
      <c r="AG370" t="s">
        <v>79</v>
      </c>
      <c r="AH370" t="s">
        <v>683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0</v>
      </c>
      <c r="AO370">
        <v>1</v>
      </c>
      <c r="AQ370">
        <v>0</v>
      </c>
      <c r="AR370">
        <v>0</v>
      </c>
      <c r="AS370">
        <v>0</v>
      </c>
      <c r="AT370">
        <v>0</v>
      </c>
      <c r="AU370">
        <v>2</v>
      </c>
      <c r="AV370">
        <v>0</v>
      </c>
      <c r="AW370">
        <v>0</v>
      </c>
      <c r="AX370">
        <v>2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K370" t="s">
        <v>3397</v>
      </c>
    </row>
    <row r="371" spans="1:63" x14ac:dyDescent="0.25">
      <c r="A371">
        <v>1</v>
      </c>
      <c r="B371" t="s">
        <v>149</v>
      </c>
      <c r="D371" t="s">
        <v>149</v>
      </c>
      <c r="E371">
        <v>370</v>
      </c>
      <c r="G371" t="s">
        <v>74</v>
      </c>
      <c r="H371" t="s">
        <v>680</v>
      </c>
      <c r="I371" t="s">
        <v>771</v>
      </c>
      <c r="J371">
        <v>51047</v>
      </c>
      <c r="K371" t="s">
        <v>3888</v>
      </c>
      <c r="L371" t="s">
        <v>772</v>
      </c>
      <c r="M371">
        <v>7.85E-2</v>
      </c>
      <c r="N371">
        <v>7.85E-2</v>
      </c>
      <c r="O371">
        <v>7.85E-2</v>
      </c>
      <c r="P371">
        <v>0.95</v>
      </c>
      <c r="R371">
        <v>0</v>
      </c>
      <c r="S371">
        <v>0.97499999999999998</v>
      </c>
      <c r="T371">
        <v>2</v>
      </c>
      <c r="U371">
        <v>1.8</v>
      </c>
      <c r="V371">
        <v>0.8</v>
      </c>
      <c r="Z371">
        <v>118</v>
      </c>
      <c r="AA371">
        <v>2.3583779296831742E-2</v>
      </c>
      <c r="AE371" t="s">
        <v>44</v>
      </c>
      <c r="AF371" t="s">
        <v>62</v>
      </c>
      <c r="AG371" t="s">
        <v>79</v>
      </c>
      <c r="AH371" t="s">
        <v>683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0</v>
      </c>
      <c r="AO371">
        <v>1</v>
      </c>
      <c r="AQ371">
        <v>0</v>
      </c>
      <c r="AR371">
        <v>0</v>
      </c>
      <c r="AS371">
        <v>0</v>
      </c>
      <c r="AT371">
        <v>0</v>
      </c>
      <c r="AU371">
        <v>2</v>
      </c>
      <c r="AV371">
        <v>0</v>
      </c>
      <c r="AW371">
        <v>0</v>
      </c>
      <c r="AX371">
        <v>2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K371" t="s">
        <v>3397</v>
      </c>
    </row>
    <row r="372" spans="1:63" x14ac:dyDescent="0.25">
      <c r="A372">
        <v>1</v>
      </c>
      <c r="B372" t="s">
        <v>149</v>
      </c>
      <c r="D372" t="s">
        <v>149</v>
      </c>
      <c r="E372">
        <v>371</v>
      </c>
      <c r="G372" t="s">
        <v>74</v>
      </c>
      <c r="H372" t="s">
        <v>680</v>
      </c>
      <c r="I372" t="s">
        <v>773</v>
      </c>
      <c r="J372">
        <v>51046</v>
      </c>
      <c r="K372" t="s">
        <v>3887</v>
      </c>
      <c r="L372" t="s">
        <v>774</v>
      </c>
      <c r="M372">
        <v>8.1000000000000003E-2</v>
      </c>
      <c r="N372">
        <v>8.1000000000000003E-2</v>
      </c>
      <c r="O372">
        <v>8.1000000000000003E-2</v>
      </c>
      <c r="P372">
        <v>1</v>
      </c>
      <c r="R372">
        <v>0</v>
      </c>
      <c r="S372">
        <v>1.0249999999999999</v>
      </c>
      <c r="T372">
        <v>2</v>
      </c>
      <c r="U372">
        <v>1.8</v>
      </c>
      <c r="V372">
        <v>0.8</v>
      </c>
      <c r="Z372">
        <v>118</v>
      </c>
      <c r="AA372">
        <v>2.4334855070616192E-2</v>
      </c>
      <c r="AE372" t="s">
        <v>44</v>
      </c>
      <c r="AF372" t="s">
        <v>62</v>
      </c>
      <c r="AG372" t="s">
        <v>79</v>
      </c>
      <c r="AH372" t="s">
        <v>683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0</v>
      </c>
      <c r="AO372">
        <v>1</v>
      </c>
      <c r="AQ372">
        <v>0</v>
      </c>
      <c r="AR372">
        <v>0</v>
      </c>
      <c r="AS372">
        <v>0</v>
      </c>
      <c r="AT372">
        <v>0</v>
      </c>
      <c r="AU372">
        <v>2</v>
      </c>
      <c r="AV372">
        <v>0</v>
      </c>
      <c r="AW372">
        <v>0</v>
      </c>
      <c r="AX372">
        <v>2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K372" t="s">
        <v>3397</v>
      </c>
    </row>
    <row r="373" spans="1:63" x14ac:dyDescent="0.25">
      <c r="A373">
        <v>1</v>
      </c>
      <c r="B373" t="s">
        <v>149</v>
      </c>
      <c r="D373" t="s">
        <v>149</v>
      </c>
      <c r="E373">
        <v>372</v>
      </c>
      <c r="G373" t="s">
        <v>74</v>
      </c>
      <c r="H373" t="s">
        <v>680</v>
      </c>
      <c r="I373" t="s">
        <v>775</v>
      </c>
      <c r="J373">
        <v>51045</v>
      </c>
      <c r="K373" t="s">
        <v>3885</v>
      </c>
      <c r="L373" t="s">
        <v>776</v>
      </c>
      <c r="M373">
        <v>8.2000000000000003E-2</v>
      </c>
      <c r="N373">
        <v>8.2000000000000003E-2</v>
      </c>
      <c r="O373">
        <v>8.2000000000000003E-2</v>
      </c>
      <c r="P373">
        <v>1</v>
      </c>
      <c r="R373">
        <v>0</v>
      </c>
      <c r="S373">
        <v>1.0249999999999999</v>
      </c>
      <c r="T373">
        <v>2</v>
      </c>
      <c r="U373">
        <v>1.8</v>
      </c>
      <c r="V373">
        <v>0.8</v>
      </c>
      <c r="Z373">
        <v>118</v>
      </c>
      <c r="AA373">
        <v>2.4635285380129972E-2</v>
      </c>
      <c r="AE373" t="s">
        <v>44</v>
      </c>
      <c r="AF373" t="s">
        <v>62</v>
      </c>
      <c r="AG373" t="s">
        <v>79</v>
      </c>
      <c r="AH373" t="s">
        <v>683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0</v>
      </c>
      <c r="AO373">
        <v>1</v>
      </c>
      <c r="AQ373">
        <v>0</v>
      </c>
      <c r="AR373">
        <v>0</v>
      </c>
      <c r="AS373">
        <v>0</v>
      </c>
      <c r="AT373">
        <v>0</v>
      </c>
      <c r="AU373">
        <v>2</v>
      </c>
      <c r="AV373">
        <v>0</v>
      </c>
      <c r="AW373">
        <v>0</v>
      </c>
      <c r="AX373">
        <v>2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K373" t="s">
        <v>3397</v>
      </c>
    </row>
    <row r="374" spans="1:63" x14ac:dyDescent="0.25">
      <c r="A374">
        <v>1</v>
      </c>
      <c r="B374" t="s">
        <v>149</v>
      </c>
      <c r="D374" t="s">
        <v>149</v>
      </c>
      <c r="E374">
        <v>373</v>
      </c>
      <c r="F374" t="s">
        <v>60</v>
      </c>
      <c r="H374" t="s">
        <v>680</v>
      </c>
      <c r="I374" t="s">
        <v>777</v>
      </c>
      <c r="J374">
        <v>51044</v>
      </c>
      <c r="K374" t="s">
        <v>3883</v>
      </c>
      <c r="L374" t="s">
        <v>778</v>
      </c>
      <c r="M374">
        <v>8.5999999999999993E-2</v>
      </c>
      <c r="N374">
        <v>8.5999999999999993E-2</v>
      </c>
      <c r="O374">
        <v>8.5999999999999993E-2</v>
      </c>
      <c r="P374">
        <v>1.075</v>
      </c>
      <c r="R374">
        <v>0</v>
      </c>
      <c r="S374">
        <v>1.1000000000000001</v>
      </c>
      <c r="T374">
        <v>2</v>
      </c>
      <c r="U374">
        <v>2.1</v>
      </c>
      <c r="V374">
        <v>0.9</v>
      </c>
      <c r="Z374">
        <v>118</v>
      </c>
      <c r="AA374">
        <v>2.5837006618185089E-2</v>
      </c>
      <c r="AE374" t="s">
        <v>44</v>
      </c>
      <c r="AF374" t="s">
        <v>62</v>
      </c>
      <c r="AG374" t="s">
        <v>79</v>
      </c>
      <c r="AH374" t="s">
        <v>683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0</v>
      </c>
      <c r="AO374">
        <v>1</v>
      </c>
      <c r="AQ374">
        <v>0</v>
      </c>
      <c r="AR374">
        <v>0</v>
      </c>
      <c r="AS374">
        <v>0</v>
      </c>
      <c r="AT374">
        <v>0</v>
      </c>
      <c r="AU374">
        <v>2</v>
      </c>
      <c r="AV374">
        <v>0</v>
      </c>
      <c r="AW374">
        <v>0</v>
      </c>
      <c r="AX374">
        <v>2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K374" t="s">
        <v>3397</v>
      </c>
    </row>
    <row r="375" spans="1:63" x14ac:dyDescent="0.25">
      <c r="A375">
        <v>1</v>
      </c>
      <c r="B375" t="s">
        <v>149</v>
      </c>
      <c r="D375" t="s">
        <v>149</v>
      </c>
      <c r="E375">
        <v>374</v>
      </c>
      <c r="G375" t="s">
        <v>74</v>
      </c>
      <c r="H375" t="s">
        <v>680</v>
      </c>
      <c r="I375" t="s">
        <v>779</v>
      </c>
      <c r="J375">
        <v>51043</v>
      </c>
      <c r="K375" t="s">
        <v>3880</v>
      </c>
      <c r="L375" t="s">
        <v>780</v>
      </c>
      <c r="M375">
        <v>8.8999999999999996E-2</v>
      </c>
      <c r="N375">
        <v>8.8999999999999996E-2</v>
      </c>
      <c r="O375">
        <v>8.8999999999999996E-2</v>
      </c>
      <c r="P375">
        <v>1.075</v>
      </c>
      <c r="R375">
        <v>0</v>
      </c>
      <c r="S375">
        <v>1.1000000000000001</v>
      </c>
      <c r="T375">
        <v>2</v>
      </c>
      <c r="U375">
        <v>2.1</v>
      </c>
      <c r="V375">
        <v>0.9</v>
      </c>
      <c r="Z375">
        <v>118</v>
      </c>
      <c r="AA375">
        <v>2.6738297546726433E-2</v>
      </c>
      <c r="AE375" t="s">
        <v>44</v>
      </c>
      <c r="AF375" t="s">
        <v>62</v>
      </c>
      <c r="AG375" t="s">
        <v>79</v>
      </c>
      <c r="AH375" t="s">
        <v>683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0</v>
      </c>
      <c r="AO375">
        <v>1</v>
      </c>
      <c r="AQ375">
        <v>0</v>
      </c>
      <c r="AR375">
        <v>0</v>
      </c>
      <c r="AS375">
        <v>0</v>
      </c>
      <c r="AT375">
        <v>0</v>
      </c>
      <c r="AU375">
        <v>2</v>
      </c>
      <c r="AV375">
        <v>0</v>
      </c>
      <c r="AW375">
        <v>0</v>
      </c>
      <c r="AX375">
        <v>2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K375" t="s">
        <v>3397</v>
      </c>
    </row>
    <row r="376" spans="1:63" x14ac:dyDescent="0.25">
      <c r="A376">
        <v>1</v>
      </c>
      <c r="B376" t="s">
        <v>149</v>
      </c>
      <c r="D376" t="s">
        <v>149</v>
      </c>
      <c r="E376">
        <v>375</v>
      </c>
      <c r="F376" t="s">
        <v>60</v>
      </c>
      <c r="H376" t="s">
        <v>680</v>
      </c>
      <c r="I376" t="s">
        <v>781</v>
      </c>
      <c r="J376">
        <v>51042</v>
      </c>
      <c r="K376" t="s">
        <v>4007</v>
      </c>
      <c r="L376" t="s">
        <v>782</v>
      </c>
      <c r="M376">
        <v>9.35E-2</v>
      </c>
      <c r="N376">
        <v>9.35E-2</v>
      </c>
      <c r="O376">
        <v>9.35E-2</v>
      </c>
      <c r="P376">
        <v>1.1000000000000001</v>
      </c>
      <c r="R376">
        <v>0</v>
      </c>
      <c r="S376">
        <v>1.1399999999999999</v>
      </c>
      <c r="T376">
        <v>2</v>
      </c>
      <c r="U376">
        <v>2.1</v>
      </c>
      <c r="V376">
        <v>0.9</v>
      </c>
      <c r="Z376">
        <v>118</v>
      </c>
      <c r="AA376">
        <v>2.8090233939538443E-2</v>
      </c>
      <c r="AE376" t="s">
        <v>44</v>
      </c>
      <c r="AF376" t="s">
        <v>62</v>
      </c>
      <c r="AG376" t="s">
        <v>79</v>
      </c>
      <c r="AH376" t="s">
        <v>683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0</v>
      </c>
      <c r="AO376">
        <v>1</v>
      </c>
      <c r="AQ376">
        <v>0</v>
      </c>
      <c r="AR376">
        <v>0</v>
      </c>
      <c r="AS376">
        <v>0</v>
      </c>
      <c r="AT376">
        <v>0</v>
      </c>
      <c r="AU376">
        <v>2</v>
      </c>
      <c r="AV376">
        <v>0</v>
      </c>
      <c r="AW376">
        <v>0</v>
      </c>
      <c r="AX376">
        <v>2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K376" t="s">
        <v>3397</v>
      </c>
    </row>
    <row r="377" spans="1:63" x14ac:dyDescent="0.25">
      <c r="A377">
        <v>1</v>
      </c>
      <c r="B377" t="s">
        <v>149</v>
      </c>
      <c r="D377" t="s">
        <v>149</v>
      </c>
      <c r="E377">
        <v>376</v>
      </c>
      <c r="F377" t="s">
        <v>60</v>
      </c>
      <c r="H377" t="s">
        <v>680</v>
      </c>
      <c r="I377" t="s">
        <v>783</v>
      </c>
      <c r="J377">
        <v>51041</v>
      </c>
      <c r="K377" t="s">
        <v>3875</v>
      </c>
      <c r="L377" t="s">
        <v>784</v>
      </c>
      <c r="M377">
        <v>9.6000000000000002E-2</v>
      </c>
      <c r="N377">
        <v>9.6000000000000002E-2</v>
      </c>
      <c r="O377">
        <v>9.6000000000000002E-2</v>
      </c>
      <c r="P377">
        <v>1.1200000000000001</v>
      </c>
      <c r="R377">
        <v>0</v>
      </c>
      <c r="S377">
        <v>1.125</v>
      </c>
      <c r="T377">
        <v>2</v>
      </c>
      <c r="U377">
        <v>2.1</v>
      </c>
      <c r="V377">
        <v>0.9</v>
      </c>
      <c r="Z377">
        <v>118</v>
      </c>
      <c r="AA377">
        <v>2.8841309713322893E-2</v>
      </c>
      <c r="AE377" t="s">
        <v>44</v>
      </c>
      <c r="AF377" t="s">
        <v>62</v>
      </c>
      <c r="AG377" t="s">
        <v>79</v>
      </c>
      <c r="AH377" t="s">
        <v>683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0</v>
      </c>
      <c r="AO377">
        <v>1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0</v>
      </c>
      <c r="AX377">
        <v>2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K377" t="s">
        <v>3397</v>
      </c>
    </row>
    <row r="378" spans="1:63" x14ac:dyDescent="0.25">
      <c r="A378">
        <v>1</v>
      </c>
      <c r="B378" t="s">
        <v>149</v>
      </c>
      <c r="D378" t="s">
        <v>149</v>
      </c>
      <c r="E378">
        <v>377</v>
      </c>
      <c r="G378" t="s">
        <v>74</v>
      </c>
      <c r="H378" t="s">
        <v>680</v>
      </c>
      <c r="I378" t="s">
        <v>785</v>
      </c>
      <c r="J378">
        <v>51040</v>
      </c>
      <c r="K378" t="s">
        <v>4005</v>
      </c>
      <c r="L378" t="s">
        <v>786</v>
      </c>
      <c r="M378">
        <v>9.8000000000000004E-2</v>
      </c>
      <c r="N378">
        <v>9.8000000000000004E-2</v>
      </c>
      <c r="O378">
        <v>9.8000000000000004E-2</v>
      </c>
      <c r="P378">
        <v>1.1000000000000001</v>
      </c>
      <c r="R378">
        <v>0</v>
      </c>
      <c r="S378">
        <v>1.125</v>
      </c>
      <c r="T378">
        <v>2</v>
      </c>
      <c r="U378">
        <v>2.1</v>
      </c>
      <c r="V378">
        <v>0.9</v>
      </c>
      <c r="Z378">
        <v>118</v>
      </c>
      <c r="AA378">
        <v>2.9442170332350456E-2</v>
      </c>
      <c r="AE378" t="s">
        <v>44</v>
      </c>
      <c r="AF378" t="s">
        <v>62</v>
      </c>
      <c r="AG378" t="s">
        <v>79</v>
      </c>
      <c r="AH378" t="s">
        <v>683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0</v>
      </c>
      <c r="AO378">
        <v>1</v>
      </c>
      <c r="AQ378">
        <v>0</v>
      </c>
      <c r="AR378">
        <v>0</v>
      </c>
      <c r="AS378">
        <v>0</v>
      </c>
      <c r="AT378">
        <v>0</v>
      </c>
      <c r="AU378">
        <v>2</v>
      </c>
      <c r="AV378">
        <v>0</v>
      </c>
      <c r="AW378">
        <v>0</v>
      </c>
      <c r="AX378">
        <v>2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K378" t="s">
        <v>3397</v>
      </c>
    </row>
    <row r="379" spans="1:63" x14ac:dyDescent="0.25">
      <c r="A379">
        <v>1</v>
      </c>
      <c r="B379" t="s">
        <v>149</v>
      </c>
      <c r="D379" t="s">
        <v>149</v>
      </c>
      <c r="E379">
        <v>378</v>
      </c>
      <c r="G379" t="s">
        <v>74</v>
      </c>
      <c r="H379" t="s">
        <v>680</v>
      </c>
      <c r="I379" t="s">
        <v>787</v>
      </c>
      <c r="J379">
        <v>51039</v>
      </c>
      <c r="K379" t="s">
        <v>3872</v>
      </c>
      <c r="L379" t="s">
        <v>788</v>
      </c>
      <c r="M379">
        <v>9.9500000000000005E-2</v>
      </c>
      <c r="N379">
        <v>9.9500000000000005E-2</v>
      </c>
      <c r="O379">
        <v>9.9500000000000005E-2</v>
      </c>
      <c r="P379">
        <v>1.35</v>
      </c>
      <c r="R379">
        <v>0</v>
      </c>
      <c r="S379">
        <v>1.375</v>
      </c>
      <c r="T379">
        <v>2</v>
      </c>
      <c r="U379">
        <v>2.35</v>
      </c>
      <c r="V379">
        <v>1.1000000000000001</v>
      </c>
      <c r="Z379">
        <v>118</v>
      </c>
      <c r="AA379">
        <v>2.9892815796621126E-2</v>
      </c>
      <c r="AE379" t="s">
        <v>44</v>
      </c>
      <c r="AF379" t="s">
        <v>62</v>
      </c>
      <c r="AG379" t="s">
        <v>79</v>
      </c>
      <c r="AH379" t="s">
        <v>683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0</v>
      </c>
      <c r="AO379">
        <v>1</v>
      </c>
      <c r="AQ379">
        <v>0</v>
      </c>
      <c r="AR379">
        <v>0</v>
      </c>
      <c r="AS379">
        <v>0</v>
      </c>
      <c r="AT379">
        <v>0</v>
      </c>
      <c r="AU379">
        <v>2</v>
      </c>
      <c r="AV379">
        <v>0</v>
      </c>
      <c r="AW379">
        <v>0</v>
      </c>
      <c r="AX379">
        <v>2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K379" t="s">
        <v>3397</v>
      </c>
    </row>
    <row r="380" spans="1:63" x14ac:dyDescent="0.25">
      <c r="A380">
        <v>1</v>
      </c>
      <c r="B380" t="s">
        <v>149</v>
      </c>
      <c r="D380" t="s">
        <v>149</v>
      </c>
      <c r="E380">
        <v>379</v>
      </c>
      <c r="F380" t="s">
        <v>60</v>
      </c>
      <c r="H380" t="s">
        <v>680</v>
      </c>
      <c r="I380" t="s">
        <v>789</v>
      </c>
      <c r="J380">
        <v>51037</v>
      </c>
      <c r="K380" t="s">
        <v>3869</v>
      </c>
      <c r="L380" t="s">
        <v>790</v>
      </c>
      <c r="M380">
        <v>0.104</v>
      </c>
      <c r="N380">
        <v>0.104</v>
      </c>
      <c r="O380">
        <v>0.104</v>
      </c>
      <c r="P380">
        <v>1.35</v>
      </c>
      <c r="R380">
        <v>0</v>
      </c>
      <c r="S380">
        <v>1.4</v>
      </c>
      <c r="T380">
        <v>2</v>
      </c>
      <c r="U380">
        <v>2.35</v>
      </c>
      <c r="V380">
        <v>1.1499999999999999</v>
      </c>
      <c r="Z380">
        <v>118</v>
      </c>
      <c r="AA380">
        <v>3.1244752189433133E-2</v>
      </c>
      <c r="AE380" t="s">
        <v>44</v>
      </c>
      <c r="AF380" t="s">
        <v>62</v>
      </c>
      <c r="AG380" t="s">
        <v>79</v>
      </c>
      <c r="AH380" t="s">
        <v>683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0</v>
      </c>
      <c r="AO380">
        <v>1</v>
      </c>
      <c r="AQ380">
        <v>0</v>
      </c>
      <c r="AR380">
        <v>0</v>
      </c>
      <c r="AS380">
        <v>0</v>
      </c>
      <c r="AT380">
        <v>0</v>
      </c>
      <c r="AU380">
        <v>2</v>
      </c>
      <c r="AV380">
        <v>0</v>
      </c>
      <c r="AW380">
        <v>0</v>
      </c>
      <c r="AX380">
        <v>2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K380" t="s">
        <v>3397</v>
      </c>
    </row>
    <row r="381" spans="1:63" x14ac:dyDescent="0.25">
      <c r="A381">
        <v>1</v>
      </c>
      <c r="B381" t="s">
        <v>149</v>
      </c>
      <c r="D381" t="s">
        <v>149</v>
      </c>
      <c r="E381">
        <v>380</v>
      </c>
      <c r="G381" t="s">
        <v>74</v>
      </c>
      <c r="H381" t="s">
        <v>680</v>
      </c>
      <c r="I381" t="s">
        <v>791</v>
      </c>
      <c r="J381">
        <v>51036</v>
      </c>
      <c r="K381" t="s">
        <v>4002</v>
      </c>
      <c r="L381" t="s">
        <v>792</v>
      </c>
      <c r="M381">
        <v>0.1065</v>
      </c>
      <c r="N381">
        <v>0.1065</v>
      </c>
      <c r="O381">
        <v>0.1065</v>
      </c>
      <c r="P381">
        <v>1.375</v>
      </c>
      <c r="R381">
        <v>0</v>
      </c>
      <c r="S381">
        <v>1.4</v>
      </c>
      <c r="T381">
        <v>2</v>
      </c>
      <c r="U381">
        <v>2.35</v>
      </c>
      <c r="V381">
        <v>1.2</v>
      </c>
      <c r="Z381">
        <v>118</v>
      </c>
      <c r="AA381">
        <v>3.1995827963217587E-2</v>
      </c>
      <c r="AE381" t="s">
        <v>44</v>
      </c>
      <c r="AF381" t="s">
        <v>62</v>
      </c>
      <c r="AG381" t="s">
        <v>79</v>
      </c>
      <c r="AH381" t="s">
        <v>683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0</v>
      </c>
      <c r="AO381">
        <v>1</v>
      </c>
      <c r="AQ381">
        <v>0</v>
      </c>
      <c r="AR381">
        <v>0</v>
      </c>
      <c r="AS381">
        <v>0</v>
      </c>
      <c r="AT381">
        <v>0</v>
      </c>
      <c r="AU381">
        <v>2</v>
      </c>
      <c r="AV381">
        <v>0</v>
      </c>
      <c r="AW381">
        <v>0</v>
      </c>
      <c r="AX381">
        <v>2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K381" t="s">
        <v>3397</v>
      </c>
    </row>
    <row r="382" spans="1:63" x14ac:dyDescent="0.25">
      <c r="A382">
        <v>1</v>
      </c>
      <c r="B382" t="s">
        <v>149</v>
      </c>
      <c r="D382" t="s">
        <v>149</v>
      </c>
      <c r="E382">
        <v>381</v>
      </c>
      <c r="G382" t="s">
        <v>74</v>
      </c>
      <c r="H382" t="s">
        <v>680</v>
      </c>
      <c r="I382" t="s">
        <v>793</v>
      </c>
      <c r="J382">
        <v>51107</v>
      </c>
      <c r="K382" t="s">
        <v>4001</v>
      </c>
      <c r="L382" t="s">
        <v>2448</v>
      </c>
      <c r="M382">
        <v>0.1094</v>
      </c>
      <c r="N382">
        <v>0.1094</v>
      </c>
      <c r="O382">
        <v>0.1094</v>
      </c>
      <c r="P382">
        <v>1.375</v>
      </c>
      <c r="R382">
        <v>0</v>
      </c>
      <c r="S382">
        <v>1.4</v>
      </c>
      <c r="T382">
        <v>2</v>
      </c>
      <c r="U382">
        <v>2.35</v>
      </c>
      <c r="V382">
        <v>1.2</v>
      </c>
      <c r="Z382">
        <v>118</v>
      </c>
      <c r="AA382">
        <v>3.2867075860807546E-2</v>
      </c>
      <c r="AE382" t="s">
        <v>44</v>
      </c>
      <c r="AF382" t="s">
        <v>62</v>
      </c>
      <c r="AG382" t="s">
        <v>79</v>
      </c>
      <c r="AH382" t="s">
        <v>683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0</v>
      </c>
      <c r="AO382">
        <v>1</v>
      </c>
      <c r="AQ382">
        <v>0</v>
      </c>
      <c r="AR382">
        <v>0</v>
      </c>
      <c r="AS382">
        <v>0</v>
      </c>
      <c r="AT382">
        <v>0</v>
      </c>
      <c r="AU382">
        <v>2</v>
      </c>
      <c r="AV382">
        <v>0</v>
      </c>
      <c r="AW382">
        <v>0</v>
      </c>
      <c r="AX382">
        <v>2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K382" t="s">
        <v>3397</v>
      </c>
    </row>
    <row r="383" spans="1:63" x14ac:dyDescent="0.25">
      <c r="A383">
        <v>1</v>
      </c>
      <c r="B383" t="s">
        <v>149</v>
      </c>
      <c r="D383" t="s">
        <v>149</v>
      </c>
      <c r="E383">
        <v>382</v>
      </c>
      <c r="G383" t="s">
        <v>74</v>
      </c>
      <c r="H383" t="s">
        <v>680</v>
      </c>
      <c r="I383" t="s">
        <v>795</v>
      </c>
      <c r="J383">
        <v>51033</v>
      </c>
      <c r="K383" t="s">
        <v>3999</v>
      </c>
      <c r="L383" t="s">
        <v>796</v>
      </c>
      <c r="M383">
        <v>0.111</v>
      </c>
      <c r="N383">
        <v>0.111</v>
      </c>
      <c r="O383">
        <v>0.111</v>
      </c>
      <c r="P383">
        <v>1.4</v>
      </c>
      <c r="R383">
        <v>0</v>
      </c>
      <c r="S383">
        <v>1.425</v>
      </c>
      <c r="T383">
        <v>2</v>
      </c>
      <c r="U383">
        <v>2.35</v>
      </c>
      <c r="V383">
        <v>1.2</v>
      </c>
      <c r="Z383">
        <v>118</v>
      </c>
      <c r="AA383">
        <v>3.3347764356029597E-2</v>
      </c>
      <c r="AE383" t="s">
        <v>44</v>
      </c>
      <c r="AF383" t="s">
        <v>62</v>
      </c>
      <c r="AG383" t="s">
        <v>79</v>
      </c>
      <c r="AH383" t="s">
        <v>683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0</v>
      </c>
      <c r="AO383">
        <v>1</v>
      </c>
      <c r="AQ383">
        <v>0</v>
      </c>
      <c r="AR383">
        <v>0</v>
      </c>
      <c r="AS383">
        <v>0</v>
      </c>
      <c r="AT383">
        <v>0</v>
      </c>
      <c r="AU383">
        <v>2</v>
      </c>
      <c r="AV383">
        <v>0</v>
      </c>
      <c r="AW383">
        <v>0</v>
      </c>
      <c r="AX383">
        <v>2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K383" t="s">
        <v>3397</v>
      </c>
    </row>
    <row r="384" spans="1:63" x14ac:dyDescent="0.25">
      <c r="A384">
        <v>1</v>
      </c>
      <c r="B384" t="s">
        <v>149</v>
      </c>
      <c r="D384" t="s">
        <v>149</v>
      </c>
      <c r="E384">
        <v>383</v>
      </c>
      <c r="G384" t="s">
        <v>74</v>
      </c>
      <c r="H384" t="s">
        <v>680</v>
      </c>
      <c r="I384" t="s">
        <v>797</v>
      </c>
      <c r="J384">
        <v>51032</v>
      </c>
      <c r="K384" t="s">
        <v>3864</v>
      </c>
      <c r="L384" t="s">
        <v>798</v>
      </c>
      <c r="M384">
        <v>0.11600000000000001</v>
      </c>
      <c r="N384">
        <v>0.11600000000000001</v>
      </c>
      <c r="O384">
        <v>0.11600000000000001</v>
      </c>
      <c r="P384">
        <v>1.325</v>
      </c>
      <c r="R384">
        <v>0</v>
      </c>
      <c r="S384">
        <v>1.35</v>
      </c>
      <c r="T384">
        <v>2</v>
      </c>
      <c r="U384">
        <v>2.35</v>
      </c>
      <c r="V384">
        <v>1.1000000000000001</v>
      </c>
      <c r="Z384">
        <v>118</v>
      </c>
      <c r="AA384">
        <v>3.4849915903598497E-2</v>
      </c>
      <c r="AE384" t="s">
        <v>44</v>
      </c>
      <c r="AF384" t="s">
        <v>62</v>
      </c>
      <c r="AG384" t="s">
        <v>79</v>
      </c>
      <c r="AH384" t="s">
        <v>683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0</v>
      </c>
      <c r="AO384">
        <v>1</v>
      </c>
      <c r="AQ384">
        <v>0</v>
      </c>
      <c r="AR384">
        <v>0</v>
      </c>
      <c r="AS384">
        <v>0</v>
      </c>
      <c r="AT384">
        <v>0</v>
      </c>
      <c r="AU384">
        <v>2</v>
      </c>
      <c r="AV384">
        <v>0</v>
      </c>
      <c r="AW384">
        <v>0</v>
      </c>
      <c r="AX384">
        <v>2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K384" t="s">
        <v>3397</v>
      </c>
    </row>
    <row r="385" spans="1:63" x14ac:dyDescent="0.25">
      <c r="A385">
        <v>1</v>
      </c>
      <c r="B385" t="s">
        <v>149</v>
      </c>
      <c r="D385" t="s">
        <v>149</v>
      </c>
      <c r="E385">
        <v>384</v>
      </c>
      <c r="F385" t="s">
        <v>60</v>
      </c>
      <c r="H385" t="s">
        <v>680</v>
      </c>
      <c r="I385" t="s">
        <v>799</v>
      </c>
      <c r="J385" t="s">
        <v>800</v>
      </c>
      <c r="K385" t="s">
        <v>4035</v>
      </c>
      <c r="L385" t="s">
        <v>801</v>
      </c>
      <c r="M385">
        <v>0.1181</v>
      </c>
      <c r="N385">
        <v>0.1181</v>
      </c>
      <c r="O385">
        <v>0.1181</v>
      </c>
      <c r="P385">
        <v>0.65500000000000003</v>
      </c>
      <c r="R385">
        <v>0</v>
      </c>
      <c r="S385">
        <v>0.7</v>
      </c>
      <c r="T385">
        <v>2</v>
      </c>
      <c r="U385">
        <v>1.8</v>
      </c>
      <c r="V385">
        <v>0.55000000000000004</v>
      </c>
      <c r="Z385">
        <v>118</v>
      </c>
      <c r="AA385">
        <v>3.5480819553577431E-2</v>
      </c>
      <c r="AE385" t="s">
        <v>44</v>
      </c>
      <c r="AF385" t="s">
        <v>62</v>
      </c>
      <c r="AH385" t="s">
        <v>683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0</v>
      </c>
      <c r="AO385">
        <v>1</v>
      </c>
      <c r="AQ385">
        <v>0</v>
      </c>
      <c r="AR385">
        <v>0</v>
      </c>
      <c r="AS385">
        <v>0</v>
      </c>
      <c r="AT385">
        <v>0</v>
      </c>
      <c r="AU385">
        <v>2</v>
      </c>
      <c r="AV385">
        <v>0</v>
      </c>
      <c r="AW385">
        <v>0</v>
      </c>
      <c r="AX385">
        <v>2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K385" t="s">
        <v>3397</v>
      </c>
    </row>
    <row r="386" spans="1:63" x14ac:dyDescent="0.25">
      <c r="A386">
        <v>1</v>
      </c>
      <c r="B386" t="s">
        <v>149</v>
      </c>
      <c r="D386" t="s">
        <v>149</v>
      </c>
      <c r="E386">
        <v>385</v>
      </c>
      <c r="F386" t="s">
        <v>60</v>
      </c>
      <c r="H386" t="s">
        <v>802</v>
      </c>
      <c r="I386" t="s">
        <v>803</v>
      </c>
      <c r="J386" t="s">
        <v>804</v>
      </c>
      <c r="K386" t="s">
        <v>4034</v>
      </c>
      <c r="L386" t="s">
        <v>801</v>
      </c>
      <c r="M386">
        <v>0.1181</v>
      </c>
      <c r="N386">
        <v>0.1181</v>
      </c>
      <c r="O386">
        <v>0.1181</v>
      </c>
      <c r="P386">
        <v>1.35</v>
      </c>
      <c r="R386">
        <v>0</v>
      </c>
      <c r="S386">
        <v>1.4</v>
      </c>
      <c r="T386">
        <v>2</v>
      </c>
      <c r="U386">
        <v>2.35</v>
      </c>
      <c r="V386">
        <v>1.25</v>
      </c>
      <c r="Z386">
        <v>118</v>
      </c>
      <c r="AA386">
        <v>3.5480819553577431E-2</v>
      </c>
      <c r="AE386" t="s">
        <v>44</v>
      </c>
      <c r="AF386" t="s">
        <v>62</v>
      </c>
      <c r="AH386" t="s">
        <v>636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0</v>
      </c>
      <c r="AO386">
        <v>1</v>
      </c>
      <c r="AQ386">
        <v>0</v>
      </c>
      <c r="AR386">
        <v>0</v>
      </c>
      <c r="AS386">
        <v>0</v>
      </c>
      <c r="AT386">
        <v>0</v>
      </c>
      <c r="AU386">
        <v>2</v>
      </c>
      <c r="AV386">
        <v>0</v>
      </c>
      <c r="AW386">
        <v>0</v>
      </c>
      <c r="AX386">
        <v>2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K386" t="s">
        <v>3397</v>
      </c>
    </row>
    <row r="387" spans="1:63" x14ac:dyDescent="0.25">
      <c r="A387">
        <v>1</v>
      </c>
      <c r="B387" t="s">
        <v>149</v>
      </c>
      <c r="D387" t="s">
        <v>149</v>
      </c>
      <c r="E387">
        <v>386</v>
      </c>
      <c r="G387" t="s">
        <v>74</v>
      </c>
      <c r="H387" t="s">
        <v>680</v>
      </c>
      <c r="I387" t="s">
        <v>805</v>
      </c>
      <c r="J387">
        <v>51031</v>
      </c>
      <c r="K387" t="s">
        <v>3863</v>
      </c>
      <c r="L387" t="s">
        <v>806</v>
      </c>
      <c r="M387">
        <v>0.12</v>
      </c>
      <c r="N387">
        <v>0.12</v>
      </c>
      <c r="O387">
        <v>0.12</v>
      </c>
      <c r="P387">
        <v>1.3</v>
      </c>
      <c r="R387">
        <v>0</v>
      </c>
      <c r="S387">
        <v>1.325</v>
      </c>
      <c r="T387">
        <v>2</v>
      </c>
      <c r="U387">
        <v>2.25</v>
      </c>
      <c r="V387">
        <v>1.25</v>
      </c>
      <c r="Z387">
        <v>118</v>
      </c>
      <c r="AA387">
        <v>3.6051637141653617E-2</v>
      </c>
      <c r="AE387" t="s">
        <v>44</v>
      </c>
      <c r="AF387" t="s">
        <v>62</v>
      </c>
      <c r="AG387" t="s">
        <v>79</v>
      </c>
      <c r="AH387" t="s">
        <v>683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0</v>
      </c>
      <c r="AO387">
        <v>1</v>
      </c>
      <c r="AQ387">
        <v>0</v>
      </c>
      <c r="AR387">
        <v>0</v>
      </c>
      <c r="AS387">
        <v>0</v>
      </c>
      <c r="AT387">
        <v>0</v>
      </c>
      <c r="AU387">
        <v>2</v>
      </c>
      <c r="AV387">
        <v>0</v>
      </c>
      <c r="AW387">
        <v>0</v>
      </c>
      <c r="AX387">
        <v>2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K387" t="s">
        <v>3397</v>
      </c>
    </row>
    <row r="388" spans="1:63" x14ac:dyDescent="0.25">
      <c r="A388">
        <v>1</v>
      </c>
      <c r="B388" t="s">
        <v>149</v>
      </c>
      <c r="D388" t="s">
        <v>149</v>
      </c>
      <c r="E388">
        <v>387</v>
      </c>
      <c r="G388" t="s">
        <v>74</v>
      </c>
      <c r="H388" t="s">
        <v>680</v>
      </c>
      <c r="I388" t="s">
        <v>807</v>
      </c>
      <c r="J388">
        <v>61068</v>
      </c>
      <c r="K388" t="s">
        <v>4033</v>
      </c>
      <c r="L388" t="s">
        <v>808</v>
      </c>
      <c r="M388">
        <v>0.122</v>
      </c>
      <c r="N388">
        <v>0.122</v>
      </c>
      <c r="O388">
        <v>0.122</v>
      </c>
      <c r="P388">
        <v>1.55</v>
      </c>
      <c r="R388">
        <v>0</v>
      </c>
      <c r="S388">
        <v>1.575</v>
      </c>
      <c r="T388">
        <v>2</v>
      </c>
      <c r="U388">
        <v>2.5590999999999999</v>
      </c>
      <c r="V388">
        <v>1.4173</v>
      </c>
      <c r="Z388">
        <v>118</v>
      </c>
      <c r="AA388">
        <v>3.6652497760681177E-2</v>
      </c>
      <c r="AE388" t="s">
        <v>44</v>
      </c>
      <c r="AF388" t="s">
        <v>62</v>
      </c>
      <c r="AG388" t="s">
        <v>79</v>
      </c>
      <c r="AH388" t="s">
        <v>683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0</v>
      </c>
      <c r="AO388">
        <v>1</v>
      </c>
      <c r="AQ388">
        <v>0</v>
      </c>
      <c r="AR388">
        <v>0</v>
      </c>
      <c r="AS388">
        <v>0</v>
      </c>
      <c r="AT388">
        <v>0</v>
      </c>
      <c r="AU388">
        <v>2</v>
      </c>
      <c r="AV388">
        <v>0</v>
      </c>
      <c r="AW388">
        <v>0</v>
      </c>
      <c r="AX388">
        <v>2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K388" t="s">
        <v>3397</v>
      </c>
    </row>
    <row r="389" spans="1:63" x14ac:dyDescent="0.25">
      <c r="A389">
        <v>1</v>
      </c>
      <c r="B389" t="s">
        <v>149</v>
      </c>
      <c r="D389" t="s">
        <v>149</v>
      </c>
      <c r="E389">
        <v>388</v>
      </c>
      <c r="F389" t="s">
        <v>60</v>
      </c>
      <c r="H389" t="s">
        <v>680</v>
      </c>
      <c r="I389" t="s">
        <v>809</v>
      </c>
      <c r="J389">
        <v>15505</v>
      </c>
      <c r="K389" t="s">
        <v>3861</v>
      </c>
      <c r="L389" t="s">
        <v>810</v>
      </c>
      <c r="M389">
        <v>0.125</v>
      </c>
      <c r="N389">
        <v>0.125</v>
      </c>
      <c r="O389">
        <v>0.125</v>
      </c>
      <c r="P389">
        <v>1.43</v>
      </c>
      <c r="R389">
        <v>0</v>
      </c>
      <c r="S389">
        <v>1.48</v>
      </c>
      <c r="T389">
        <v>2</v>
      </c>
      <c r="U389">
        <v>3</v>
      </c>
      <c r="V389">
        <v>1.25</v>
      </c>
      <c r="Z389">
        <v>118</v>
      </c>
      <c r="AA389">
        <v>3.7553788689222517E-2</v>
      </c>
      <c r="AE389" t="s">
        <v>44</v>
      </c>
      <c r="AF389" t="s">
        <v>62</v>
      </c>
      <c r="AH389" t="s">
        <v>683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0</v>
      </c>
      <c r="AO389">
        <v>1</v>
      </c>
      <c r="AQ389">
        <v>0</v>
      </c>
      <c r="AR389">
        <v>0</v>
      </c>
      <c r="AS389">
        <v>0</v>
      </c>
      <c r="AT389">
        <v>0</v>
      </c>
      <c r="AU389">
        <v>2</v>
      </c>
      <c r="AV389">
        <v>0</v>
      </c>
      <c r="AW389">
        <v>0</v>
      </c>
      <c r="AX389">
        <v>2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K389" t="s">
        <v>3397</v>
      </c>
    </row>
    <row r="390" spans="1:63" x14ac:dyDescent="0.25">
      <c r="A390">
        <v>1</v>
      </c>
      <c r="B390" t="s">
        <v>149</v>
      </c>
      <c r="D390" t="s">
        <v>149</v>
      </c>
      <c r="E390">
        <v>389</v>
      </c>
      <c r="G390" t="s">
        <v>74</v>
      </c>
      <c r="H390" t="s">
        <v>680</v>
      </c>
      <c r="I390" t="s">
        <v>811</v>
      </c>
      <c r="J390">
        <v>51108</v>
      </c>
      <c r="K390" t="s">
        <v>3861</v>
      </c>
      <c r="L390" t="s">
        <v>810</v>
      </c>
      <c r="M390">
        <v>0.125</v>
      </c>
      <c r="N390">
        <v>0.125</v>
      </c>
      <c r="O390">
        <v>0.125</v>
      </c>
      <c r="P390">
        <v>1.35</v>
      </c>
      <c r="R390">
        <v>0</v>
      </c>
      <c r="S390">
        <v>1.375</v>
      </c>
      <c r="T390">
        <v>2</v>
      </c>
      <c r="U390">
        <v>2.25</v>
      </c>
      <c r="V390">
        <v>1.25</v>
      </c>
      <c r="Z390">
        <v>118</v>
      </c>
      <c r="AA390">
        <v>3.7553788689222517E-2</v>
      </c>
      <c r="AE390" t="s">
        <v>44</v>
      </c>
      <c r="AF390" t="s">
        <v>62</v>
      </c>
      <c r="AG390" t="s">
        <v>79</v>
      </c>
      <c r="AH390" t="s">
        <v>683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0</v>
      </c>
      <c r="AO390">
        <v>1</v>
      </c>
      <c r="AQ390">
        <v>0</v>
      </c>
      <c r="AR390">
        <v>0</v>
      </c>
      <c r="AS390">
        <v>0</v>
      </c>
      <c r="AT390">
        <v>0</v>
      </c>
      <c r="AU390">
        <v>2</v>
      </c>
      <c r="AV390">
        <v>0</v>
      </c>
      <c r="AW390">
        <v>0</v>
      </c>
      <c r="AX390">
        <v>2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K390" t="s">
        <v>3397</v>
      </c>
    </row>
    <row r="391" spans="1:63" x14ac:dyDescent="0.25">
      <c r="A391">
        <v>1</v>
      </c>
      <c r="B391" t="s">
        <v>149</v>
      </c>
      <c r="D391" t="s">
        <v>149</v>
      </c>
      <c r="E391">
        <v>390</v>
      </c>
      <c r="F391" t="s">
        <v>60</v>
      </c>
      <c r="H391" t="s">
        <v>680</v>
      </c>
      <c r="I391" t="s">
        <v>812</v>
      </c>
      <c r="J391">
        <v>61069</v>
      </c>
      <c r="K391" t="s">
        <v>4032</v>
      </c>
      <c r="L391" t="s">
        <v>813</v>
      </c>
      <c r="M391">
        <v>0.126</v>
      </c>
      <c r="N391">
        <v>0.126</v>
      </c>
      <c r="O391">
        <v>0.126</v>
      </c>
      <c r="P391">
        <v>1.5</v>
      </c>
      <c r="R391">
        <v>0</v>
      </c>
      <c r="S391">
        <v>1.55</v>
      </c>
      <c r="T391">
        <v>2</v>
      </c>
      <c r="U391">
        <v>2.5590999999999999</v>
      </c>
      <c r="V391">
        <v>1.4173</v>
      </c>
      <c r="Z391">
        <v>118</v>
      </c>
      <c r="AA391">
        <v>3.7854218998736297E-2</v>
      </c>
      <c r="AE391" t="s">
        <v>44</v>
      </c>
      <c r="AF391" t="s">
        <v>62</v>
      </c>
      <c r="AG391" t="s">
        <v>79</v>
      </c>
      <c r="AH391" t="s">
        <v>683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0</v>
      </c>
      <c r="AO391">
        <v>1</v>
      </c>
      <c r="AQ391">
        <v>0</v>
      </c>
      <c r="AR391">
        <v>0</v>
      </c>
      <c r="AS391">
        <v>0</v>
      </c>
      <c r="AT391">
        <v>0</v>
      </c>
      <c r="AU391">
        <v>2</v>
      </c>
      <c r="AV391">
        <v>0</v>
      </c>
      <c r="AW391">
        <v>0</v>
      </c>
      <c r="AX391">
        <v>2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K391" t="s">
        <v>3397</v>
      </c>
    </row>
    <row r="392" spans="1:63" x14ac:dyDescent="0.25">
      <c r="A392">
        <v>1</v>
      </c>
      <c r="B392" t="s">
        <v>149</v>
      </c>
      <c r="D392" t="s">
        <v>149</v>
      </c>
      <c r="E392">
        <v>391</v>
      </c>
      <c r="G392" t="s">
        <v>74</v>
      </c>
      <c r="H392" t="s">
        <v>680</v>
      </c>
      <c r="I392" t="s">
        <v>814</v>
      </c>
      <c r="J392">
        <v>51030</v>
      </c>
      <c r="K392" t="s">
        <v>3859</v>
      </c>
      <c r="L392" t="s">
        <v>815</v>
      </c>
      <c r="M392">
        <v>0.1285</v>
      </c>
      <c r="N392">
        <v>0.1285</v>
      </c>
      <c r="O392">
        <v>0.1285</v>
      </c>
      <c r="P392">
        <v>1.375</v>
      </c>
      <c r="R392">
        <v>0</v>
      </c>
      <c r="S392">
        <v>1.4</v>
      </c>
      <c r="T392">
        <v>2</v>
      </c>
      <c r="U392">
        <v>2.25</v>
      </c>
      <c r="V392">
        <v>1.25</v>
      </c>
      <c r="Z392">
        <v>118</v>
      </c>
      <c r="AA392">
        <v>3.8605294772520747E-2</v>
      </c>
      <c r="AE392" t="s">
        <v>44</v>
      </c>
      <c r="AF392" t="s">
        <v>62</v>
      </c>
      <c r="AG392" t="s">
        <v>79</v>
      </c>
      <c r="AH392" t="s">
        <v>683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0</v>
      </c>
      <c r="AO392">
        <v>1</v>
      </c>
      <c r="AQ392">
        <v>0</v>
      </c>
      <c r="AR392">
        <v>0</v>
      </c>
      <c r="AS392">
        <v>0</v>
      </c>
      <c r="AT392">
        <v>0</v>
      </c>
      <c r="AU392">
        <v>2</v>
      </c>
      <c r="AV392">
        <v>0</v>
      </c>
      <c r="AW392">
        <v>0</v>
      </c>
      <c r="AX392">
        <v>2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K392" t="s">
        <v>3397</v>
      </c>
    </row>
    <row r="393" spans="1:63" x14ac:dyDescent="0.25">
      <c r="A393">
        <v>1</v>
      </c>
      <c r="B393" t="s">
        <v>149</v>
      </c>
      <c r="D393" t="s">
        <v>149</v>
      </c>
      <c r="E393">
        <v>392</v>
      </c>
      <c r="F393" t="s">
        <v>60</v>
      </c>
      <c r="H393" t="s">
        <v>680</v>
      </c>
      <c r="I393" t="s">
        <v>816</v>
      </c>
      <c r="J393">
        <v>61070</v>
      </c>
      <c r="K393" t="s">
        <v>4031</v>
      </c>
      <c r="L393" t="s">
        <v>817</v>
      </c>
      <c r="M393">
        <v>0.12989999999999999</v>
      </c>
      <c r="N393">
        <v>0.12989999999999999</v>
      </c>
      <c r="O393">
        <v>0.12989999999999999</v>
      </c>
      <c r="P393">
        <v>1.5</v>
      </c>
      <c r="R393">
        <v>0</v>
      </c>
      <c r="S393">
        <v>1.55</v>
      </c>
      <c r="T393">
        <v>2</v>
      </c>
      <c r="U393">
        <v>2.5590999999999999</v>
      </c>
      <c r="V393">
        <v>1.4173</v>
      </c>
      <c r="Z393">
        <v>118</v>
      </c>
      <c r="AA393">
        <v>3.9025897205840036E-2</v>
      </c>
      <c r="AE393" t="s">
        <v>44</v>
      </c>
      <c r="AF393" t="s">
        <v>62</v>
      </c>
      <c r="AG393" t="s">
        <v>79</v>
      </c>
      <c r="AH393" t="s">
        <v>683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0</v>
      </c>
      <c r="AO393">
        <v>1</v>
      </c>
      <c r="AQ393">
        <v>0</v>
      </c>
      <c r="AR393">
        <v>0</v>
      </c>
      <c r="AS393">
        <v>0</v>
      </c>
      <c r="AT393">
        <v>0</v>
      </c>
      <c r="AU393">
        <v>2</v>
      </c>
      <c r="AV393">
        <v>0</v>
      </c>
      <c r="AW393">
        <v>0</v>
      </c>
      <c r="AX393">
        <v>2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K393" t="s">
        <v>3397</v>
      </c>
    </row>
    <row r="394" spans="1:63" x14ac:dyDescent="0.25">
      <c r="A394">
        <v>1</v>
      </c>
      <c r="B394" t="s">
        <v>149</v>
      </c>
      <c r="D394" t="s">
        <v>149</v>
      </c>
      <c r="E394">
        <v>393</v>
      </c>
      <c r="F394" t="s">
        <v>60</v>
      </c>
      <c r="H394" t="s">
        <v>680</v>
      </c>
      <c r="I394" t="s">
        <v>818</v>
      </c>
      <c r="J394">
        <v>61071</v>
      </c>
      <c r="K394" t="s">
        <v>4030</v>
      </c>
      <c r="L394" t="s">
        <v>819</v>
      </c>
      <c r="M394">
        <v>0.13389999999999999</v>
      </c>
      <c r="N394">
        <v>0.13389999999999999</v>
      </c>
      <c r="O394">
        <v>0.13389999999999999</v>
      </c>
      <c r="P394">
        <v>1.65</v>
      </c>
      <c r="R394">
        <v>0</v>
      </c>
      <c r="S394">
        <v>1.7</v>
      </c>
      <c r="T394">
        <v>2</v>
      </c>
      <c r="U394">
        <v>2.7559</v>
      </c>
      <c r="V394">
        <v>1.5354000000000001</v>
      </c>
      <c r="Z394">
        <v>118</v>
      </c>
      <c r="AA394">
        <v>4.0227618443895156E-2</v>
      </c>
      <c r="AE394" t="s">
        <v>44</v>
      </c>
      <c r="AF394" t="s">
        <v>62</v>
      </c>
      <c r="AG394" t="s">
        <v>79</v>
      </c>
      <c r="AH394" t="s">
        <v>683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0</v>
      </c>
      <c r="AO394">
        <v>1</v>
      </c>
      <c r="AQ394">
        <v>0</v>
      </c>
      <c r="AR394">
        <v>0</v>
      </c>
      <c r="AS394">
        <v>0</v>
      </c>
      <c r="AT394">
        <v>0</v>
      </c>
      <c r="AU394">
        <v>2</v>
      </c>
      <c r="AV394">
        <v>0</v>
      </c>
      <c r="AW394">
        <v>0</v>
      </c>
      <c r="AX394">
        <v>2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K394" t="s">
        <v>3397</v>
      </c>
    </row>
    <row r="395" spans="1:63" x14ac:dyDescent="0.25">
      <c r="A395">
        <v>1</v>
      </c>
      <c r="B395" t="s">
        <v>149</v>
      </c>
      <c r="D395" t="s">
        <v>149</v>
      </c>
      <c r="E395">
        <v>394</v>
      </c>
      <c r="F395" t="s">
        <v>60</v>
      </c>
      <c r="H395" t="s">
        <v>680</v>
      </c>
      <c r="I395" t="s">
        <v>820</v>
      </c>
      <c r="J395">
        <v>51029</v>
      </c>
      <c r="K395" t="s">
        <v>3858</v>
      </c>
      <c r="L395" t="s">
        <v>821</v>
      </c>
      <c r="M395">
        <v>0.13600000000000001</v>
      </c>
      <c r="N395">
        <v>0.13600000000000001</v>
      </c>
      <c r="O395">
        <v>0.13600000000000001</v>
      </c>
      <c r="P395">
        <v>1.53</v>
      </c>
      <c r="R395">
        <v>0</v>
      </c>
      <c r="S395">
        <v>1.58</v>
      </c>
      <c r="T395">
        <v>2</v>
      </c>
      <c r="U395">
        <v>2.5</v>
      </c>
      <c r="V395">
        <v>1.375</v>
      </c>
      <c r="Z395">
        <v>118</v>
      </c>
      <c r="AA395">
        <v>4.0858522093874104E-2</v>
      </c>
      <c r="AE395" t="s">
        <v>44</v>
      </c>
      <c r="AF395" t="s">
        <v>62</v>
      </c>
      <c r="AG395" t="s">
        <v>79</v>
      </c>
      <c r="AH395" t="s">
        <v>683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0</v>
      </c>
      <c r="AO395">
        <v>1</v>
      </c>
      <c r="AQ395">
        <v>0</v>
      </c>
      <c r="AR395">
        <v>0</v>
      </c>
      <c r="AS395">
        <v>0</v>
      </c>
      <c r="AT395">
        <v>0</v>
      </c>
      <c r="AU395">
        <v>2</v>
      </c>
      <c r="AV395">
        <v>0</v>
      </c>
      <c r="AW395">
        <v>0</v>
      </c>
      <c r="AX395">
        <v>2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K395" t="s">
        <v>3397</v>
      </c>
    </row>
    <row r="396" spans="1:63" x14ac:dyDescent="0.25">
      <c r="A396">
        <v>1</v>
      </c>
      <c r="B396" t="s">
        <v>149</v>
      </c>
      <c r="D396" t="s">
        <v>149</v>
      </c>
      <c r="E396">
        <v>395</v>
      </c>
      <c r="F396" t="s">
        <v>60</v>
      </c>
      <c r="H396" t="s">
        <v>680</v>
      </c>
      <c r="I396" t="s">
        <v>822</v>
      </c>
      <c r="J396">
        <v>51028</v>
      </c>
      <c r="K396" t="s">
        <v>3856</v>
      </c>
      <c r="L396" t="s">
        <v>823</v>
      </c>
      <c r="M396">
        <v>0.14050000000000001</v>
      </c>
      <c r="N396">
        <v>0.14050000000000001</v>
      </c>
      <c r="O396">
        <v>0.14050000000000001</v>
      </c>
      <c r="P396">
        <v>1.5</v>
      </c>
      <c r="R396">
        <v>0</v>
      </c>
      <c r="S396">
        <v>1.55</v>
      </c>
      <c r="T396">
        <v>2</v>
      </c>
      <c r="U396">
        <v>2.5</v>
      </c>
      <c r="V396">
        <v>1.375</v>
      </c>
      <c r="Z396">
        <v>118</v>
      </c>
      <c r="AA396">
        <v>4.2210458486686114E-2</v>
      </c>
      <c r="AE396" t="s">
        <v>44</v>
      </c>
      <c r="AF396" t="s">
        <v>62</v>
      </c>
      <c r="AG396" t="s">
        <v>79</v>
      </c>
      <c r="AH396" t="s">
        <v>683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0</v>
      </c>
      <c r="AO396">
        <v>1</v>
      </c>
      <c r="AQ396">
        <v>0</v>
      </c>
      <c r="AR396">
        <v>0</v>
      </c>
      <c r="AS396">
        <v>0</v>
      </c>
      <c r="AT396">
        <v>0</v>
      </c>
      <c r="AU396">
        <v>2</v>
      </c>
      <c r="AV396">
        <v>0</v>
      </c>
      <c r="AW396">
        <v>0</v>
      </c>
      <c r="AX396">
        <v>2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K396" t="s">
        <v>3397</v>
      </c>
    </row>
    <row r="397" spans="1:63" x14ac:dyDescent="0.25">
      <c r="A397">
        <v>1</v>
      </c>
      <c r="B397" t="s">
        <v>149</v>
      </c>
      <c r="D397" t="s">
        <v>149</v>
      </c>
      <c r="E397">
        <v>396</v>
      </c>
      <c r="G397" t="s">
        <v>74</v>
      </c>
      <c r="H397" t="s">
        <v>680</v>
      </c>
      <c r="I397" t="s">
        <v>824</v>
      </c>
      <c r="J397">
        <v>61072</v>
      </c>
      <c r="K397" t="s">
        <v>4029</v>
      </c>
      <c r="L397" t="s">
        <v>825</v>
      </c>
      <c r="M397">
        <v>0.14169999999999999</v>
      </c>
      <c r="N397">
        <v>0.14169999999999999</v>
      </c>
      <c r="O397">
        <v>0.14169999999999999</v>
      </c>
      <c r="P397">
        <v>1.625</v>
      </c>
      <c r="R397">
        <v>0</v>
      </c>
      <c r="S397">
        <v>1.65</v>
      </c>
      <c r="T397">
        <v>2</v>
      </c>
      <c r="U397">
        <v>2.7559</v>
      </c>
      <c r="V397">
        <v>1.5354000000000001</v>
      </c>
      <c r="Z397">
        <v>118</v>
      </c>
      <c r="AA397">
        <v>4.2570974858102642E-2</v>
      </c>
      <c r="AE397" t="s">
        <v>44</v>
      </c>
      <c r="AF397" t="s">
        <v>62</v>
      </c>
      <c r="AG397" t="s">
        <v>79</v>
      </c>
      <c r="AH397" t="s">
        <v>683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0</v>
      </c>
      <c r="AO397">
        <v>1</v>
      </c>
      <c r="AQ397">
        <v>0</v>
      </c>
      <c r="AR397">
        <v>0</v>
      </c>
      <c r="AS397">
        <v>0</v>
      </c>
      <c r="AT397">
        <v>0</v>
      </c>
      <c r="AU397">
        <v>2</v>
      </c>
      <c r="AV397">
        <v>0</v>
      </c>
      <c r="AW397">
        <v>0</v>
      </c>
      <c r="AX397">
        <v>2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K397" t="s">
        <v>3397</v>
      </c>
    </row>
    <row r="398" spans="1:63" x14ac:dyDescent="0.25">
      <c r="A398">
        <v>1</v>
      </c>
      <c r="B398" t="s">
        <v>149</v>
      </c>
      <c r="D398" t="s">
        <v>149</v>
      </c>
      <c r="E398">
        <v>397</v>
      </c>
      <c r="F398" t="s">
        <v>60</v>
      </c>
      <c r="H398" t="s">
        <v>680</v>
      </c>
      <c r="I398" t="s">
        <v>826</v>
      </c>
      <c r="J398">
        <v>51027</v>
      </c>
      <c r="K398" t="s">
        <v>3852</v>
      </c>
      <c r="L398" t="s">
        <v>827</v>
      </c>
      <c r="M398">
        <v>0.14399999999999999</v>
      </c>
      <c r="N398">
        <v>0.14399999999999999</v>
      </c>
      <c r="O398">
        <v>0.14399999999999999</v>
      </c>
      <c r="P398">
        <v>1.5</v>
      </c>
      <c r="R398">
        <v>0</v>
      </c>
      <c r="S398">
        <v>1.55</v>
      </c>
      <c r="T398">
        <v>2</v>
      </c>
      <c r="U398">
        <v>2.5</v>
      </c>
      <c r="V398">
        <v>1.375</v>
      </c>
      <c r="Z398">
        <v>118</v>
      </c>
      <c r="AA398">
        <v>4.3261964569984337E-2</v>
      </c>
      <c r="AE398" t="s">
        <v>44</v>
      </c>
      <c r="AF398" t="s">
        <v>62</v>
      </c>
      <c r="AG398" t="s">
        <v>79</v>
      </c>
      <c r="AH398" t="s">
        <v>683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0</v>
      </c>
      <c r="AO398">
        <v>1</v>
      </c>
      <c r="AQ398">
        <v>0</v>
      </c>
      <c r="AR398">
        <v>0</v>
      </c>
      <c r="AS398">
        <v>0</v>
      </c>
      <c r="AT398">
        <v>0</v>
      </c>
      <c r="AU398">
        <v>2</v>
      </c>
      <c r="AV398">
        <v>0</v>
      </c>
      <c r="AW398">
        <v>0</v>
      </c>
      <c r="AX398">
        <v>2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K398" t="s">
        <v>3397</v>
      </c>
    </row>
    <row r="399" spans="1:63" x14ac:dyDescent="0.25">
      <c r="A399">
        <v>1</v>
      </c>
      <c r="B399" t="s">
        <v>149</v>
      </c>
      <c r="D399" t="s">
        <v>149</v>
      </c>
      <c r="E399">
        <v>398</v>
      </c>
      <c r="G399" t="s">
        <v>74</v>
      </c>
      <c r="H399" t="s">
        <v>680</v>
      </c>
      <c r="I399" t="s">
        <v>828</v>
      </c>
      <c r="J399">
        <v>51026</v>
      </c>
      <c r="K399" t="s">
        <v>3453</v>
      </c>
      <c r="L399" t="s">
        <v>829</v>
      </c>
      <c r="M399">
        <v>0.14699999999999999</v>
      </c>
      <c r="N399">
        <v>0.14699999999999999</v>
      </c>
      <c r="O399">
        <v>0.14699999999999999</v>
      </c>
      <c r="P399">
        <v>1.5249999999999999</v>
      </c>
      <c r="R399">
        <v>0</v>
      </c>
      <c r="S399">
        <v>1.575</v>
      </c>
      <c r="T399">
        <v>2</v>
      </c>
      <c r="U399">
        <v>2.5</v>
      </c>
      <c r="V399">
        <v>1.375</v>
      </c>
      <c r="Z399">
        <v>118</v>
      </c>
      <c r="AA399">
        <v>4.4163255498525678E-2</v>
      </c>
      <c r="AE399" t="s">
        <v>44</v>
      </c>
      <c r="AF399" t="s">
        <v>62</v>
      </c>
      <c r="AG399" t="s">
        <v>79</v>
      </c>
      <c r="AH399" t="s">
        <v>683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0</v>
      </c>
      <c r="AO399">
        <v>1</v>
      </c>
      <c r="AQ399">
        <v>0</v>
      </c>
      <c r="AR399">
        <v>0</v>
      </c>
      <c r="AS399">
        <v>0</v>
      </c>
      <c r="AT399">
        <v>0</v>
      </c>
      <c r="AU399">
        <v>2</v>
      </c>
      <c r="AV399">
        <v>0</v>
      </c>
      <c r="AW399">
        <v>0</v>
      </c>
      <c r="AX399">
        <v>2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K399" t="s">
        <v>3397</v>
      </c>
    </row>
    <row r="400" spans="1:63" x14ac:dyDescent="0.25">
      <c r="A400">
        <v>1</v>
      </c>
      <c r="B400" t="s">
        <v>149</v>
      </c>
      <c r="D400" t="s">
        <v>149</v>
      </c>
      <c r="E400">
        <v>399</v>
      </c>
      <c r="F400" t="s">
        <v>60</v>
      </c>
      <c r="H400" t="s">
        <v>680</v>
      </c>
      <c r="I400" t="s">
        <v>830</v>
      </c>
      <c r="J400">
        <v>51025</v>
      </c>
      <c r="K400" t="s">
        <v>3850</v>
      </c>
      <c r="L400" t="s">
        <v>831</v>
      </c>
      <c r="M400">
        <v>0.14949999999999999</v>
      </c>
      <c r="N400">
        <v>0.14949999999999999</v>
      </c>
      <c r="O400">
        <v>0.14949999999999999</v>
      </c>
      <c r="P400">
        <v>1.45</v>
      </c>
      <c r="R400">
        <v>0</v>
      </c>
      <c r="S400">
        <v>1.5</v>
      </c>
      <c r="T400">
        <v>2</v>
      </c>
      <c r="U400">
        <v>2.5</v>
      </c>
      <c r="V400">
        <v>1.375</v>
      </c>
      <c r="Z400">
        <v>118</v>
      </c>
      <c r="AA400">
        <v>4.4914331272310128E-2</v>
      </c>
      <c r="AE400" t="s">
        <v>44</v>
      </c>
      <c r="AF400" t="s">
        <v>62</v>
      </c>
      <c r="AG400" t="s">
        <v>79</v>
      </c>
      <c r="AH400" t="s">
        <v>683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0</v>
      </c>
      <c r="AO400">
        <v>1</v>
      </c>
      <c r="AQ400">
        <v>0</v>
      </c>
      <c r="AR400">
        <v>0</v>
      </c>
      <c r="AS400">
        <v>0</v>
      </c>
      <c r="AT400">
        <v>0</v>
      </c>
      <c r="AU400">
        <v>2</v>
      </c>
      <c r="AV400">
        <v>0</v>
      </c>
      <c r="AW400">
        <v>0</v>
      </c>
      <c r="AX400">
        <v>2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K400" t="s">
        <v>3397</v>
      </c>
    </row>
    <row r="401" spans="1:63" x14ac:dyDescent="0.25">
      <c r="A401">
        <v>1</v>
      </c>
      <c r="B401" t="s">
        <v>149</v>
      </c>
      <c r="D401" t="s">
        <v>149</v>
      </c>
      <c r="E401">
        <v>400</v>
      </c>
      <c r="F401" t="s">
        <v>60</v>
      </c>
      <c r="H401" t="s">
        <v>802</v>
      </c>
      <c r="I401" t="s">
        <v>832</v>
      </c>
      <c r="J401" t="s">
        <v>833</v>
      </c>
      <c r="K401" t="s">
        <v>4028</v>
      </c>
      <c r="L401" t="s">
        <v>834</v>
      </c>
      <c r="M401">
        <v>0.15620000000000001</v>
      </c>
      <c r="N401">
        <v>0.15620000000000001</v>
      </c>
      <c r="O401">
        <v>0.15620000000000001</v>
      </c>
      <c r="P401">
        <v>2.02</v>
      </c>
      <c r="R401">
        <v>0</v>
      </c>
      <c r="S401">
        <v>2.0499999999999998</v>
      </c>
      <c r="T401">
        <v>2</v>
      </c>
      <c r="U401">
        <v>3.15</v>
      </c>
      <c r="V401">
        <v>1.85</v>
      </c>
      <c r="Z401">
        <v>118</v>
      </c>
      <c r="AA401">
        <v>4.6927214346052459E-2</v>
      </c>
      <c r="AE401" t="s">
        <v>44</v>
      </c>
      <c r="AF401" t="s">
        <v>62</v>
      </c>
      <c r="AH401" t="s">
        <v>636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0</v>
      </c>
      <c r="AO401">
        <v>1</v>
      </c>
      <c r="AQ401">
        <v>0</v>
      </c>
      <c r="AR401">
        <v>0</v>
      </c>
      <c r="AS401">
        <v>0</v>
      </c>
      <c r="AT401">
        <v>0</v>
      </c>
      <c r="AU401">
        <v>2</v>
      </c>
      <c r="AV401">
        <v>0</v>
      </c>
      <c r="AW401">
        <v>0</v>
      </c>
      <c r="AX401">
        <v>2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K401" t="s">
        <v>3397</v>
      </c>
    </row>
    <row r="402" spans="1:63" x14ac:dyDescent="0.25">
      <c r="A402">
        <v>1</v>
      </c>
      <c r="B402" t="s">
        <v>149</v>
      </c>
      <c r="D402" t="s">
        <v>149</v>
      </c>
      <c r="E402">
        <v>401</v>
      </c>
      <c r="F402" t="s">
        <v>60</v>
      </c>
      <c r="H402" t="s">
        <v>802</v>
      </c>
      <c r="I402" t="s">
        <v>835</v>
      </c>
      <c r="J402" t="s">
        <v>836</v>
      </c>
      <c r="K402" t="s">
        <v>3989</v>
      </c>
      <c r="L402" t="s">
        <v>837</v>
      </c>
      <c r="M402">
        <v>0.157</v>
      </c>
      <c r="N402">
        <v>0.157</v>
      </c>
      <c r="O402">
        <v>0.157</v>
      </c>
      <c r="P402">
        <v>2.06</v>
      </c>
      <c r="R402">
        <v>0</v>
      </c>
      <c r="S402">
        <v>2.11</v>
      </c>
      <c r="T402">
        <v>2</v>
      </c>
      <c r="U402">
        <v>3.15</v>
      </c>
      <c r="V402">
        <v>1.9</v>
      </c>
      <c r="Z402">
        <v>118</v>
      </c>
      <c r="AA402">
        <v>4.7167558593663485E-2</v>
      </c>
      <c r="AE402" t="s">
        <v>44</v>
      </c>
      <c r="AF402" t="s">
        <v>62</v>
      </c>
      <c r="AH402" t="s">
        <v>636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0</v>
      </c>
      <c r="AO402">
        <v>1</v>
      </c>
      <c r="AQ402">
        <v>0</v>
      </c>
      <c r="AR402">
        <v>0</v>
      </c>
      <c r="AS402">
        <v>0</v>
      </c>
      <c r="AT402">
        <v>0</v>
      </c>
      <c r="AU402">
        <v>2</v>
      </c>
      <c r="AV402">
        <v>0</v>
      </c>
      <c r="AW402">
        <v>0</v>
      </c>
      <c r="AX402">
        <v>2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K402" t="s">
        <v>3397</v>
      </c>
    </row>
    <row r="403" spans="1:63" x14ac:dyDescent="0.25">
      <c r="A403">
        <v>1</v>
      </c>
      <c r="B403" t="s">
        <v>149</v>
      </c>
      <c r="D403" t="s">
        <v>149</v>
      </c>
      <c r="E403">
        <v>402</v>
      </c>
      <c r="F403" t="s">
        <v>60</v>
      </c>
      <c r="H403" t="s">
        <v>680</v>
      </c>
      <c r="I403" t="s">
        <v>838</v>
      </c>
      <c r="J403">
        <v>51022</v>
      </c>
      <c r="K403" t="s">
        <v>3988</v>
      </c>
      <c r="L403" t="s">
        <v>837</v>
      </c>
      <c r="M403">
        <v>0.157</v>
      </c>
      <c r="N403">
        <v>0.157</v>
      </c>
      <c r="O403">
        <v>0.157</v>
      </c>
      <c r="P403">
        <v>1.55</v>
      </c>
      <c r="R403">
        <v>0</v>
      </c>
      <c r="S403">
        <v>1.6</v>
      </c>
      <c r="T403">
        <v>2</v>
      </c>
      <c r="U403">
        <v>2.5</v>
      </c>
      <c r="V403">
        <v>1.375</v>
      </c>
      <c r="Z403">
        <v>118</v>
      </c>
      <c r="AA403">
        <v>4.7167558593663485E-2</v>
      </c>
      <c r="AE403" t="s">
        <v>44</v>
      </c>
      <c r="AF403" t="s">
        <v>62</v>
      </c>
      <c r="AG403" t="s">
        <v>79</v>
      </c>
      <c r="AH403" t="s">
        <v>683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0</v>
      </c>
      <c r="AO403">
        <v>1</v>
      </c>
      <c r="AQ403">
        <v>0</v>
      </c>
      <c r="AR403">
        <v>0</v>
      </c>
      <c r="AS403">
        <v>0</v>
      </c>
      <c r="AT403">
        <v>0</v>
      </c>
      <c r="AU403">
        <v>2</v>
      </c>
      <c r="AV403">
        <v>0</v>
      </c>
      <c r="AW403">
        <v>0</v>
      </c>
      <c r="AX403">
        <v>2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K403" t="s">
        <v>3397</v>
      </c>
    </row>
    <row r="404" spans="1:63" x14ac:dyDescent="0.25">
      <c r="A404">
        <v>1</v>
      </c>
      <c r="B404" t="s">
        <v>149</v>
      </c>
      <c r="D404" t="s">
        <v>149</v>
      </c>
      <c r="E404">
        <v>403</v>
      </c>
      <c r="F404" t="s">
        <v>60</v>
      </c>
      <c r="H404" t="s">
        <v>802</v>
      </c>
      <c r="I404" t="s">
        <v>839</v>
      </c>
      <c r="J404" t="s">
        <v>840</v>
      </c>
      <c r="K404" t="s">
        <v>3987</v>
      </c>
      <c r="L404" t="s">
        <v>841</v>
      </c>
      <c r="M404">
        <v>0.159</v>
      </c>
      <c r="N404">
        <v>0.159</v>
      </c>
      <c r="O404">
        <v>0.159</v>
      </c>
      <c r="P404">
        <v>2.2000000000000002</v>
      </c>
      <c r="R404">
        <v>0</v>
      </c>
      <c r="S404">
        <v>2.25</v>
      </c>
      <c r="T404">
        <v>2</v>
      </c>
      <c r="U404">
        <v>3.3</v>
      </c>
      <c r="V404">
        <v>2</v>
      </c>
      <c r="Z404">
        <v>118</v>
      </c>
      <c r="AA404">
        <v>4.7768419212691045E-2</v>
      </c>
      <c r="AE404" t="s">
        <v>44</v>
      </c>
      <c r="AF404" t="s">
        <v>62</v>
      </c>
      <c r="AH404" t="s">
        <v>636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0</v>
      </c>
      <c r="AO404">
        <v>1</v>
      </c>
      <c r="AQ404">
        <v>0</v>
      </c>
      <c r="AR404">
        <v>0</v>
      </c>
      <c r="AS404">
        <v>0</v>
      </c>
      <c r="AT404">
        <v>0</v>
      </c>
      <c r="AU404">
        <v>2</v>
      </c>
      <c r="AV404">
        <v>0</v>
      </c>
      <c r="AW404">
        <v>0</v>
      </c>
      <c r="AX404">
        <v>2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K404" t="s">
        <v>3397</v>
      </c>
    </row>
    <row r="405" spans="1:63" x14ac:dyDescent="0.25">
      <c r="A405">
        <v>1</v>
      </c>
      <c r="B405" t="s">
        <v>149</v>
      </c>
      <c r="D405" t="s">
        <v>149</v>
      </c>
      <c r="E405">
        <v>404</v>
      </c>
      <c r="G405" t="s">
        <v>74</v>
      </c>
      <c r="H405" t="s">
        <v>680</v>
      </c>
      <c r="I405" t="s">
        <v>842</v>
      </c>
      <c r="J405">
        <v>51021</v>
      </c>
      <c r="K405" t="s">
        <v>3845</v>
      </c>
      <c r="L405" t="s">
        <v>841</v>
      </c>
      <c r="M405">
        <v>0.159</v>
      </c>
      <c r="N405">
        <v>0.159</v>
      </c>
      <c r="O405">
        <v>0.159</v>
      </c>
      <c r="P405">
        <v>1.54</v>
      </c>
      <c r="R405">
        <v>0</v>
      </c>
      <c r="S405">
        <v>1.5649999999999999</v>
      </c>
      <c r="T405">
        <v>2</v>
      </c>
      <c r="U405">
        <v>2.5</v>
      </c>
      <c r="V405">
        <v>1.375</v>
      </c>
      <c r="Z405">
        <v>118</v>
      </c>
      <c r="AA405">
        <v>4.7768419212691045E-2</v>
      </c>
      <c r="AE405" t="s">
        <v>44</v>
      </c>
      <c r="AF405" t="s">
        <v>62</v>
      </c>
      <c r="AG405" t="s">
        <v>79</v>
      </c>
      <c r="AH405" t="s">
        <v>683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0</v>
      </c>
      <c r="AO405">
        <v>1</v>
      </c>
      <c r="AQ405">
        <v>0</v>
      </c>
      <c r="AR405">
        <v>0</v>
      </c>
      <c r="AS405">
        <v>0</v>
      </c>
      <c r="AT405">
        <v>0</v>
      </c>
      <c r="AU405">
        <v>2</v>
      </c>
      <c r="AV405">
        <v>0</v>
      </c>
      <c r="AW405">
        <v>0</v>
      </c>
      <c r="AX405">
        <v>2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K405" t="s">
        <v>3397</v>
      </c>
    </row>
    <row r="406" spans="1:63" x14ac:dyDescent="0.25">
      <c r="A406">
        <v>1</v>
      </c>
      <c r="B406" t="s">
        <v>149</v>
      </c>
      <c r="D406" t="s">
        <v>149</v>
      </c>
      <c r="E406">
        <v>405</v>
      </c>
      <c r="F406" t="s">
        <v>60</v>
      </c>
      <c r="H406" t="s">
        <v>680</v>
      </c>
      <c r="I406" t="s">
        <v>843</v>
      </c>
      <c r="J406">
        <v>20617700</v>
      </c>
      <c r="K406" t="s">
        <v>3836</v>
      </c>
      <c r="L406" t="s">
        <v>844</v>
      </c>
      <c r="M406">
        <v>0.17699999999999999</v>
      </c>
      <c r="N406">
        <v>0.17699999999999999</v>
      </c>
      <c r="O406">
        <v>0.17699999999999999</v>
      </c>
      <c r="P406">
        <v>0.93</v>
      </c>
      <c r="R406">
        <v>0</v>
      </c>
      <c r="S406">
        <v>0.98</v>
      </c>
      <c r="T406">
        <v>2</v>
      </c>
      <c r="U406">
        <v>2.125</v>
      </c>
      <c r="V406">
        <v>0.75</v>
      </c>
      <c r="Z406">
        <v>118</v>
      </c>
      <c r="AA406">
        <v>5.3176164783939085E-2</v>
      </c>
      <c r="AE406" t="s">
        <v>44</v>
      </c>
      <c r="AF406" t="s">
        <v>62</v>
      </c>
      <c r="AG406" t="s">
        <v>495</v>
      </c>
      <c r="AH406" t="s">
        <v>683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0</v>
      </c>
      <c r="AO406">
        <v>1</v>
      </c>
      <c r="AQ406">
        <v>0</v>
      </c>
      <c r="AR406">
        <v>0</v>
      </c>
      <c r="AS406">
        <v>0</v>
      </c>
      <c r="AT406">
        <v>0</v>
      </c>
      <c r="AU406">
        <v>2</v>
      </c>
      <c r="AV406">
        <v>0</v>
      </c>
      <c r="AW406">
        <v>0</v>
      </c>
      <c r="AX406">
        <v>2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K406" t="s">
        <v>3397</v>
      </c>
    </row>
    <row r="407" spans="1:63" x14ac:dyDescent="0.25">
      <c r="A407">
        <v>1</v>
      </c>
      <c r="B407" t="s">
        <v>149</v>
      </c>
      <c r="D407" t="s">
        <v>149</v>
      </c>
      <c r="E407">
        <v>406</v>
      </c>
      <c r="G407" t="s">
        <v>74</v>
      </c>
      <c r="H407" t="s">
        <v>680</v>
      </c>
      <c r="I407" t="s">
        <v>845</v>
      </c>
      <c r="J407">
        <v>51016</v>
      </c>
      <c r="K407" t="s">
        <v>3836</v>
      </c>
      <c r="L407" t="s">
        <v>844</v>
      </c>
      <c r="M407">
        <v>0.17699999999999999</v>
      </c>
      <c r="N407">
        <v>0.17699999999999999</v>
      </c>
      <c r="O407">
        <v>0.17699999999999999</v>
      </c>
      <c r="P407">
        <v>1.7250000000000001</v>
      </c>
      <c r="R407">
        <v>0</v>
      </c>
      <c r="S407">
        <v>1.75</v>
      </c>
      <c r="T407">
        <v>2</v>
      </c>
      <c r="U407">
        <v>2.75</v>
      </c>
      <c r="V407">
        <v>1.625</v>
      </c>
      <c r="Z407">
        <v>118</v>
      </c>
      <c r="AA407">
        <v>5.3176164783939085E-2</v>
      </c>
      <c r="AE407" t="s">
        <v>44</v>
      </c>
      <c r="AF407" t="s">
        <v>62</v>
      </c>
      <c r="AG407" t="s">
        <v>79</v>
      </c>
      <c r="AH407" t="s">
        <v>683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0</v>
      </c>
      <c r="AO407">
        <v>1</v>
      </c>
      <c r="AQ407">
        <v>0</v>
      </c>
      <c r="AR407">
        <v>0</v>
      </c>
      <c r="AS407">
        <v>0</v>
      </c>
      <c r="AT407">
        <v>0</v>
      </c>
      <c r="AU407">
        <v>2</v>
      </c>
      <c r="AV407">
        <v>0</v>
      </c>
      <c r="AW407">
        <v>0</v>
      </c>
      <c r="AX407">
        <v>2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K407" t="s">
        <v>3397</v>
      </c>
    </row>
    <row r="408" spans="1:63" x14ac:dyDescent="0.25">
      <c r="A408">
        <v>1</v>
      </c>
      <c r="B408" t="s">
        <v>149</v>
      </c>
      <c r="D408" t="s">
        <v>149</v>
      </c>
      <c r="E408">
        <v>407</v>
      </c>
      <c r="F408" t="s">
        <v>60</v>
      </c>
      <c r="H408" t="s">
        <v>680</v>
      </c>
      <c r="I408" t="s">
        <v>846</v>
      </c>
      <c r="J408">
        <v>20618900</v>
      </c>
      <c r="K408" t="s">
        <v>3981</v>
      </c>
      <c r="L408" t="s">
        <v>847</v>
      </c>
      <c r="M408">
        <v>0.189</v>
      </c>
      <c r="N408">
        <v>0.189</v>
      </c>
      <c r="O408">
        <v>0.189</v>
      </c>
      <c r="P408">
        <v>0.93</v>
      </c>
      <c r="R408">
        <v>0</v>
      </c>
      <c r="S408">
        <v>0.98</v>
      </c>
      <c r="T408">
        <v>2</v>
      </c>
      <c r="U408">
        <v>2.1880000000000002</v>
      </c>
      <c r="V408">
        <v>0.75</v>
      </c>
      <c r="Z408">
        <v>118</v>
      </c>
      <c r="AA408">
        <v>5.6781328498104446E-2</v>
      </c>
      <c r="AE408" t="s">
        <v>44</v>
      </c>
      <c r="AF408" t="s">
        <v>62</v>
      </c>
      <c r="AG408" t="s">
        <v>495</v>
      </c>
      <c r="AH408" t="s">
        <v>683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0</v>
      </c>
      <c r="AO408">
        <v>1</v>
      </c>
      <c r="AQ408">
        <v>0</v>
      </c>
      <c r="AR408">
        <v>0</v>
      </c>
      <c r="AS408">
        <v>0</v>
      </c>
      <c r="AT408">
        <v>0</v>
      </c>
      <c r="AU408">
        <v>2</v>
      </c>
      <c r="AV408">
        <v>0</v>
      </c>
      <c r="AW408">
        <v>0</v>
      </c>
      <c r="AX408">
        <v>2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K408" t="s">
        <v>3397</v>
      </c>
    </row>
    <row r="409" spans="1:63" x14ac:dyDescent="0.25">
      <c r="A409">
        <v>1</v>
      </c>
      <c r="B409" t="s">
        <v>149</v>
      </c>
      <c r="D409" t="s">
        <v>149</v>
      </c>
      <c r="E409">
        <v>408</v>
      </c>
      <c r="F409" t="s">
        <v>60</v>
      </c>
      <c r="H409" t="s">
        <v>680</v>
      </c>
      <c r="I409" t="s">
        <v>848</v>
      </c>
      <c r="J409">
        <v>20619100</v>
      </c>
      <c r="K409" t="s">
        <v>3454</v>
      </c>
      <c r="L409" t="s">
        <v>849</v>
      </c>
      <c r="M409">
        <v>0.191</v>
      </c>
      <c r="N409">
        <v>0.191</v>
      </c>
      <c r="O409">
        <v>0.191</v>
      </c>
      <c r="P409">
        <v>0.94</v>
      </c>
      <c r="R409">
        <v>0</v>
      </c>
      <c r="S409">
        <v>0.99</v>
      </c>
      <c r="T409">
        <v>2</v>
      </c>
      <c r="U409">
        <v>2.1880000000000002</v>
      </c>
      <c r="V409">
        <v>0.75</v>
      </c>
      <c r="Z409">
        <v>118</v>
      </c>
      <c r="AA409">
        <v>5.7382189117132006E-2</v>
      </c>
      <c r="AE409" t="s">
        <v>44</v>
      </c>
      <c r="AF409" t="s">
        <v>62</v>
      </c>
      <c r="AG409" t="s">
        <v>495</v>
      </c>
      <c r="AH409" t="s">
        <v>683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0</v>
      </c>
      <c r="AO409">
        <v>1</v>
      </c>
      <c r="AQ409">
        <v>0</v>
      </c>
      <c r="AR409">
        <v>0</v>
      </c>
      <c r="AS409">
        <v>0</v>
      </c>
      <c r="AT409">
        <v>0</v>
      </c>
      <c r="AU409">
        <v>2</v>
      </c>
      <c r="AV409">
        <v>0</v>
      </c>
      <c r="AW409">
        <v>0</v>
      </c>
      <c r="AX409">
        <v>2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K409" t="s">
        <v>3397</v>
      </c>
    </row>
    <row r="410" spans="1:63" x14ac:dyDescent="0.25">
      <c r="A410">
        <v>1</v>
      </c>
      <c r="B410" t="s">
        <v>149</v>
      </c>
      <c r="D410" t="s">
        <v>149</v>
      </c>
      <c r="E410">
        <v>409</v>
      </c>
      <c r="F410" t="s">
        <v>60</v>
      </c>
      <c r="H410" t="s">
        <v>680</v>
      </c>
      <c r="I410" t="s">
        <v>850</v>
      </c>
      <c r="J410">
        <v>62137</v>
      </c>
      <c r="K410" t="s">
        <v>4027</v>
      </c>
      <c r="L410" t="s">
        <v>851</v>
      </c>
      <c r="M410">
        <v>0.248</v>
      </c>
      <c r="N410">
        <v>0.248</v>
      </c>
      <c r="O410">
        <v>0.248</v>
      </c>
      <c r="P410">
        <v>1.3</v>
      </c>
      <c r="R410">
        <v>0</v>
      </c>
      <c r="S410">
        <v>1.35</v>
      </c>
      <c r="T410">
        <v>2</v>
      </c>
      <c r="U410">
        <v>2.7559</v>
      </c>
      <c r="V410">
        <v>1.2204999999999999</v>
      </c>
      <c r="Z410">
        <v>118</v>
      </c>
      <c r="AA410">
        <v>7.4506716759417474E-2</v>
      </c>
      <c r="AE410" t="s">
        <v>44</v>
      </c>
      <c r="AF410" t="s">
        <v>62</v>
      </c>
      <c r="AG410" t="s">
        <v>79</v>
      </c>
      <c r="AH410" t="s">
        <v>683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0</v>
      </c>
      <c r="AO410">
        <v>1</v>
      </c>
      <c r="AQ410">
        <v>0</v>
      </c>
      <c r="AR410">
        <v>0</v>
      </c>
      <c r="AS410">
        <v>0</v>
      </c>
      <c r="AT410">
        <v>0</v>
      </c>
      <c r="AU410">
        <v>2</v>
      </c>
      <c r="AV410">
        <v>0</v>
      </c>
      <c r="AW410">
        <v>0</v>
      </c>
      <c r="AX410">
        <v>2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K410" t="s">
        <v>3397</v>
      </c>
    </row>
    <row r="411" spans="1:63" x14ac:dyDescent="0.25">
      <c r="A411">
        <v>1</v>
      </c>
      <c r="B411" t="s">
        <v>149</v>
      </c>
      <c r="D411" t="s">
        <v>149</v>
      </c>
      <c r="E411">
        <v>410</v>
      </c>
      <c r="F411" t="s">
        <v>60</v>
      </c>
      <c r="H411" t="s">
        <v>680</v>
      </c>
      <c r="I411" t="s">
        <v>852</v>
      </c>
      <c r="J411">
        <v>18233</v>
      </c>
      <c r="K411" t="s">
        <v>3961</v>
      </c>
      <c r="L411" t="s">
        <v>48</v>
      </c>
      <c r="M411">
        <v>0.26100000000000001</v>
      </c>
      <c r="N411">
        <v>0.26100000000000001</v>
      </c>
      <c r="O411">
        <v>0.26100000000000001</v>
      </c>
      <c r="P411">
        <v>1.52</v>
      </c>
      <c r="R411">
        <v>0</v>
      </c>
      <c r="S411">
        <v>1.65</v>
      </c>
      <c r="T411">
        <v>2</v>
      </c>
      <c r="U411">
        <v>2.6</v>
      </c>
      <c r="V411">
        <v>1.2</v>
      </c>
      <c r="Z411">
        <v>118</v>
      </c>
      <c r="AA411">
        <v>7.8412310783096614E-2</v>
      </c>
      <c r="AE411" t="s">
        <v>44</v>
      </c>
      <c r="AF411" t="s">
        <v>62</v>
      </c>
      <c r="AH411" t="s">
        <v>683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0</v>
      </c>
      <c r="AO411">
        <v>1</v>
      </c>
      <c r="AQ411">
        <v>0</v>
      </c>
      <c r="AR411">
        <v>0</v>
      </c>
      <c r="AS411">
        <v>0</v>
      </c>
      <c r="AT411">
        <v>0</v>
      </c>
      <c r="AU411">
        <v>2</v>
      </c>
      <c r="AV411">
        <v>0</v>
      </c>
      <c r="AW411">
        <v>0</v>
      </c>
      <c r="AX411">
        <v>2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K411" t="s">
        <v>3397</v>
      </c>
    </row>
    <row r="412" spans="1:63" x14ac:dyDescent="0.25">
      <c r="A412">
        <v>1</v>
      </c>
      <c r="B412" t="s">
        <v>149</v>
      </c>
      <c r="D412" t="s">
        <v>149</v>
      </c>
      <c r="E412">
        <v>411</v>
      </c>
      <c r="F412" t="s">
        <v>60</v>
      </c>
      <c r="H412" t="s">
        <v>680</v>
      </c>
      <c r="I412" t="s">
        <v>853</v>
      </c>
      <c r="J412">
        <v>20543750</v>
      </c>
      <c r="K412" t="s">
        <v>3794</v>
      </c>
      <c r="L412" t="s">
        <v>2419</v>
      </c>
      <c r="M412">
        <v>0.4375</v>
      </c>
      <c r="N412">
        <v>0.4375</v>
      </c>
      <c r="O412">
        <v>0.4375</v>
      </c>
      <c r="P412">
        <v>2.2999999999999998</v>
      </c>
      <c r="R412">
        <v>0</v>
      </c>
      <c r="S412">
        <v>2.35</v>
      </c>
      <c r="T412">
        <v>2</v>
      </c>
      <c r="U412">
        <v>3.44</v>
      </c>
      <c r="V412">
        <v>2.06</v>
      </c>
      <c r="Z412">
        <v>118</v>
      </c>
      <c r="AA412">
        <v>0.13143826041227882</v>
      </c>
      <c r="AE412" t="s">
        <v>44</v>
      </c>
      <c r="AF412" t="s">
        <v>62</v>
      </c>
      <c r="AG412" t="s">
        <v>495</v>
      </c>
      <c r="AH412" t="s">
        <v>683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0</v>
      </c>
      <c r="AO412">
        <v>1</v>
      </c>
      <c r="AQ412">
        <v>0</v>
      </c>
      <c r="AR412">
        <v>0</v>
      </c>
      <c r="AS412">
        <v>0</v>
      </c>
      <c r="AT412">
        <v>0</v>
      </c>
      <c r="AU412">
        <v>2</v>
      </c>
      <c r="AV412">
        <v>0</v>
      </c>
      <c r="AW412">
        <v>0</v>
      </c>
      <c r="AX412">
        <v>2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K412" t="s">
        <v>3397</v>
      </c>
    </row>
    <row r="413" spans="1:63" x14ac:dyDescent="0.25">
      <c r="A413">
        <v>1</v>
      </c>
      <c r="B413" t="s">
        <v>149</v>
      </c>
      <c r="D413" t="s">
        <v>149</v>
      </c>
      <c r="E413">
        <v>412</v>
      </c>
      <c r="F413" t="s">
        <v>60</v>
      </c>
      <c r="H413" t="s">
        <v>802</v>
      </c>
      <c r="I413" t="s">
        <v>854</v>
      </c>
      <c r="J413" t="s">
        <v>855</v>
      </c>
      <c r="K413" t="s">
        <v>4026</v>
      </c>
      <c r="L413" t="s">
        <v>732</v>
      </c>
      <c r="M413">
        <v>0.04</v>
      </c>
      <c r="N413">
        <v>0.04</v>
      </c>
      <c r="O413">
        <v>0.04</v>
      </c>
      <c r="P413">
        <v>0.77500000000000002</v>
      </c>
      <c r="R413">
        <v>0</v>
      </c>
      <c r="S413">
        <v>0.8</v>
      </c>
      <c r="T413">
        <v>2</v>
      </c>
      <c r="U413">
        <v>1.69</v>
      </c>
      <c r="V413">
        <v>0.6</v>
      </c>
      <c r="Z413">
        <v>118</v>
      </c>
      <c r="AA413">
        <v>1.2017212380551206E-2</v>
      </c>
      <c r="AE413" t="s">
        <v>49</v>
      </c>
      <c r="AF413" t="s">
        <v>545</v>
      </c>
      <c r="AG413" t="s">
        <v>532</v>
      </c>
      <c r="AH413" t="s">
        <v>636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Q413">
        <v>0</v>
      </c>
      <c r="AR413">
        <v>0</v>
      </c>
      <c r="AS413">
        <v>0</v>
      </c>
      <c r="AT413">
        <v>0</v>
      </c>
      <c r="AU413">
        <v>2</v>
      </c>
      <c r="AV413">
        <v>0</v>
      </c>
      <c r="AW413">
        <v>0</v>
      </c>
      <c r="AX413">
        <v>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K413" t="s">
        <v>3397</v>
      </c>
    </row>
    <row r="414" spans="1:63" x14ac:dyDescent="0.25">
      <c r="A414">
        <v>1</v>
      </c>
      <c r="B414" t="s">
        <v>149</v>
      </c>
      <c r="D414" t="s">
        <v>149</v>
      </c>
      <c r="E414">
        <v>413</v>
      </c>
      <c r="F414" t="s">
        <v>60</v>
      </c>
      <c r="H414" t="s">
        <v>680</v>
      </c>
      <c r="I414" t="s">
        <v>856</v>
      </c>
      <c r="J414" t="s">
        <v>857</v>
      </c>
      <c r="K414" t="s">
        <v>4025</v>
      </c>
      <c r="L414" t="s">
        <v>732</v>
      </c>
      <c r="M414">
        <v>0.04</v>
      </c>
      <c r="N414">
        <v>0.04</v>
      </c>
      <c r="O414">
        <v>0.04</v>
      </c>
      <c r="P414">
        <v>0.61</v>
      </c>
      <c r="R414">
        <v>0</v>
      </c>
      <c r="S414">
        <v>0.64</v>
      </c>
      <c r="T414">
        <v>2</v>
      </c>
      <c r="U414">
        <v>1.43</v>
      </c>
      <c r="V414">
        <v>0.45</v>
      </c>
      <c r="Z414">
        <v>118</v>
      </c>
      <c r="AA414">
        <v>1.2017212380551206E-2</v>
      </c>
      <c r="AE414" t="s">
        <v>49</v>
      </c>
      <c r="AF414" t="s">
        <v>545</v>
      </c>
      <c r="AG414" t="s">
        <v>532</v>
      </c>
      <c r="AH414" t="s">
        <v>683</v>
      </c>
      <c r="AI414">
        <v>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Q414">
        <v>0</v>
      </c>
      <c r="AR414">
        <v>0</v>
      </c>
      <c r="AS414">
        <v>0</v>
      </c>
      <c r="AT414">
        <v>0</v>
      </c>
      <c r="AU414">
        <v>2</v>
      </c>
      <c r="AV414">
        <v>0</v>
      </c>
      <c r="AW414">
        <v>0</v>
      </c>
      <c r="AX414">
        <v>2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K414" t="s">
        <v>3397</v>
      </c>
    </row>
    <row r="415" spans="1:63" x14ac:dyDescent="0.25">
      <c r="A415">
        <v>1</v>
      </c>
      <c r="B415" t="s">
        <v>149</v>
      </c>
      <c r="D415" t="s">
        <v>149</v>
      </c>
      <c r="E415">
        <v>414</v>
      </c>
      <c r="F415" t="s">
        <v>60</v>
      </c>
      <c r="H415" t="s">
        <v>802</v>
      </c>
      <c r="I415" t="s">
        <v>858</v>
      </c>
      <c r="J415" t="s">
        <v>859</v>
      </c>
      <c r="K415" t="s">
        <v>3903</v>
      </c>
      <c r="L415" t="s">
        <v>734</v>
      </c>
      <c r="M415">
        <v>4.1000000000000002E-2</v>
      </c>
      <c r="N415">
        <v>4.1000000000000002E-2</v>
      </c>
      <c r="O415">
        <v>4.1000000000000002E-2</v>
      </c>
      <c r="P415">
        <v>0.75</v>
      </c>
      <c r="R415">
        <v>0</v>
      </c>
      <c r="S415">
        <v>0.78</v>
      </c>
      <c r="T415">
        <v>2</v>
      </c>
      <c r="U415">
        <v>1.69</v>
      </c>
      <c r="V415">
        <v>0.57999999999999996</v>
      </c>
      <c r="Z415">
        <v>118</v>
      </c>
      <c r="AA415">
        <v>1.2317642690064986E-2</v>
      </c>
      <c r="AE415" t="s">
        <v>49</v>
      </c>
      <c r="AF415" t="s">
        <v>545</v>
      </c>
      <c r="AG415" t="s">
        <v>532</v>
      </c>
      <c r="AH415" t="s">
        <v>636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Q415">
        <v>0</v>
      </c>
      <c r="AR415">
        <v>0</v>
      </c>
      <c r="AS415">
        <v>0</v>
      </c>
      <c r="AT415">
        <v>0</v>
      </c>
      <c r="AU415">
        <v>2</v>
      </c>
      <c r="AV415">
        <v>0</v>
      </c>
      <c r="AW415">
        <v>0</v>
      </c>
      <c r="AX415">
        <v>2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K415" t="s">
        <v>3397</v>
      </c>
    </row>
    <row r="416" spans="1:63" x14ac:dyDescent="0.25">
      <c r="A416">
        <v>1</v>
      </c>
      <c r="B416" t="s">
        <v>149</v>
      </c>
      <c r="D416" t="s">
        <v>149</v>
      </c>
      <c r="E416">
        <v>415</v>
      </c>
      <c r="F416" t="s">
        <v>60</v>
      </c>
      <c r="H416" t="s">
        <v>680</v>
      </c>
      <c r="I416" t="s">
        <v>860</v>
      </c>
      <c r="J416" t="s">
        <v>861</v>
      </c>
      <c r="K416" t="s">
        <v>3902</v>
      </c>
      <c r="L416" t="s">
        <v>734</v>
      </c>
      <c r="M416">
        <v>4.1000000000000002E-2</v>
      </c>
      <c r="N416">
        <v>4.1000000000000002E-2</v>
      </c>
      <c r="O416">
        <v>4.1000000000000002E-2</v>
      </c>
      <c r="P416">
        <v>0.56999999999999995</v>
      </c>
      <c r="R416">
        <v>0</v>
      </c>
      <c r="S416">
        <v>0.6</v>
      </c>
      <c r="T416">
        <v>2</v>
      </c>
      <c r="U416">
        <v>1.43</v>
      </c>
      <c r="V416">
        <v>0.47</v>
      </c>
      <c r="Z416">
        <v>118</v>
      </c>
      <c r="AA416">
        <v>1.2317642690064986E-2</v>
      </c>
      <c r="AE416" t="s">
        <v>49</v>
      </c>
      <c r="AF416" t="s">
        <v>545</v>
      </c>
      <c r="AG416" t="s">
        <v>532</v>
      </c>
      <c r="AH416" t="s">
        <v>683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1</v>
      </c>
      <c r="AQ416">
        <v>0</v>
      </c>
      <c r="AR416">
        <v>0</v>
      </c>
      <c r="AS416">
        <v>0</v>
      </c>
      <c r="AT416">
        <v>0</v>
      </c>
      <c r="AU416">
        <v>2</v>
      </c>
      <c r="AV416">
        <v>0</v>
      </c>
      <c r="AW416">
        <v>0</v>
      </c>
      <c r="AX416">
        <v>2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K416" t="s">
        <v>3397</v>
      </c>
    </row>
    <row r="417" spans="1:63" x14ac:dyDescent="0.25">
      <c r="A417">
        <v>1</v>
      </c>
      <c r="B417" t="s">
        <v>149</v>
      </c>
      <c r="D417" t="s">
        <v>149</v>
      </c>
      <c r="E417">
        <v>416</v>
      </c>
      <c r="F417" t="s">
        <v>60</v>
      </c>
      <c r="H417" t="s">
        <v>802</v>
      </c>
      <c r="I417" t="s">
        <v>862</v>
      </c>
      <c r="J417" t="s">
        <v>863</v>
      </c>
      <c r="K417" t="s">
        <v>4024</v>
      </c>
      <c r="L417" t="s">
        <v>736</v>
      </c>
      <c r="M417">
        <v>4.2000000000000003E-2</v>
      </c>
      <c r="N417">
        <v>4.2000000000000003E-2</v>
      </c>
      <c r="O417">
        <v>4.2000000000000003E-2</v>
      </c>
      <c r="P417">
        <v>0.75</v>
      </c>
      <c r="R417">
        <v>0</v>
      </c>
      <c r="S417">
        <v>0.78</v>
      </c>
      <c r="T417">
        <v>2</v>
      </c>
      <c r="U417">
        <v>1.73</v>
      </c>
      <c r="V417">
        <v>0.69</v>
      </c>
      <c r="Z417">
        <v>118</v>
      </c>
      <c r="AA417">
        <v>1.2618072999578766E-2</v>
      </c>
      <c r="AE417" t="s">
        <v>49</v>
      </c>
      <c r="AF417" t="s">
        <v>545</v>
      </c>
      <c r="AG417" t="s">
        <v>532</v>
      </c>
      <c r="AH417" t="s">
        <v>636</v>
      </c>
      <c r="AI417">
        <v>1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Q417">
        <v>0</v>
      </c>
      <c r="AR417">
        <v>0</v>
      </c>
      <c r="AS417">
        <v>0</v>
      </c>
      <c r="AT417">
        <v>0</v>
      </c>
      <c r="AU417">
        <v>2</v>
      </c>
      <c r="AV417">
        <v>0</v>
      </c>
      <c r="AW417">
        <v>0</v>
      </c>
      <c r="AX417">
        <v>2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K417" t="s">
        <v>3397</v>
      </c>
    </row>
    <row r="418" spans="1:63" x14ac:dyDescent="0.25">
      <c r="A418">
        <v>1</v>
      </c>
      <c r="B418" t="s">
        <v>149</v>
      </c>
      <c r="D418" t="s">
        <v>149</v>
      </c>
      <c r="E418">
        <v>417</v>
      </c>
      <c r="F418" t="s">
        <v>60</v>
      </c>
      <c r="H418" t="s">
        <v>680</v>
      </c>
      <c r="I418" t="s">
        <v>864</v>
      </c>
      <c r="J418" t="s">
        <v>865</v>
      </c>
      <c r="K418" t="s">
        <v>4023</v>
      </c>
      <c r="L418" t="s">
        <v>736</v>
      </c>
      <c r="M418">
        <v>4.2000000000000003E-2</v>
      </c>
      <c r="N418">
        <v>4.2000000000000003E-2</v>
      </c>
      <c r="O418">
        <v>4.2000000000000003E-2</v>
      </c>
      <c r="P418">
        <v>0.52</v>
      </c>
      <c r="R418">
        <v>0</v>
      </c>
      <c r="S418">
        <v>0.55000000000000004</v>
      </c>
      <c r="T418">
        <v>2</v>
      </c>
      <c r="U418">
        <v>1.44</v>
      </c>
      <c r="V418">
        <v>0.5</v>
      </c>
      <c r="Z418">
        <v>118</v>
      </c>
      <c r="AA418">
        <v>1.2618072999578766E-2</v>
      </c>
      <c r="AE418" t="s">
        <v>49</v>
      </c>
      <c r="AF418" t="s">
        <v>545</v>
      </c>
      <c r="AG418" t="s">
        <v>532</v>
      </c>
      <c r="AH418" t="s">
        <v>683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Q418">
        <v>0</v>
      </c>
      <c r="AR418">
        <v>0</v>
      </c>
      <c r="AS418">
        <v>0</v>
      </c>
      <c r="AT418">
        <v>0</v>
      </c>
      <c r="AU418">
        <v>2</v>
      </c>
      <c r="AV418">
        <v>0</v>
      </c>
      <c r="AW418">
        <v>0</v>
      </c>
      <c r="AX418">
        <v>2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K418" t="s">
        <v>3397</v>
      </c>
    </row>
    <row r="419" spans="1:63" x14ac:dyDescent="0.25">
      <c r="A419">
        <v>1</v>
      </c>
      <c r="B419" t="s">
        <v>149</v>
      </c>
      <c r="D419" t="s">
        <v>149</v>
      </c>
      <c r="E419">
        <v>418</v>
      </c>
      <c r="F419" t="s">
        <v>60</v>
      </c>
      <c r="H419" t="s">
        <v>802</v>
      </c>
      <c r="I419" t="s">
        <v>866</v>
      </c>
      <c r="J419" t="s">
        <v>867</v>
      </c>
      <c r="K419" t="s">
        <v>4022</v>
      </c>
      <c r="L419" t="s">
        <v>738</v>
      </c>
      <c r="M419">
        <v>4.2999999999999997E-2</v>
      </c>
      <c r="N419">
        <v>4.2999999999999997E-2</v>
      </c>
      <c r="O419">
        <v>4.2999999999999997E-2</v>
      </c>
      <c r="P419">
        <v>0.83</v>
      </c>
      <c r="R419">
        <v>0</v>
      </c>
      <c r="S419">
        <v>0.86</v>
      </c>
      <c r="T419">
        <v>2</v>
      </c>
      <c r="U419">
        <v>1.8</v>
      </c>
      <c r="V419">
        <v>0.71</v>
      </c>
      <c r="Z419">
        <v>118</v>
      </c>
      <c r="AA419">
        <v>1.2918503309092545E-2</v>
      </c>
      <c r="AE419" t="s">
        <v>49</v>
      </c>
      <c r="AF419" t="s">
        <v>545</v>
      </c>
      <c r="AG419" t="s">
        <v>532</v>
      </c>
      <c r="AH419" t="s">
        <v>636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1</v>
      </c>
      <c r="AQ419">
        <v>0</v>
      </c>
      <c r="AR419">
        <v>0</v>
      </c>
      <c r="AS419">
        <v>0</v>
      </c>
      <c r="AT419">
        <v>0</v>
      </c>
      <c r="AU419">
        <v>2</v>
      </c>
      <c r="AV419">
        <v>0</v>
      </c>
      <c r="AW419">
        <v>0</v>
      </c>
      <c r="AX419">
        <v>2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K419" t="s">
        <v>3397</v>
      </c>
    </row>
    <row r="420" spans="1:63" x14ac:dyDescent="0.25">
      <c r="A420">
        <v>1</v>
      </c>
      <c r="B420" t="s">
        <v>149</v>
      </c>
      <c r="D420" t="s">
        <v>149</v>
      </c>
      <c r="E420">
        <v>419</v>
      </c>
      <c r="G420" t="s">
        <v>74</v>
      </c>
      <c r="H420" t="s">
        <v>680</v>
      </c>
      <c r="I420" t="s">
        <v>868</v>
      </c>
      <c r="J420" t="s">
        <v>869</v>
      </c>
      <c r="K420" t="s">
        <v>3901</v>
      </c>
      <c r="L420" t="s">
        <v>738</v>
      </c>
      <c r="M420">
        <v>4.2999999999999997E-2</v>
      </c>
      <c r="N420">
        <v>4.2999999999999997E-2</v>
      </c>
      <c r="O420">
        <v>4.2999999999999997E-2</v>
      </c>
      <c r="P420">
        <v>0.57499999999999996</v>
      </c>
      <c r="R420">
        <v>0</v>
      </c>
      <c r="S420">
        <v>0.6</v>
      </c>
      <c r="T420">
        <v>2</v>
      </c>
      <c r="U420">
        <v>1.46</v>
      </c>
      <c r="V420">
        <v>0.47</v>
      </c>
      <c r="Z420">
        <v>118</v>
      </c>
      <c r="AA420">
        <v>1.2918503309092545E-2</v>
      </c>
      <c r="AE420" t="s">
        <v>49</v>
      </c>
      <c r="AF420" t="s">
        <v>545</v>
      </c>
      <c r="AG420" t="s">
        <v>532</v>
      </c>
      <c r="AH420" t="s">
        <v>683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1</v>
      </c>
      <c r="AQ420">
        <v>0</v>
      </c>
      <c r="AR420">
        <v>0</v>
      </c>
      <c r="AS420">
        <v>0</v>
      </c>
      <c r="AT420">
        <v>0</v>
      </c>
      <c r="AU420">
        <v>2</v>
      </c>
      <c r="AV420">
        <v>0</v>
      </c>
      <c r="AW420">
        <v>0</v>
      </c>
      <c r="AX420">
        <v>2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K420" t="s">
        <v>3397</v>
      </c>
    </row>
    <row r="421" spans="1:63" x14ac:dyDescent="0.25">
      <c r="A421">
        <v>1</v>
      </c>
      <c r="B421" t="s">
        <v>149</v>
      </c>
      <c r="D421" t="s">
        <v>149</v>
      </c>
      <c r="E421">
        <v>420</v>
      </c>
      <c r="F421" t="s">
        <v>60</v>
      </c>
      <c r="H421" t="s">
        <v>802</v>
      </c>
      <c r="I421" t="s">
        <v>870</v>
      </c>
      <c r="J421" t="s">
        <v>871</v>
      </c>
      <c r="K421" t="s">
        <v>3900</v>
      </c>
      <c r="L421" t="s">
        <v>740</v>
      </c>
      <c r="M421">
        <v>4.65E-2</v>
      </c>
      <c r="N421">
        <v>4.65E-2</v>
      </c>
      <c r="O421">
        <v>4.65E-2</v>
      </c>
      <c r="P421">
        <v>0.83</v>
      </c>
      <c r="R421">
        <v>0</v>
      </c>
      <c r="S421">
        <v>0.86</v>
      </c>
      <c r="T421">
        <v>2</v>
      </c>
      <c r="U421">
        <v>2.25</v>
      </c>
      <c r="V421">
        <v>0.83</v>
      </c>
      <c r="Z421">
        <v>118</v>
      </c>
      <c r="AA421">
        <v>1.3970009392390776E-2</v>
      </c>
      <c r="AE421" t="s">
        <v>49</v>
      </c>
      <c r="AF421" t="s">
        <v>545</v>
      </c>
      <c r="AG421" t="s">
        <v>532</v>
      </c>
      <c r="AH421" t="s">
        <v>636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Q421">
        <v>0</v>
      </c>
      <c r="AR421">
        <v>0</v>
      </c>
      <c r="AS421">
        <v>0</v>
      </c>
      <c r="AT421">
        <v>0</v>
      </c>
      <c r="AU421">
        <v>2</v>
      </c>
      <c r="AV421">
        <v>0</v>
      </c>
      <c r="AW421">
        <v>0</v>
      </c>
      <c r="AX421">
        <v>2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K421" t="s">
        <v>3397</v>
      </c>
    </row>
    <row r="422" spans="1:63" x14ac:dyDescent="0.25">
      <c r="A422">
        <v>1</v>
      </c>
      <c r="B422" t="s">
        <v>149</v>
      </c>
      <c r="D422" t="s">
        <v>149</v>
      </c>
      <c r="E422">
        <v>421</v>
      </c>
      <c r="F422" t="s">
        <v>60</v>
      </c>
      <c r="H422" t="s">
        <v>680</v>
      </c>
      <c r="I422" t="s">
        <v>872</v>
      </c>
      <c r="J422" t="s">
        <v>873</v>
      </c>
      <c r="K422" t="s">
        <v>3899</v>
      </c>
      <c r="L422" t="s">
        <v>740</v>
      </c>
      <c r="M422">
        <v>4.65E-2</v>
      </c>
      <c r="N422">
        <v>4.65E-2</v>
      </c>
      <c r="O422">
        <v>4.65E-2</v>
      </c>
      <c r="P422">
        <v>0.57999999999999996</v>
      </c>
      <c r="R422">
        <v>0</v>
      </c>
      <c r="S422">
        <v>0.61</v>
      </c>
      <c r="T422">
        <v>2</v>
      </c>
      <c r="U422">
        <v>1.44</v>
      </c>
      <c r="V422">
        <v>0.45</v>
      </c>
      <c r="Z422">
        <v>118</v>
      </c>
      <c r="AA422">
        <v>1.3970009392390776E-2</v>
      </c>
      <c r="AE422" t="s">
        <v>49</v>
      </c>
      <c r="AF422" t="s">
        <v>545</v>
      </c>
      <c r="AG422" t="s">
        <v>532</v>
      </c>
      <c r="AH422" t="s">
        <v>683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Q422">
        <v>0</v>
      </c>
      <c r="AR422">
        <v>0</v>
      </c>
      <c r="AS422">
        <v>0</v>
      </c>
      <c r="AT422">
        <v>0</v>
      </c>
      <c r="AU422">
        <v>2</v>
      </c>
      <c r="AV422">
        <v>0</v>
      </c>
      <c r="AW422">
        <v>0</v>
      </c>
      <c r="AX422">
        <v>2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K422" t="s">
        <v>3397</v>
      </c>
    </row>
    <row r="423" spans="1:63" x14ac:dyDescent="0.25">
      <c r="A423">
        <v>1</v>
      </c>
      <c r="B423" t="s">
        <v>149</v>
      </c>
      <c r="D423" t="s">
        <v>149</v>
      </c>
      <c r="E423">
        <v>422</v>
      </c>
      <c r="G423" t="s">
        <v>74</v>
      </c>
      <c r="H423" t="s">
        <v>874</v>
      </c>
      <c r="I423" t="s">
        <v>875</v>
      </c>
      <c r="J423">
        <v>9006680011900</v>
      </c>
      <c r="K423" t="s">
        <v>4021</v>
      </c>
      <c r="L423" t="s">
        <v>2447</v>
      </c>
      <c r="M423">
        <v>4.6899999999999997E-2</v>
      </c>
      <c r="N423">
        <v>4.6899999999999997E-2</v>
      </c>
      <c r="O423">
        <v>4.6899999999999997E-2</v>
      </c>
      <c r="P423">
        <v>1.65</v>
      </c>
      <c r="R423">
        <v>0</v>
      </c>
      <c r="S423">
        <v>1.675</v>
      </c>
      <c r="T423">
        <v>2</v>
      </c>
      <c r="U423">
        <v>2.56</v>
      </c>
      <c r="V423">
        <v>-0.5</v>
      </c>
      <c r="Z423">
        <v>118</v>
      </c>
      <c r="AA423">
        <v>1.4090181516196287E-2</v>
      </c>
      <c r="AE423" t="s">
        <v>49</v>
      </c>
      <c r="AF423" t="s">
        <v>369</v>
      </c>
      <c r="AG423" t="s">
        <v>876</v>
      </c>
      <c r="AH423" t="s">
        <v>621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Q423">
        <v>0</v>
      </c>
      <c r="AR423">
        <v>0</v>
      </c>
      <c r="AS423">
        <v>0</v>
      </c>
      <c r="AT423">
        <v>0</v>
      </c>
      <c r="AU423">
        <v>2</v>
      </c>
      <c r="AV423">
        <v>0</v>
      </c>
      <c r="AW423">
        <v>0</v>
      </c>
      <c r="AX423">
        <v>2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K423" t="s">
        <v>3397</v>
      </c>
    </row>
    <row r="424" spans="1:63" x14ac:dyDescent="0.25">
      <c r="A424">
        <v>1</v>
      </c>
      <c r="B424" t="s">
        <v>149</v>
      </c>
      <c r="D424" t="s">
        <v>149</v>
      </c>
      <c r="E424">
        <v>423</v>
      </c>
      <c r="F424" t="s">
        <v>60</v>
      </c>
      <c r="H424" t="s">
        <v>802</v>
      </c>
      <c r="I424" t="s">
        <v>877</v>
      </c>
      <c r="J424" t="s">
        <v>878</v>
      </c>
      <c r="K424" t="s">
        <v>4020</v>
      </c>
      <c r="L424" t="s">
        <v>748</v>
      </c>
      <c r="M424">
        <v>5.1999999999999998E-2</v>
      </c>
      <c r="N424">
        <v>5.1999999999999998E-2</v>
      </c>
      <c r="O424">
        <v>5.1999999999999998E-2</v>
      </c>
      <c r="P424">
        <v>0.97</v>
      </c>
      <c r="R424">
        <v>0</v>
      </c>
      <c r="S424">
        <v>1</v>
      </c>
      <c r="T424">
        <v>2</v>
      </c>
      <c r="U424">
        <v>1.94</v>
      </c>
      <c r="V424">
        <v>0.79</v>
      </c>
      <c r="Z424">
        <v>118</v>
      </c>
      <c r="AA424">
        <v>1.5622376094716567E-2</v>
      </c>
      <c r="AE424" t="s">
        <v>49</v>
      </c>
      <c r="AF424" t="s">
        <v>545</v>
      </c>
      <c r="AG424" t="s">
        <v>532</v>
      </c>
      <c r="AH424" t="s">
        <v>636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1</v>
      </c>
      <c r="AQ424">
        <v>0</v>
      </c>
      <c r="AR424">
        <v>0</v>
      </c>
      <c r="AS424">
        <v>0</v>
      </c>
      <c r="AT424">
        <v>0</v>
      </c>
      <c r="AU424">
        <v>2</v>
      </c>
      <c r="AV424">
        <v>0</v>
      </c>
      <c r="AW424">
        <v>0</v>
      </c>
      <c r="AX424">
        <v>2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K424" t="s">
        <v>3397</v>
      </c>
    </row>
    <row r="425" spans="1:63" x14ac:dyDescent="0.25">
      <c r="A425">
        <v>1</v>
      </c>
      <c r="B425" t="s">
        <v>149</v>
      </c>
      <c r="D425" t="s">
        <v>149</v>
      </c>
      <c r="E425">
        <v>424</v>
      </c>
      <c r="F425" t="s">
        <v>60</v>
      </c>
      <c r="H425" t="s">
        <v>680</v>
      </c>
      <c r="I425" t="s">
        <v>879</v>
      </c>
      <c r="J425" t="s">
        <v>880</v>
      </c>
      <c r="K425" t="s">
        <v>4019</v>
      </c>
      <c r="L425" t="s">
        <v>748</v>
      </c>
      <c r="M425">
        <v>5.1999999999999998E-2</v>
      </c>
      <c r="N425">
        <v>5.1999999999999998E-2</v>
      </c>
      <c r="O425">
        <v>5.1999999999999998E-2</v>
      </c>
      <c r="P425">
        <v>0.72499999999999998</v>
      </c>
      <c r="R425">
        <v>0</v>
      </c>
      <c r="S425">
        <v>0.755</v>
      </c>
      <c r="T425">
        <v>2</v>
      </c>
      <c r="U425">
        <v>1.72</v>
      </c>
      <c r="V425">
        <v>0.56000000000000005</v>
      </c>
      <c r="Z425">
        <v>118</v>
      </c>
      <c r="AA425">
        <v>1.5622376094716567E-2</v>
      </c>
      <c r="AE425" t="s">
        <v>49</v>
      </c>
      <c r="AF425" t="s">
        <v>545</v>
      </c>
      <c r="AG425" t="s">
        <v>532</v>
      </c>
      <c r="AH425" t="s">
        <v>683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Q425">
        <v>0</v>
      </c>
      <c r="AR425">
        <v>0</v>
      </c>
      <c r="AS425">
        <v>0</v>
      </c>
      <c r="AT425">
        <v>0</v>
      </c>
      <c r="AU425">
        <v>2</v>
      </c>
      <c r="AV425">
        <v>0</v>
      </c>
      <c r="AW425">
        <v>0</v>
      </c>
      <c r="AX425">
        <v>2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K425" t="s">
        <v>3397</v>
      </c>
    </row>
    <row r="426" spans="1:63" x14ac:dyDescent="0.25">
      <c r="A426">
        <v>1</v>
      </c>
      <c r="B426" t="s">
        <v>149</v>
      </c>
      <c r="D426" t="s">
        <v>149</v>
      </c>
      <c r="E426">
        <v>425</v>
      </c>
      <c r="F426" t="s">
        <v>60</v>
      </c>
      <c r="H426" t="s">
        <v>802</v>
      </c>
      <c r="I426" t="s">
        <v>881</v>
      </c>
      <c r="J426" t="s">
        <v>882</v>
      </c>
      <c r="K426" t="s">
        <v>4018</v>
      </c>
      <c r="L426" t="s">
        <v>750</v>
      </c>
      <c r="M426">
        <v>5.5E-2</v>
      </c>
      <c r="N426">
        <v>5.5E-2</v>
      </c>
      <c r="O426">
        <v>5.5E-2</v>
      </c>
      <c r="P426">
        <v>0.95</v>
      </c>
      <c r="R426">
        <v>0</v>
      </c>
      <c r="S426">
        <v>0.98</v>
      </c>
      <c r="T426">
        <v>2</v>
      </c>
      <c r="U426">
        <v>1.87</v>
      </c>
      <c r="V426">
        <v>0.79</v>
      </c>
      <c r="Z426">
        <v>118</v>
      </c>
      <c r="AA426">
        <v>1.6523667023257908E-2</v>
      </c>
      <c r="AE426" t="s">
        <v>49</v>
      </c>
      <c r="AF426" t="s">
        <v>545</v>
      </c>
      <c r="AG426" t="s">
        <v>532</v>
      </c>
      <c r="AH426" t="s">
        <v>636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Q426">
        <v>0</v>
      </c>
      <c r="AR426">
        <v>0</v>
      </c>
      <c r="AS426">
        <v>0</v>
      </c>
      <c r="AT426">
        <v>0</v>
      </c>
      <c r="AU426">
        <v>2</v>
      </c>
      <c r="AV426">
        <v>0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K426" t="s">
        <v>3397</v>
      </c>
    </row>
    <row r="427" spans="1:63" x14ac:dyDescent="0.25">
      <c r="A427">
        <v>1</v>
      </c>
      <c r="B427" t="s">
        <v>149</v>
      </c>
      <c r="D427" t="s">
        <v>149</v>
      </c>
      <c r="E427">
        <v>426</v>
      </c>
      <c r="G427" t="s">
        <v>74</v>
      </c>
      <c r="H427" t="s">
        <v>680</v>
      </c>
      <c r="I427" t="s">
        <v>883</v>
      </c>
      <c r="J427" t="s">
        <v>884</v>
      </c>
      <c r="K427" t="s">
        <v>3898</v>
      </c>
      <c r="L427" t="s">
        <v>750</v>
      </c>
      <c r="M427">
        <v>5.5E-2</v>
      </c>
      <c r="N427">
        <v>5.5E-2</v>
      </c>
      <c r="O427">
        <v>5.5E-2</v>
      </c>
      <c r="P427">
        <v>0.7</v>
      </c>
      <c r="R427">
        <v>0</v>
      </c>
      <c r="S427">
        <v>0.72499999999999998</v>
      </c>
      <c r="T427">
        <v>2</v>
      </c>
      <c r="U427">
        <v>1.72</v>
      </c>
      <c r="V427">
        <v>0.59</v>
      </c>
      <c r="Z427">
        <v>118</v>
      </c>
      <c r="AA427">
        <v>1.6523667023257908E-2</v>
      </c>
      <c r="AE427" t="s">
        <v>49</v>
      </c>
      <c r="AF427" t="s">
        <v>545</v>
      </c>
      <c r="AG427" t="s">
        <v>532</v>
      </c>
      <c r="AH427" t="s">
        <v>683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Q427">
        <v>0</v>
      </c>
      <c r="AR427">
        <v>0</v>
      </c>
      <c r="AS427">
        <v>0</v>
      </c>
      <c r="AT427">
        <v>0</v>
      </c>
      <c r="AU427">
        <v>2</v>
      </c>
      <c r="AV427">
        <v>0</v>
      </c>
      <c r="AW427">
        <v>0</v>
      </c>
      <c r="AX427">
        <v>2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K427" t="s">
        <v>3397</v>
      </c>
    </row>
    <row r="428" spans="1:63" x14ac:dyDescent="0.25">
      <c r="A428">
        <v>1</v>
      </c>
      <c r="B428" t="s">
        <v>149</v>
      </c>
      <c r="D428" t="s">
        <v>149</v>
      </c>
      <c r="E428">
        <v>427</v>
      </c>
      <c r="F428" t="s">
        <v>60</v>
      </c>
      <c r="H428" t="s">
        <v>802</v>
      </c>
      <c r="I428" t="s">
        <v>885</v>
      </c>
      <c r="J428" t="s">
        <v>886</v>
      </c>
      <c r="K428" t="s">
        <v>4017</v>
      </c>
      <c r="L428" t="s">
        <v>754</v>
      </c>
      <c r="M428">
        <v>5.9499999999999997E-2</v>
      </c>
      <c r="N428">
        <v>5.9499999999999997E-2</v>
      </c>
      <c r="O428">
        <v>5.9499999999999997E-2</v>
      </c>
      <c r="P428">
        <v>0.96</v>
      </c>
      <c r="R428">
        <v>0</v>
      </c>
      <c r="S428">
        <v>0.99</v>
      </c>
      <c r="T428">
        <v>2</v>
      </c>
      <c r="U428">
        <v>1.96</v>
      </c>
      <c r="V428">
        <v>0.79</v>
      </c>
      <c r="Z428">
        <v>118</v>
      </c>
      <c r="AA428">
        <v>1.7875603416069918E-2</v>
      </c>
      <c r="AE428" t="s">
        <v>49</v>
      </c>
      <c r="AF428" t="s">
        <v>545</v>
      </c>
      <c r="AG428" t="s">
        <v>532</v>
      </c>
      <c r="AH428" t="s">
        <v>636</v>
      </c>
      <c r="AI428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Q428">
        <v>0</v>
      </c>
      <c r="AR428">
        <v>0</v>
      </c>
      <c r="AS428">
        <v>0</v>
      </c>
      <c r="AT428">
        <v>0</v>
      </c>
      <c r="AU428">
        <v>2</v>
      </c>
      <c r="AV428">
        <v>0</v>
      </c>
      <c r="AW428">
        <v>0</v>
      </c>
      <c r="AX428">
        <v>2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K428" t="s">
        <v>3397</v>
      </c>
    </row>
    <row r="429" spans="1:63" x14ac:dyDescent="0.25">
      <c r="A429">
        <v>1</v>
      </c>
      <c r="B429" t="s">
        <v>149</v>
      </c>
      <c r="D429" t="s">
        <v>149</v>
      </c>
      <c r="E429">
        <v>428</v>
      </c>
      <c r="H429" t="s">
        <v>680</v>
      </c>
      <c r="I429" t="s">
        <v>887</v>
      </c>
      <c r="J429" t="s">
        <v>888</v>
      </c>
      <c r="K429" t="s">
        <v>3896</v>
      </c>
      <c r="L429" t="s">
        <v>754</v>
      </c>
      <c r="M429">
        <v>5.9499999999999997E-2</v>
      </c>
      <c r="N429">
        <v>5.9499999999999997E-2</v>
      </c>
      <c r="O429">
        <v>5.9499999999999997E-2</v>
      </c>
      <c r="P429">
        <v>0.69</v>
      </c>
      <c r="R429">
        <v>0</v>
      </c>
      <c r="S429">
        <v>0.72</v>
      </c>
      <c r="T429">
        <v>2</v>
      </c>
      <c r="U429">
        <v>1.69</v>
      </c>
      <c r="V429">
        <v>0.55000000000000004</v>
      </c>
      <c r="Z429">
        <v>118</v>
      </c>
      <c r="AA429">
        <v>1.7875603416069918E-2</v>
      </c>
      <c r="AE429" t="s">
        <v>49</v>
      </c>
      <c r="AF429" t="s">
        <v>545</v>
      </c>
      <c r="AG429" t="s">
        <v>532</v>
      </c>
      <c r="AH429" t="s">
        <v>683</v>
      </c>
      <c r="AI429">
        <v>1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</v>
      </c>
      <c r="AQ429">
        <v>0</v>
      </c>
      <c r="AR429">
        <v>0</v>
      </c>
      <c r="AS429">
        <v>0</v>
      </c>
      <c r="AT429">
        <v>0</v>
      </c>
      <c r="AU429">
        <v>2</v>
      </c>
      <c r="AV429">
        <v>0</v>
      </c>
      <c r="AW429">
        <v>0</v>
      </c>
      <c r="AX429">
        <v>2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K429" t="s">
        <v>3397</v>
      </c>
    </row>
    <row r="430" spans="1:63" x14ac:dyDescent="0.25">
      <c r="A430">
        <v>1</v>
      </c>
      <c r="B430" t="s">
        <v>149</v>
      </c>
      <c r="D430" t="s">
        <v>149</v>
      </c>
      <c r="E430">
        <v>429</v>
      </c>
      <c r="G430" t="s">
        <v>74</v>
      </c>
      <c r="H430" t="s">
        <v>680</v>
      </c>
      <c r="I430" t="s">
        <v>889</v>
      </c>
      <c r="J430" t="s">
        <v>890</v>
      </c>
      <c r="K430" t="s">
        <v>4016</v>
      </c>
      <c r="L430" t="s">
        <v>2446</v>
      </c>
      <c r="M430">
        <v>6.25E-2</v>
      </c>
      <c r="N430">
        <v>6.25E-2</v>
      </c>
      <c r="O430">
        <v>6.25E-2</v>
      </c>
      <c r="P430">
        <v>0.72499999999999998</v>
      </c>
      <c r="R430">
        <v>0</v>
      </c>
      <c r="S430">
        <v>0.75</v>
      </c>
      <c r="T430">
        <v>2</v>
      </c>
      <c r="U430">
        <v>1.6639999999999999</v>
      </c>
      <c r="V430">
        <v>0.56499999999999995</v>
      </c>
      <c r="Z430">
        <v>118</v>
      </c>
      <c r="AA430">
        <v>1.8776894344611259E-2</v>
      </c>
      <c r="AE430" t="s">
        <v>49</v>
      </c>
      <c r="AF430" t="s">
        <v>545</v>
      </c>
      <c r="AG430" t="s">
        <v>532</v>
      </c>
      <c r="AH430" t="s">
        <v>683</v>
      </c>
      <c r="AI430">
        <v>1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Q430">
        <v>0</v>
      </c>
      <c r="AR430">
        <v>0</v>
      </c>
      <c r="AS430">
        <v>0</v>
      </c>
      <c r="AT430">
        <v>0</v>
      </c>
      <c r="AU430">
        <v>2</v>
      </c>
      <c r="AV430">
        <v>0</v>
      </c>
      <c r="AW430">
        <v>0</v>
      </c>
      <c r="AX430">
        <v>2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K430" t="s">
        <v>3397</v>
      </c>
    </row>
    <row r="431" spans="1:63" x14ac:dyDescent="0.25">
      <c r="A431">
        <v>1</v>
      </c>
      <c r="B431" t="s">
        <v>149</v>
      </c>
      <c r="D431" t="s">
        <v>149</v>
      </c>
      <c r="E431">
        <v>430</v>
      </c>
      <c r="F431" t="s">
        <v>60</v>
      </c>
      <c r="H431" t="s">
        <v>802</v>
      </c>
      <c r="I431" t="s">
        <v>891</v>
      </c>
      <c r="K431" t="s">
        <v>4015</v>
      </c>
      <c r="L431" t="s">
        <v>2446</v>
      </c>
      <c r="M431">
        <v>6.25E-2</v>
      </c>
      <c r="N431">
        <v>6.25E-2</v>
      </c>
      <c r="O431">
        <v>6.25E-2</v>
      </c>
      <c r="P431">
        <v>0.97</v>
      </c>
      <c r="R431">
        <v>0</v>
      </c>
      <c r="S431">
        <v>1</v>
      </c>
      <c r="T431">
        <v>2</v>
      </c>
      <c r="U431">
        <v>1.88</v>
      </c>
      <c r="V431">
        <v>0.82</v>
      </c>
      <c r="Z431">
        <v>118</v>
      </c>
      <c r="AA431">
        <v>1.8776894344611259E-2</v>
      </c>
      <c r="AE431" t="s">
        <v>49</v>
      </c>
      <c r="AF431" t="s">
        <v>545</v>
      </c>
      <c r="AH431" t="s">
        <v>636</v>
      </c>
      <c r="AI431">
        <v>1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Q431">
        <v>0</v>
      </c>
      <c r="AR431">
        <v>0</v>
      </c>
      <c r="AS431">
        <v>0</v>
      </c>
      <c r="AT431">
        <v>0</v>
      </c>
      <c r="AU431">
        <v>2</v>
      </c>
      <c r="AV431">
        <v>0</v>
      </c>
      <c r="AW431">
        <v>0</v>
      </c>
      <c r="AX431">
        <v>2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K431" t="s">
        <v>3397</v>
      </c>
    </row>
    <row r="432" spans="1:63" x14ac:dyDescent="0.25">
      <c r="A432">
        <v>1</v>
      </c>
      <c r="B432" t="s">
        <v>149</v>
      </c>
      <c r="D432" t="s">
        <v>149</v>
      </c>
      <c r="E432">
        <v>431</v>
      </c>
      <c r="F432" t="s">
        <v>60</v>
      </c>
      <c r="H432" t="s">
        <v>802</v>
      </c>
      <c r="I432" t="s">
        <v>892</v>
      </c>
      <c r="J432" t="s">
        <v>893</v>
      </c>
      <c r="K432" t="s">
        <v>4014</v>
      </c>
      <c r="L432" t="s">
        <v>759</v>
      </c>
      <c r="M432">
        <v>6.3500000000000001E-2</v>
      </c>
      <c r="N432">
        <v>6.3500000000000001E-2</v>
      </c>
      <c r="O432">
        <v>6.3500000000000001E-2</v>
      </c>
      <c r="P432">
        <v>0.99</v>
      </c>
      <c r="R432">
        <v>0</v>
      </c>
      <c r="S432">
        <v>1.02</v>
      </c>
      <c r="T432">
        <v>2</v>
      </c>
      <c r="U432">
        <v>1.9</v>
      </c>
      <c r="V432">
        <v>0.82</v>
      </c>
      <c r="Z432">
        <v>118</v>
      </c>
      <c r="AA432">
        <v>1.9077324654125039E-2</v>
      </c>
      <c r="AE432" t="s">
        <v>49</v>
      </c>
      <c r="AF432" t="s">
        <v>545</v>
      </c>
      <c r="AG432" t="s">
        <v>532</v>
      </c>
      <c r="AH432" t="s">
        <v>636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Q432">
        <v>0</v>
      </c>
      <c r="AR432">
        <v>0</v>
      </c>
      <c r="AS432">
        <v>0</v>
      </c>
      <c r="AT432">
        <v>0</v>
      </c>
      <c r="AU432">
        <v>2</v>
      </c>
      <c r="AV432">
        <v>0</v>
      </c>
      <c r="AW432">
        <v>0</v>
      </c>
      <c r="AX432">
        <v>2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K432" t="s">
        <v>3397</v>
      </c>
    </row>
    <row r="433" spans="1:63" x14ac:dyDescent="0.25">
      <c r="A433">
        <v>1</v>
      </c>
      <c r="B433" t="s">
        <v>149</v>
      </c>
      <c r="D433" t="s">
        <v>149</v>
      </c>
      <c r="E433">
        <v>432</v>
      </c>
      <c r="F433" t="s">
        <v>60</v>
      </c>
      <c r="H433" t="s">
        <v>680</v>
      </c>
      <c r="I433" t="s">
        <v>894</v>
      </c>
      <c r="J433" t="s">
        <v>895</v>
      </c>
      <c r="K433" t="s">
        <v>3895</v>
      </c>
      <c r="L433" t="s">
        <v>759</v>
      </c>
      <c r="M433">
        <v>6.3500000000000001E-2</v>
      </c>
      <c r="N433">
        <v>6.3500000000000001E-2</v>
      </c>
      <c r="O433">
        <v>6.3500000000000001E-2</v>
      </c>
      <c r="P433">
        <v>0.74</v>
      </c>
      <c r="R433">
        <v>0</v>
      </c>
      <c r="S433">
        <v>0.77</v>
      </c>
      <c r="T433">
        <v>2</v>
      </c>
      <c r="U433">
        <v>1.72</v>
      </c>
      <c r="V433">
        <v>0.61</v>
      </c>
      <c r="Z433">
        <v>118</v>
      </c>
      <c r="AA433">
        <v>1.9077324654125039E-2</v>
      </c>
      <c r="AE433" t="s">
        <v>49</v>
      </c>
      <c r="AF433" t="s">
        <v>545</v>
      </c>
      <c r="AG433" t="s">
        <v>532</v>
      </c>
      <c r="AH433" t="s">
        <v>683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Q433">
        <v>0</v>
      </c>
      <c r="AR433">
        <v>0</v>
      </c>
      <c r="AS433">
        <v>0</v>
      </c>
      <c r="AT433">
        <v>0</v>
      </c>
      <c r="AU433">
        <v>2</v>
      </c>
      <c r="AV433">
        <v>0</v>
      </c>
      <c r="AW433">
        <v>0</v>
      </c>
      <c r="AX433">
        <v>2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K433" t="s">
        <v>3397</v>
      </c>
    </row>
    <row r="434" spans="1:63" x14ac:dyDescent="0.25">
      <c r="A434">
        <v>1</v>
      </c>
      <c r="B434" t="s">
        <v>149</v>
      </c>
      <c r="D434" t="s">
        <v>149</v>
      </c>
      <c r="E434">
        <v>433</v>
      </c>
      <c r="F434" t="s">
        <v>60</v>
      </c>
      <c r="H434" t="s">
        <v>802</v>
      </c>
      <c r="I434" t="s">
        <v>896</v>
      </c>
      <c r="J434" t="s">
        <v>897</v>
      </c>
      <c r="K434" t="s">
        <v>4013</v>
      </c>
      <c r="L434" t="s">
        <v>763</v>
      </c>
      <c r="M434">
        <v>6.7000000000000004E-2</v>
      </c>
      <c r="N434">
        <v>6.7000000000000004E-2</v>
      </c>
      <c r="O434">
        <v>6.7000000000000004E-2</v>
      </c>
      <c r="P434">
        <v>1.06</v>
      </c>
      <c r="R434">
        <v>0</v>
      </c>
      <c r="S434">
        <v>1.0900000000000001</v>
      </c>
      <c r="T434">
        <v>2</v>
      </c>
      <c r="U434">
        <v>1.99</v>
      </c>
      <c r="V434">
        <v>0.92</v>
      </c>
      <c r="Z434">
        <v>118</v>
      </c>
      <c r="AA434">
        <v>2.0128830737423272E-2</v>
      </c>
      <c r="AE434" t="s">
        <v>49</v>
      </c>
      <c r="AF434" t="s">
        <v>545</v>
      </c>
      <c r="AG434" t="s">
        <v>532</v>
      </c>
      <c r="AH434" t="s">
        <v>636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</v>
      </c>
      <c r="AQ434">
        <v>0</v>
      </c>
      <c r="AR434">
        <v>0</v>
      </c>
      <c r="AS434">
        <v>0</v>
      </c>
      <c r="AT434">
        <v>0</v>
      </c>
      <c r="AU434">
        <v>2</v>
      </c>
      <c r="AV434">
        <v>0</v>
      </c>
      <c r="AW434">
        <v>0</v>
      </c>
      <c r="AX434">
        <v>2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K434" t="s">
        <v>3397</v>
      </c>
    </row>
    <row r="435" spans="1:63" x14ac:dyDescent="0.25">
      <c r="A435">
        <v>1</v>
      </c>
      <c r="B435" t="s">
        <v>149</v>
      </c>
      <c r="D435" t="s">
        <v>149</v>
      </c>
      <c r="E435">
        <v>434</v>
      </c>
      <c r="G435" t="s">
        <v>74</v>
      </c>
      <c r="H435" t="s">
        <v>680</v>
      </c>
      <c r="I435" t="s">
        <v>898</v>
      </c>
      <c r="J435" t="s">
        <v>899</v>
      </c>
      <c r="K435" t="s">
        <v>4012</v>
      </c>
      <c r="L435" t="s">
        <v>763</v>
      </c>
      <c r="M435">
        <v>6.7000000000000004E-2</v>
      </c>
      <c r="N435">
        <v>6.7000000000000004E-2</v>
      </c>
      <c r="O435">
        <v>6.7000000000000004E-2</v>
      </c>
      <c r="P435">
        <v>0.75</v>
      </c>
      <c r="R435">
        <v>0</v>
      </c>
      <c r="S435">
        <v>0.77500000000000002</v>
      </c>
      <c r="T435">
        <v>2</v>
      </c>
      <c r="U435">
        <v>1.71</v>
      </c>
      <c r="V435">
        <v>0.62</v>
      </c>
      <c r="Z435">
        <v>118</v>
      </c>
      <c r="AA435">
        <v>2.0128830737423272E-2</v>
      </c>
      <c r="AE435" t="s">
        <v>49</v>
      </c>
      <c r="AF435" t="s">
        <v>545</v>
      </c>
      <c r="AG435" t="s">
        <v>532</v>
      </c>
      <c r="AH435" t="s">
        <v>683</v>
      </c>
      <c r="AI435">
        <v>1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Q435">
        <v>0</v>
      </c>
      <c r="AR435">
        <v>0</v>
      </c>
      <c r="AS435">
        <v>0</v>
      </c>
      <c r="AT435">
        <v>0</v>
      </c>
      <c r="AU435">
        <v>2</v>
      </c>
      <c r="AV435">
        <v>0</v>
      </c>
      <c r="AW435">
        <v>0</v>
      </c>
      <c r="AX435">
        <v>2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K435" t="s">
        <v>3397</v>
      </c>
    </row>
    <row r="436" spans="1:63" x14ac:dyDescent="0.25">
      <c r="A436">
        <v>1</v>
      </c>
      <c r="B436" t="s">
        <v>149</v>
      </c>
      <c r="D436" t="s">
        <v>149</v>
      </c>
      <c r="E436">
        <v>435</v>
      </c>
      <c r="F436" t="s">
        <v>60</v>
      </c>
      <c r="H436" t="s">
        <v>802</v>
      </c>
      <c r="I436" t="s">
        <v>900</v>
      </c>
      <c r="J436" t="s">
        <v>901</v>
      </c>
      <c r="K436" t="s">
        <v>3894</v>
      </c>
      <c r="L436" t="s">
        <v>766</v>
      </c>
      <c r="M436">
        <v>7.0000000000000007E-2</v>
      </c>
      <c r="N436">
        <v>7.0000000000000007E-2</v>
      </c>
      <c r="O436">
        <v>7.0000000000000007E-2</v>
      </c>
      <c r="P436">
        <v>1.07</v>
      </c>
      <c r="R436">
        <v>0</v>
      </c>
      <c r="S436">
        <v>1.1000000000000001</v>
      </c>
      <c r="T436">
        <v>2</v>
      </c>
      <c r="U436">
        <v>2.0699999999999998</v>
      </c>
      <c r="V436">
        <v>0.87</v>
      </c>
      <c r="Z436">
        <v>118</v>
      </c>
      <c r="AA436">
        <v>2.1030121665964612E-2</v>
      </c>
      <c r="AE436" t="s">
        <v>49</v>
      </c>
      <c r="AF436" t="s">
        <v>545</v>
      </c>
      <c r="AG436" t="s">
        <v>532</v>
      </c>
      <c r="AH436" t="s">
        <v>636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</v>
      </c>
      <c r="AQ436">
        <v>0</v>
      </c>
      <c r="AR436">
        <v>0</v>
      </c>
      <c r="AS436">
        <v>0</v>
      </c>
      <c r="AT436">
        <v>0</v>
      </c>
      <c r="AU436">
        <v>2</v>
      </c>
      <c r="AV436">
        <v>0</v>
      </c>
      <c r="AW436">
        <v>0</v>
      </c>
      <c r="AX436">
        <v>2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K436" t="s">
        <v>3397</v>
      </c>
    </row>
    <row r="437" spans="1:63" x14ac:dyDescent="0.25">
      <c r="A437">
        <v>1</v>
      </c>
      <c r="B437" t="s">
        <v>149</v>
      </c>
      <c r="D437" t="s">
        <v>149</v>
      </c>
      <c r="E437">
        <v>436</v>
      </c>
      <c r="G437" t="s">
        <v>74</v>
      </c>
      <c r="H437" t="s">
        <v>680</v>
      </c>
      <c r="I437" t="s">
        <v>902</v>
      </c>
      <c r="J437" t="s">
        <v>903</v>
      </c>
      <c r="K437" t="s">
        <v>3893</v>
      </c>
      <c r="L437" t="s">
        <v>766</v>
      </c>
      <c r="M437">
        <v>7.0000000000000007E-2</v>
      </c>
      <c r="N437">
        <v>7.0000000000000007E-2</v>
      </c>
      <c r="O437">
        <v>7.0000000000000007E-2</v>
      </c>
      <c r="P437">
        <v>0.77500000000000002</v>
      </c>
      <c r="R437">
        <v>0</v>
      </c>
      <c r="S437">
        <v>0.8</v>
      </c>
      <c r="T437">
        <v>2</v>
      </c>
      <c r="U437">
        <v>1.69</v>
      </c>
      <c r="V437">
        <v>0.625</v>
      </c>
      <c r="Z437">
        <v>118</v>
      </c>
      <c r="AA437">
        <v>2.1030121665964612E-2</v>
      </c>
      <c r="AE437" t="s">
        <v>49</v>
      </c>
      <c r="AF437" t="s">
        <v>545</v>
      </c>
      <c r="AG437" t="s">
        <v>532</v>
      </c>
      <c r="AH437" t="s">
        <v>683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1</v>
      </c>
      <c r="AQ437">
        <v>0</v>
      </c>
      <c r="AR437">
        <v>0</v>
      </c>
      <c r="AS437">
        <v>0</v>
      </c>
      <c r="AT437">
        <v>0</v>
      </c>
      <c r="AU437">
        <v>2</v>
      </c>
      <c r="AV437">
        <v>0</v>
      </c>
      <c r="AW437">
        <v>0</v>
      </c>
      <c r="AX437">
        <v>2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K437" t="s">
        <v>3397</v>
      </c>
    </row>
    <row r="438" spans="1:63" x14ac:dyDescent="0.25">
      <c r="A438">
        <v>1</v>
      </c>
      <c r="B438" t="s">
        <v>149</v>
      </c>
      <c r="D438" t="s">
        <v>149</v>
      </c>
      <c r="E438">
        <v>437</v>
      </c>
      <c r="F438" t="s">
        <v>60</v>
      </c>
      <c r="H438" t="s">
        <v>802</v>
      </c>
      <c r="I438" t="s">
        <v>904</v>
      </c>
      <c r="J438" t="s">
        <v>905</v>
      </c>
      <c r="K438" t="s">
        <v>3892</v>
      </c>
      <c r="L438" t="s">
        <v>768</v>
      </c>
      <c r="M438">
        <v>7.2999999999999995E-2</v>
      </c>
      <c r="N438">
        <v>7.2999999999999995E-2</v>
      </c>
      <c r="O438">
        <v>7.2999999999999995E-2</v>
      </c>
      <c r="P438">
        <v>1.07</v>
      </c>
      <c r="R438">
        <v>0</v>
      </c>
      <c r="S438">
        <v>1.1000000000000001</v>
      </c>
      <c r="T438">
        <v>2</v>
      </c>
      <c r="U438">
        <v>2.06</v>
      </c>
      <c r="V438">
        <v>0.9</v>
      </c>
      <c r="Z438">
        <v>118</v>
      </c>
      <c r="AA438">
        <v>2.1931412594505949E-2</v>
      </c>
      <c r="AE438" t="s">
        <v>49</v>
      </c>
      <c r="AF438" t="s">
        <v>545</v>
      </c>
      <c r="AG438" t="s">
        <v>532</v>
      </c>
      <c r="AH438" t="s">
        <v>636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1</v>
      </c>
      <c r="AQ438">
        <v>0</v>
      </c>
      <c r="AR438">
        <v>0</v>
      </c>
      <c r="AS438">
        <v>0</v>
      </c>
      <c r="AT438">
        <v>0</v>
      </c>
      <c r="AU438">
        <v>2</v>
      </c>
      <c r="AV438">
        <v>0</v>
      </c>
      <c r="AW438">
        <v>0</v>
      </c>
      <c r="AX438">
        <v>2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K438" t="s">
        <v>3397</v>
      </c>
    </row>
    <row r="439" spans="1:63" x14ac:dyDescent="0.25">
      <c r="A439">
        <v>1</v>
      </c>
      <c r="B439" t="s">
        <v>149</v>
      </c>
      <c r="D439" t="s">
        <v>149</v>
      </c>
      <c r="E439">
        <v>438</v>
      </c>
      <c r="G439" t="s">
        <v>74</v>
      </c>
      <c r="H439" t="s">
        <v>680</v>
      </c>
      <c r="I439" t="s">
        <v>906</v>
      </c>
      <c r="J439" t="s">
        <v>907</v>
      </c>
      <c r="K439" t="s">
        <v>3891</v>
      </c>
      <c r="L439" t="s">
        <v>768</v>
      </c>
      <c r="M439">
        <v>7.2999999999999995E-2</v>
      </c>
      <c r="N439">
        <v>7.2999999999999995E-2</v>
      </c>
      <c r="O439">
        <v>7.2999999999999995E-2</v>
      </c>
      <c r="P439">
        <v>0.75</v>
      </c>
      <c r="R439">
        <v>0</v>
      </c>
      <c r="S439">
        <v>0.77500000000000002</v>
      </c>
      <c r="T439">
        <v>2</v>
      </c>
      <c r="U439">
        <v>1.72</v>
      </c>
      <c r="V439">
        <v>0.56999999999999995</v>
      </c>
      <c r="Z439">
        <v>118</v>
      </c>
      <c r="AA439">
        <v>2.1931412594505949E-2</v>
      </c>
      <c r="AE439" t="s">
        <v>49</v>
      </c>
      <c r="AF439" t="s">
        <v>545</v>
      </c>
      <c r="AG439" t="s">
        <v>532</v>
      </c>
      <c r="AH439" t="s">
        <v>683</v>
      </c>
      <c r="AI439">
        <v>1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1</v>
      </c>
      <c r="AQ439">
        <v>0</v>
      </c>
      <c r="AR439">
        <v>0</v>
      </c>
      <c r="AS439">
        <v>0</v>
      </c>
      <c r="AT439">
        <v>0</v>
      </c>
      <c r="AU439">
        <v>2</v>
      </c>
      <c r="AV439">
        <v>0</v>
      </c>
      <c r="AW439">
        <v>0</v>
      </c>
      <c r="AX439">
        <v>2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K439" t="s">
        <v>3397</v>
      </c>
    </row>
    <row r="440" spans="1:63" x14ac:dyDescent="0.25">
      <c r="A440">
        <v>1</v>
      </c>
      <c r="B440" t="s">
        <v>149</v>
      </c>
      <c r="D440" t="s">
        <v>149</v>
      </c>
      <c r="E440">
        <v>439</v>
      </c>
      <c r="F440" t="s">
        <v>60</v>
      </c>
      <c r="H440" t="s">
        <v>802</v>
      </c>
      <c r="I440" t="s">
        <v>908</v>
      </c>
      <c r="J440" t="s">
        <v>909</v>
      </c>
      <c r="K440" t="s">
        <v>4011</v>
      </c>
      <c r="L440" t="s">
        <v>770</v>
      </c>
      <c r="M440">
        <v>7.5999999999999998E-2</v>
      </c>
      <c r="N440">
        <v>7.5999999999999998E-2</v>
      </c>
      <c r="O440">
        <v>7.5999999999999998E-2</v>
      </c>
      <c r="P440">
        <v>1.01</v>
      </c>
      <c r="R440">
        <v>0</v>
      </c>
      <c r="S440">
        <v>1.04</v>
      </c>
      <c r="T440">
        <v>2</v>
      </c>
      <c r="U440">
        <v>2.09</v>
      </c>
      <c r="V440">
        <v>0.93</v>
      </c>
      <c r="Z440">
        <v>118</v>
      </c>
      <c r="AA440">
        <v>2.2832703523047289E-2</v>
      </c>
      <c r="AE440" t="s">
        <v>49</v>
      </c>
      <c r="AF440" t="s">
        <v>545</v>
      </c>
      <c r="AG440" t="s">
        <v>532</v>
      </c>
      <c r="AH440" t="s">
        <v>636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Q440">
        <v>0</v>
      </c>
      <c r="AR440">
        <v>0</v>
      </c>
      <c r="AS440">
        <v>0</v>
      </c>
      <c r="AT440">
        <v>0</v>
      </c>
      <c r="AU440">
        <v>2</v>
      </c>
      <c r="AV440">
        <v>0</v>
      </c>
      <c r="AW440">
        <v>0</v>
      </c>
      <c r="AX440">
        <v>2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K440" t="s">
        <v>3397</v>
      </c>
    </row>
    <row r="441" spans="1:63" x14ac:dyDescent="0.25">
      <c r="A441">
        <v>1</v>
      </c>
      <c r="B441" t="s">
        <v>149</v>
      </c>
      <c r="D441" t="s">
        <v>149</v>
      </c>
      <c r="E441">
        <v>440</v>
      </c>
      <c r="G441" t="s">
        <v>74</v>
      </c>
      <c r="H441" t="s">
        <v>680</v>
      </c>
      <c r="I441" t="s">
        <v>910</v>
      </c>
      <c r="J441" t="s">
        <v>911</v>
      </c>
      <c r="K441" t="s">
        <v>3890</v>
      </c>
      <c r="L441" t="s">
        <v>770</v>
      </c>
      <c r="M441">
        <v>7.5999999999999998E-2</v>
      </c>
      <c r="N441">
        <v>7.5999999999999998E-2</v>
      </c>
      <c r="O441">
        <v>7.5999999999999998E-2</v>
      </c>
      <c r="P441">
        <v>0.72499999999999998</v>
      </c>
      <c r="R441">
        <v>0</v>
      </c>
      <c r="S441">
        <v>0.75</v>
      </c>
      <c r="T441">
        <v>2</v>
      </c>
      <c r="U441">
        <v>1.8</v>
      </c>
      <c r="V441">
        <v>0.57999999999999996</v>
      </c>
      <c r="Z441">
        <v>118</v>
      </c>
      <c r="AA441">
        <v>2.2832703523047289E-2</v>
      </c>
      <c r="AE441" t="s">
        <v>49</v>
      </c>
      <c r="AF441" t="s">
        <v>545</v>
      </c>
      <c r="AG441" t="s">
        <v>532</v>
      </c>
      <c r="AH441" t="s">
        <v>683</v>
      </c>
      <c r="AI441">
        <v>1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Q441">
        <v>0</v>
      </c>
      <c r="AR441">
        <v>0</v>
      </c>
      <c r="AS441">
        <v>0</v>
      </c>
      <c r="AT441">
        <v>0</v>
      </c>
      <c r="AU441">
        <v>2</v>
      </c>
      <c r="AV441">
        <v>0</v>
      </c>
      <c r="AW441">
        <v>0</v>
      </c>
      <c r="AX441">
        <v>2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K441" t="s">
        <v>3397</v>
      </c>
    </row>
    <row r="442" spans="1:63" x14ac:dyDescent="0.25">
      <c r="A442">
        <v>1</v>
      </c>
      <c r="B442" t="s">
        <v>149</v>
      </c>
      <c r="D442" t="s">
        <v>149</v>
      </c>
      <c r="E442">
        <v>441</v>
      </c>
      <c r="G442" t="s">
        <v>74</v>
      </c>
      <c r="H442" t="s">
        <v>680</v>
      </c>
      <c r="I442" t="s">
        <v>912</v>
      </c>
      <c r="J442" t="s">
        <v>913</v>
      </c>
      <c r="K442" t="s">
        <v>3889</v>
      </c>
      <c r="L442" t="s">
        <v>2445</v>
      </c>
      <c r="M442">
        <v>7.8100000000000003E-2</v>
      </c>
      <c r="N442">
        <v>7.8100000000000003E-2</v>
      </c>
      <c r="O442">
        <v>7.8100000000000003E-2</v>
      </c>
      <c r="P442">
        <v>0.77500000000000002</v>
      </c>
      <c r="R442">
        <v>0</v>
      </c>
      <c r="S442">
        <v>0.8</v>
      </c>
      <c r="T442">
        <v>2</v>
      </c>
      <c r="U442">
        <v>1.7</v>
      </c>
      <c r="V442">
        <v>0.57999999999999996</v>
      </c>
      <c r="Z442">
        <v>118</v>
      </c>
      <c r="AA442">
        <v>2.346360717302623E-2</v>
      </c>
      <c r="AE442" t="s">
        <v>49</v>
      </c>
      <c r="AF442" t="s">
        <v>545</v>
      </c>
      <c r="AG442" t="s">
        <v>532</v>
      </c>
      <c r="AH442" t="s">
        <v>683</v>
      </c>
      <c r="AI442">
        <v>1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1</v>
      </c>
      <c r="AQ442">
        <v>0</v>
      </c>
      <c r="AR442">
        <v>0</v>
      </c>
      <c r="AS442">
        <v>0</v>
      </c>
      <c r="AT442">
        <v>0</v>
      </c>
      <c r="AU442">
        <v>2</v>
      </c>
      <c r="AV442">
        <v>0</v>
      </c>
      <c r="AW442">
        <v>0</v>
      </c>
      <c r="AX442">
        <v>2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K442" t="s">
        <v>3397</v>
      </c>
    </row>
    <row r="443" spans="1:63" x14ac:dyDescent="0.25">
      <c r="A443">
        <v>1</v>
      </c>
      <c r="B443" t="s">
        <v>149</v>
      </c>
      <c r="D443" t="s">
        <v>149</v>
      </c>
      <c r="E443">
        <v>442</v>
      </c>
      <c r="F443" t="s">
        <v>60</v>
      </c>
      <c r="H443" t="s">
        <v>802</v>
      </c>
      <c r="I443" t="s">
        <v>914</v>
      </c>
      <c r="K443" t="s">
        <v>3414</v>
      </c>
      <c r="L443" t="s">
        <v>2445</v>
      </c>
      <c r="M443">
        <v>7.8100000000000003E-2</v>
      </c>
      <c r="N443">
        <v>7.8100000000000003E-2</v>
      </c>
      <c r="O443">
        <v>7.8100000000000003E-2</v>
      </c>
      <c r="P443">
        <v>1.07</v>
      </c>
      <c r="R443">
        <v>0</v>
      </c>
      <c r="S443">
        <v>1.1000000000000001</v>
      </c>
      <c r="T443">
        <v>2</v>
      </c>
      <c r="U443">
        <v>2.09</v>
      </c>
      <c r="V443">
        <v>0.93</v>
      </c>
      <c r="Z443">
        <v>118</v>
      </c>
      <c r="AA443">
        <v>2.346360717302623E-2</v>
      </c>
      <c r="AE443" t="s">
        <v>49</v>
      </c>
      <c r="AF443" t="s">
        <v>545</v>
      </c>
      <c r="AH443" t="s">
        <v>636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Q443">
        <v>0</v>
      </c>
      <c r="AR443">
        <v>0</v>
      </c>
      <c r="AS443">
        <v>0</v>
      </c>
      <c r="AT443">
        <v>0</v>
      </c>
      <c r="AU443">
        <v>2</v>
      </c>
      <c r="AV443">
        <v>0</v>
      </c>
      <c r="AW443">
        <v>0</v>
      </c>
      <c r="AX443">
        <v>2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K443" t="s">
        <v>3397</v>
      </c>
    </row>
    <row r="444" spans="1:63" x14ac:dyDescent="0.25">
      <c r="A444">
        <v>1</v>
      </c>
      <c r="B444" t="s">
        <v>149</v>
      </c>
      <c r="D444" t="s">
        <v>149</v>
      </c>
      <c r="E444">
        <v>443</v>
      </c>
      <c r="F444" t="s">
        <v>60</v>
      </c>
      <c r="H444" t="s">
        <v>802</v>
      </c>
      <c r="I444" t="s">
        <v>915</v>
      </c>
      <c r="J444" t="s">
        <v>916</v>
      </c>
      <c r="K444" t="s">
        <v>4010</v>
      </c>
      <c r="L444" t="s">
        <v>772</v>
      </c>
      <c r="M444">
        <v>7.85E-2</v>
      </c>
      <c r="N444">
        <v>7.85E-2</v>
      </c>
      <c r="O444">
        <v>7.85E-2</v>
      </c>
      <c r="P444">
        <v>1.07</v>
      </c>
      <c r="R444">
        <v>0</v>
      </c>
      <c r="S444">
        <v>1.1000000000000001</v>
      </c>
      <c r="T444">
        <v>2</v>
      </c>
      <c r="U444">
        <v>2.08</v>
      </c>
      <c r="V444">
        <v>0.93</v>
      </c>
      <c r="Z444">
        <v>118</v>
      </c>
      <c r="AA444">
        <v>2.3583779296831742E-2</v>
      </c>
      <c r="AE444" t="s">
        <v>49</v>
      </c>
      <c r="AF444" t="s">
        <v>545</v>
      </c>
      <c r="AG444" t="s">
        <v>532</v>
      </c>
      <c r="AH444" t="s">
        <v>636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</v>
      </c>
      <c r="AQ444">
        <v>0</v>
      </c>
      <c r="AR444">
        <v>0</v>
      </c>
      <c r="AS444">
        <v>0</v>
      </c>
      <c r="AT444">
        <v>0</v>
      </c>
      <c r="AU444">
        <v>2</v>
      </c>
      <c r="AV444">
        <v>0</v>
      </c>
      <c r="AW444">
        <v>0</v>
      </c>
      <c r="AX444">
        <v>2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K444" t="s">
        <v>3397</v>
      </c>
    </row>
    <row r="445" spans="1:63" x14ac:dyDescent="0.25">
      <c r="A445">
        <v>1</v>
      </c>
      <c r="B445" t="s">
        <v>149</v>
      </c>
      <c r="D445" t="s">
        <v>149</v>
      </c>
      <c r="E445">
        <v>444</v>
      </c>
      <c r="G445" t="s">
        <v>74</v>
      </c>
      <c r="H445" t="s">
        <v>680</v>
      </c>
      <c r="I445" t="s">
        <v>917</v>
      </c>
      <c r="J445" t="s">
        <v>918</v>
      </c>
      <c r="K445" t="s">
        <v>3888</v>
      </c>
      <c r="L445" t="s">
        <v>772</v>
      </c>
      <c r="M445">
        <v>7.85E-2</v>
      </c>
      <c r="N445">
        <v>7.85E-2</v>
      </c>
      <c r="O445">
        <v>7.85E-2</v>
      </c>
      <c r="P445">
        <v>0.77500000000000002</v>
      </c>
      <c r="R445">
        <v>0</v>
      </c>
      <c r="S445">
        <v>0.8</v>
      </c>
      <c r="T445">
        <v>2</v>
      </c>
      <c r="U445">
        <v>1.73</v>
      </c>
      <c r="V445">
        <v>0.61</v>
      </c>
      <c r="Z445">
        <v>118</v>
      </c>
      <c r="AA445">
        <v>2.3583779296831742E-2</v>
      </c>
      <c r="AE445" t="s">
        <v>49</v>
      </c>
      <c r="AF445" t="s">
        <v>545</v>
      </c>
      <c r="AG445" t="s">
        <v>532</v>
      </c>
      <c r="AH445" t="s">
        <v>683</v>
      </c>
      <c r="AI445">
        <v>1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Q445">
        <v>0</v>
      </c>
      <c r="AR445">
        <v>0</v>
      </c>
      <c r="AS445">
        <v>0</v>
      </c>
      <c r="AT445">
        <v>0</v>
      </c>
      <c r="AU445">
        <v>2</v>
      </c>
      <c r="AV445">
        <v>0</v>
      </c>
      <c r="AW445">
        <v>0</v>
      </c>
      <c r="AX445">
        <v>2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K445" t="s">
        <v>3397</v>
      </c>
    </row>
    <row r="446" spans="1:63" x14ac:dyDescent="0.25">
      <c r="A446">
        <v>1</v>
      </c>
      <c r="B446" t="s">
        <v>149</v>
      </c>
      <c r="D446" t="s">
        <v>149</v>
      </c>
      <c r="E446">
        <v>445</v>
      </c>
      <c r="F446" t="s">
        <v>60</v>
      </c>
      <c r="H446" t="s">
        <v>802</v>
      </c>
      <c r="I446" t="s">
        <v>919</v>
      </c>
      <c r="J446" t="s">
        <v>920</v>
      </c>
      <c r="K446" t="s">
        <v>4009</v>
      </c>
      <c r="L446" t="s">
        <v>774</v>
      </c>
      <c r="M446">
        <v>8.1000000000000003E-2</v>
      </c>
      <c r="N446">
        <v>8.1000000000000003E-2</v>
      </c>
      <c r="O446">
        <v>8.1000000000000003E-2</v>
      </c>
      <c r="P446">
        <v>1.22</v>
      </c>
      <c r="R446">
        <v>0</v>
      </c>
      <c r="S446">
        <v>1.25</v>
      </c>
      <c r="T446">
        <v>2</v>
      </c>
      <c r="U446">
        <v>2.2000000000000002</v>
      </c>
      <c r="V446">
        <v>1.05</v>
      </c>
      <c r="Z446">
        <v>118</v>
      </c>
      <c r="AA446">
        <v>2.4334855070616192E-2</v>
      </c>
      <c r="AE446" t="s">
        <v>49</v>
      </c>
      <c r="AF446" t="s">
        <v>545</v>
      </c>
      <c r="AG446" t="s">
        <v>532</v>
      </c>
      <c r="AH446" t="s">
        <v>636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1</v>
      </c>
      <c r="AQ446">
        <v>0</v>
      </c>
      <c r="AR446">
        <v>0</v>
      </c>
      <c r="AS446">
        <v>0</v>
      </c>
      <c r="AT446">
        <v>0</v>
      </c>
      <c r="AU446">
        <v>2</v>
      </c>
      <c r="AV446">
        <v>0</v>
      </c>
      <c r="AW446">
        <v>0</v>
      </c>
      <c r="AX446">
        <v>2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K446" t="s">
        <v>3397</v>
      </c>
    </row>
    <row r="447" spans="1:63" x14ac:dyDescent="0.25">
      <c r="A447">
        <v>1</v>
      </c>
      <c r="B447" t="s">
        <v>149</v>
      </c>
      <c r="D447" t="s">
        <v>149</v>
      </c>
      <c r="E447">
        <v>446</v>
      </c>
      <c r="F447" t="s">
        <v>60</v>
      </c>
      <c r="H447" t="s">
        <v>680</v>
      </c>
      <c r="I447" t="s">
        <v>921</v>
      </c>
      <c r="J447" t="s">
        <v>922</v>
      </c>
      <c r="K447" t="s">
        <v>3887</v>
      </c>
      <c r="L447" t="s">
        <v>774</v>
      </c>
      <c r="M447">
        <v>8.1000000000000003E-2</v>
      </c>
      <c r="N447">
        <v>8.1000000000000003E-2</v>
      </c>
      <c r="O447">
        <v>8.1000000000000003E-2</v>
      </c>
      <c r="P447">
        <v>0.82</v>
      </c>
      <c r="R447">
        <v>0</v>
      </c>
      <c r="S447">
        <v>0.85</v>
      </c>
      <c r="T447">
        <v>2</v>
      </c>
      <c r="U447">
        <v>1.75</v>
      </c>
      <c r="V447">
        <v>0.63</v>
      </c>
      <c r="Z447">
        <v>118</v>
      </c>
      <c r="AA447">
        <v>2.4334855070616192E-2</v>
      </c>
      <c r="AE447" t="s">
        <v>49</v>
      </c>
      <c r="AF447" t="s">
        <v>545</v>
      </c>
      <c r="AG447" t="s">
        <v>532</v>
      </c>
      <c r="AH447" t="s">
        <v>683</v>
      </c>
      <c r="AI447">
        <v>1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</v>
      </c>
      <c r="AQ447">
        <v>0</v>
      </c>
      <c r="AR447">
        <v>0</v>
      </c>
      <c r="AS447">
        <v>0</v>
      </c>
      <c r="AT447">
        <v>0</v>
      </c>
      <c r="AU447">
        <v>2</v>
      </c>
      <c r="AV447">
        <v>0</v>
      </c>
      <c r="AW447">
        <v>0</v>
      </c>
      <c r="AX447">
        <v>2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K447" t="s">
        <v>3397</v>
      </c>
    </row>
    <row r="448" spans="1:63" x14ac:dyDescent="0.25">
      <c r="A448">
        <v>1</v>
      </c>
      <c r="B448" t="s">
        <v>149</v>
      </c>
      <c r="D448" t="s">
        <v>149</v>
      </c>
      <c r="E448">
        <v>447</v>
      </c>
      <c r="F448" t="s">
        <v>60</v>
      </c>
      <c r="H448" t="s">
        <v>802</v>
      </c>
      <c r="I448" t="s">
        <v>923</v>
      </c>
      <c r="J448" t="s">
        <v>924</v>
      </c>
      <c r="K448" t="s">
        <v>3886</v>
      </c>
      <c r="L448" t="s">
        <v>776</v>
      </c>
      <c r="M448">
        <v>8.2000000000000003E-2</v>
      </c>
      <c r="N448">
        <v>8.2000000000000003E-2</v>
      </c>
      <c r="O448">
        <v>8.2000000000000003E-2</v>
      </c>
      <c r="P448">
        <v>1.27</v>
      </c>
      <c r="R448">
        <v>0</v>
      </c>
      <c r="S448">
        <v>1.3</v>
      </c>
      <c r="T448">
        <v>2</v>
      </c>
      <c r="U448">
        <v>2.2200000000000002</v>
      </c>
      <c r="V448">
        <v>1.07</v>
      </c>
      <c r="Z448">
        <v>118</v>
      </c>
      <c r="AA448">
        <v>2.4635285380129972E-2</v>
      </c>
      <c r="AE448" t="s">
        <v>49</v>
      </c>
      <c r="AF448" t="s">
        <v>545</v>
      </c>
      <c r="AG448" t="s">
        <v>532</v>
      </c>
      <c r="AH448" t="s">
        <v>636</v>
      </c>
      <c r="AI448">
        <v>1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Q448">
        <v>0</v>
      </c>
      <c r="AR448">
        <v>0</v>
      </c>
      <c r="AS448">
        <v>0</v>
      </c>
      <c r="AT448">
        <v>0</v>
      </c>
      <c r="AU448">
        <v>2</v>
      </c>
      <c r="AV448">
        <v>0</v>
      </c>
      <c r="AW448">
        <v>0</v>
      </c>
      <c r="AX448">
        <v>2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K448" t="s">
        <v>3397</v>
      </c>
    </row>
    <row r="449" spans="1:63" x14ac:dyDescent="0.25">
      <c r="A449">
        <v>1</v>
      </c>
      <c r="B449" t="s">
        <v>149</v>
      </c>
      <c r="D449" t="s">
        <v>149</v>
      </c>
      <c r="E449">
        <v>448</v>
      </c>
      <c r="G449" t="s">
        <v>74</v>
      </c>
      <c r="H449" t="s">
        <v>680</v>
      </c>
      <c r="I449" t="s">
        <v>925</v>
      </c>
      <c r="J449" t="s">
        <v>926</v>
      </c>
      <c r="K449" t="s">
        <v>3885</v>
      </c>
      <c r="L449" t="s">
        <v>776</v>
      </c>
      <c r="M449">
        <v>8.2000000000000003E-2</v>
      </c>
      <c r="N449">
        <v>8.2000000000000003E-2</v>
      </c>
      <c r="O449">
        <v>8.2000000000000003E-2</v>
      </c>
      <c r="P449">
        <v>0.85</v>
      </c>
      <c r="R449">
        <v>0</v>
      </c>
      <c r="S449">
        <v>0.875</v>
      </c>
      <c r="T449">
        <v>2</v>
      </c>
      <c r="U449">
        <v>1.78</v>
      </c>
      <c r="V449">
        <v>0.64</v>
      </c>
      <c r="Z449">
        <v>118</v>
      </c>
      <c r="AA449">
        <v>2.4635285380129972E-2</v>
      </c>
      <c r="AE449" t="s">
        <v>49</v>
      </c>
      <c r="AF449" t="s">
        <v>545</v>
      </c>
      <c r="AG449" t="s">
        <v>532</v>
      </c>
      <c r="AH449" t="s">
        <v>683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</v>
      </c>
      <c r="AQ449">
        <v>0</v>
      </c>
      <c r="AR449">
        <v>0</v>
      </c>
      <c r="AS449">
        <v>0</v>
      </c>
      <c r="AT449">
        <v>0</v>
      </c>
      <c r="AU449">
        <v>2</v>
      </c>
      <c r="AV449">
        <v>0</v>
      </c>
      <c r="AW449">
        <v>0</v>
      </c>
      <c r="AX449">
        <v>2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K449" t="s">
        <v>3397</v>
      </c>
    </row>
    <row r="450" spans="1:63" x14ac:dyDescent="0.25">
      <c r="A450">
        <v>1</v>
      </c>
      <c r="B450" t="s">
        <v>149</v>
      </c>
      <c r="D450" t="s">
        <v>149</v>
      </c>
      <c r="E450">
        <v>449</v>
      </c>
      <c r="F450" t="s">
        <v>60</v>
      </c>
      <c r="H450" t="s">
        <v>802</v>
      </c>
      <c r="I450" t="s">
        <v>927</v>
      </c>
      <c r="J450" t="s">
        <v>928</v>
      </c>
      <c r="K450" t="s">
        <v>4008</v>
      </c>
      <c r="L450" t="s">
        <v>778</v>
      </c>
      <c r="M450">
        <v>8.5999999999999993E-2</v>
      </c>
      <c r="N450">
        <v>8.5999999999999993E-2</v>
      </c>
      <c r="O450">
        <v>8.5999999999999993E-2</v>
      </c>
      <c r="P450">
        <v>1.22</v>
      </c>
      <c r="R450">
        <v>0</v>
      </c>
      <c r="S450">
        <v>1.25</v>
      </c>
      <c r="T450">
        <v>2</v>
      </c>
      <c r="U450">
        <v>2.2599999999999998</v>
      </c>
      <c r="V450">
        <v>1.1299999999999999</v>
      </c>
      <c r="Z450">
        <v>118</v>
      </c>
      <c r="AA450">
        <v>2.5837006618185089E-2</v>
      </c>
      <c r="AE450" t="s">
        <v>49</v>
      </c>
      <c r="AF450" t="s">
        <v>545</v>
      </c>
      <c r="AG450" t="s">
        <v>532</v>
      </c>
      <c r="AH450" t="s">
        <v>636</v>
      </c>
      <c r="AI450">
        <v>1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Q450">
        <v>0</v>
      </c>
      <c r="AR450">
        <v>0</v>
      </c>
      <c r="AS450">
        <v>0</v>
      </c>
      <c r="AT450">
        <v>0</v>
      </c>
      <c r="AU450">
        <v>2</v>
      </c>
      <c r="AV450">
        <v>0</v>
      </c>
      <c r="AW450">
        <v>0</v>
      </c>
      <c r="AX450">
        <v>2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K450" t="s">
        <v>3397</v>
      </c>
    </row>
    <row r="451" spans="1:63" x14ac:dyDescent="0.25">
      <c r="A451">
        <v>1</v>
      </c>
      <c r="B451" t="s">
        <v>149</v>
      </c>
      <c r="D451" t="s">
        <v>149</v>
      </c>
      <c r="E451">
        <v>450</v>
      </c>
      <c r="G451" t="s">
        <v>74</v>
      </c>
      <c r="H451" t="s">
        <v>680</v>
      </c>
      <c r="I451" t="s">
        <v>929</v>
      </c>
      <c r="J451" t="s">
        <v>930</v>
      </c>
      <c r="K451" t="s">
        <v>3883</v>
      </c>
      <c r="L451" t="s">
        <v>778</v>
      </c>
      <c r="M451">
        <v>8.5999999999999993E-2</v>
      </c>
      <c r="N451">
        <v>8.5999999999999993E-2</v>
      </c>
      <c r="O451">
        <v>8.5999999999999993E-2</v>
      </c>
      <c r="P451">
        <v>0.9</v>
      </c>
      <c r="R451">
        <v>0</v>
      </c>
      <c r="S451">
        <v>0.92500000000000004</v>
      </c>
      <c r="T451">
        <v>2</v>
      </c>
      <c r="U451">
        <v>1.78</v>
      </c>
      <c r="V451">
        <v>0.64</v>
      </c>
      <c r="Z451">
        <v>118</v>
      </c>
      <c r="AA451">
        <v>2.5837006618185089E-2</v>
      </c>
      <c r="AE451" t="s">
        <v>49</v>
      </c>
      <c r="AF451" t="s">
        <v>545</v>
      </c>
      <c r="AG451" t="s">
        <v>532</v>
      </c>
      <c r="AH451" t="s">
        <v>683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</v>
      </c>
      <c r="AQ451">
        <v>0</v>
      </c>
      <c r="AR451">
        <v>0</v>
      </c>
      <c r="AS451">
        <v>0</v>
      </c>
      <c r="AT451">
        <v>0</v>
      </c>
      <c r="AU451">
        <v>2</v>
      </c>
      <c r="AV451">
        <v>0</v>
      </c>
      <c r="AW451">
        <v>0</v>
      </c>
      <c r="AX451">
        <v>2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K451" t="s">
        <v>3397</v>
      </c>
    </row>
    <row r="452" spans="1:63" x14ac:dyDescent="0.25">
      <c r="A452">
        <v>1</v>
      </c>
      <c r="B452" t="s">
        <v>149</v>
      </c>
      <c r="D452" t="s">
        <v>149</v>
      </c>
      <c r="E452">
        <v>451</v>
      </c>
      <c r="F452" t="s">
        <v>60</v>
      </c>
      <c r="H452" t="s">
        <v>802</v>
      </c>
      <c r="I452" t="s">
        <v>931</v>
      </c>
      <c r="J452" t="s">
        <v>932</v>
      </c>
      <c r="K452" t="s">
        <v>3881</v>
      </c>
      <c r="L452" t="s">
        <v>780</v>
      </c>
      <c r="M452">
        <v>8.8999999999999996E-2</v>
      </c>
      <c r="N452">
        <v>8.8999999999999996E-2</v>
      </c>
      <c r="O452">
        <v>8.8999999999999996E-2</v>
      </c>
      <c r="P452">
        <v>1.36</v>
      </c>
      <c r="R452">
        <v>0</v>
      </c>
      <c r="S452">
        <v>1.4</v>
      </c>
      <c r="T452">
        <v>2</v>
      </c>
      <c r="U452">
        <v>2.2599999999999998</v>
      </c>
      <c r="V452">
        <v>1.18</v>
      </c>
      <c r="Z452">
        <v>118</v>
      </c>
      <c r="AA452">
        <v>2.6738297546726433E-2</v>
      </c>
      <c r="AE452" t="s">
        <v>49</v>
      </c>
      <c r="AF452" t="s">
        <v>545</v>
      </c>
      <c r="AG452" t="s">
        <v>532</v>
      </c>
      <c r="AH452" t="s">
        <v>636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1</v>
      </c>
      <c r="AQ452">
        <v>0</v>
      </c>
      <c r="AR452">
        <v>0</v>
      </c>
      <c r="AS452">
        <v>0</v>
      </c>
      <c r="AT452">
        <v>0</v>
      </c>
      <c r="AU452">
        <v>2</v>
      </c>
      <c r="AV452">
        <v>0</v>
      </c>
      <c r="AW452">
        <v>0</v>
      </c>
      <c r="AX452">
        <v>2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K452" t="s">
        <v>3397</v>
      </c>
    </row>
    <row r="453" spans="1:63" x14ac:dyDescent="0.25">
      <c r="A453">
        <v>1</v>
      </c>
      <c r="B453" t="s">
        <v>149</v>
      </c>
      <c r="D453" t="s">
        <v>149</v>
      </c>
      <c r="E453">
        <v>452</v>
      </c>
      <c r="G453" t="s">
        <v>74</v>
      </c>
      <c r="H453" t="s">
        <v>680</v>
      </c>
      <c r="I453" t="s">
        <v>933</v>
      </c>
      <c r="J453" t="s">
        <v>934</v>
      </c>
      <c r="K453" t="s">
        <v>3880</v>
      </c>
      <c r="L453" t="s">
        <v>780</v>
      </c>
      <c r="M453">
        <v>8.8999999999999996E-2</v>
      </c>
      <c r="N453">
        <v>8.8999999999999996E-2</v>
      </c>
      <c r="O453">
        <v>8.8999999999999996E-2</v>
      </c>
      <c r="P453">
        <v>0.85</v>
      </c>
      <c r="R453">
        <v>0</v>
      </c>
      <c r="S453">
        <v>0.875</v>
      </c>
      <c r="T453">
        <v>2</v>
      </c>
      <c r="U453">
        <v>1.77</v>
      </c>
      <c r="V453">
        <v>0.63</v>
      </c>
      <c r="Z453">
        <v>118</v>
      </c>
      <c r="AA453">
        <v>2.6738297546726433E-2</v>
      </c>
      <c r="AE453" t="s">
        <v>49</v>
      </c>
      <c r="AF453" t="s">
        <v>545</v>
      </c>
      <c r="AG453" t="s">
        <v>532</v>
      </c>
      <c r="AH453" t="s">
        <v>683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1</v>
      </c>
      <c r="AQ453">
        <v>0</v>
      </c>
      <c r="AR453">
        <v>0</v>
      </c>
      <c r="AS453">
        <v>0</v>
      </c>
      <c r="AT453">
        <v>0</v>
      </c>
      <c r="AU453">
        <v>2</v>
      </c>
      <c r="AV453">
        <v>0</v>
      </c>
      <c r="AW453">
        <v>0</v>
      </c>
      <c r="AX453">
        <v>2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K453" t="s">
        <v>3397</v>
      </c>
    </row>
    <row r="454" spans="1:63" x14ac:dyDescent="0.25">
      <c r="A454">
        <v>1</v>
      </c>
      <c r="B454" t="s">
        <v>149</v>
      </c>
      <c r="D454" t="s">
        <v>149</v>
      </c>
      <c r="E454">
        <v>453</v>
      </c>
      <c r="F454" t="s">
        <v>60</v>
      </c>
      <c r="H454" t="s">
        <v>802</v>
      </c>
      <c r="I454" t="s">
        <v>935</v>
      </c>
      <c r="J454" t="s">
        <v>936</v>
      </c>
      <c r="K454" t="s">
        <v>3449</v>
      </c>
      <c r="L454" t="s">
        <v>782</v>
      </c>
      <c r="M454">
        <v>9.35E-2</v>
      </c>
      <c r="N454">
        <v>9.35E-2</v>
      </c>
      <c r="O454">
        <v>9.35E-2</v>
      </c>
      <c r="P454">
        <v>1.39</v>
      </c>
      <c r="R454">
        <v>0</v>
      </c>
      <c r="S454">
        <v>1.43</v>
      </c>
      <c r="T454">
        <v>2</v>
      </c>
      <c r="U454">
        <v>2.35</v>
      </c>
      <c r="V454">
        <v>1.2</v>
      </c>
      <c r="Z454">
        <v>118</v>
      </c>
      <c r="AA454">
        <v>2.8090233939538443E-2</v>
      </c>
      <c r="AE454" t="s">
        <v>49</v>
      </c>
      <c r="AF454" t="s">
        <v>545</v>
      </c>
      <c r="AG454" t="s">
        <v>532</v>
      </c>
      <c r="AH454" t="s">
        <v>636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1</v>
      </c>
      <c r="AQ454">
        <v>0</v>
      </c>
      <c r="AR454">
        <v>0</v>
      </c>
      <c r="AS454">
        <v>0</v>
      </c>
      <c r="AT454">
        <v>0</v>
      </c>
      <c r="AU454">
        <v>2</v>
      </c>
      <c r="AV454">
        <v>0</v>
      </c>
      <c r="AW454">
        <v>0</v>
      </c>
      <c r="AX454">
        <v>2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K454" t="s">
        <v>3397</v>
      </c>
    </row>
    <row r="455" spans="1:63" x14ac:dyDescent="0.25">
      <c r="A455">
        <v>1</v>
      </c>
      <c r="B455" t="s">
        <v>149</v>
      </c>
      <c r="D455" t="s">
        <v>149</v>
      </c>
      <c r="E455">
        <v>454</v>
      </c>
      <c r="G455" t="s">
        <v>74</v>
      </c>
      <c r="H455" t="s">
        <v>680</v>
      </c>
      <c r="I455" t="s">
        <v>937</v>
      </c>
      <c r="J455" t="s">
        <v>938</v>
      </c>
      <c r="K455" t="s">
        <v>4007</v>
      </c>
      <c r="L455" t="s">
        <v>782</v>
      </c>
      <c r="M455">
        <v>9.35E-2</v>
      </c>
      <c r="N455">
        <v>9.35E-2</v>
      </c>
      <c r="O455">
        <v>9.35E-2</v>
      </c>
      <c r="P455">
        <v>0.85</v>
      </c>
      <c r="R455">
        <v>0</v>
      </c>
      <c r="S455">
        <v>0.875</v>
      </c>
      <c r="T455">
        <v>2</v>
      </c>
      <c r="U455">
        <v>1.79</v>
      </c>
      <c r="V455">
        <v>0.64</v>
      </c>
      <c r="Z455">
        <v>118</v>
      </c>
      <c r="AA455">
        <v>2.8090233939538443E-2</v>
      </c>
      <c r="AE455" t="s">
        <v>49</v>
      </c>
      <c r="AF455" t="s">
        <v>545</v>
      </c>
      <c r="AG455" t="s">
        <v>532</v>
      </c>
      <c r="AH455" t="s">
        <v>683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Q455">
        <v>0</v>
      </c>
      <c r="AR455">
        <v>0</v>
      </c>
      <c r="AS455">
        <v>0</v>
      </c>
      <c r="AT455">
        <v>0</v>
      </c>
      <c r="AU455">
        <v>2</v>
      </c>
      <c r="AV455">
        <v>0</v>
      </c>
      <c r="AW455">
        <v>0</v>
      </c>
      <c r="AX455">
        <v>2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K455" t="s">
        <v>3397</v>
      </c>
    </row>
    <row r="456" spans="1:63" x14ac:dyDescent="0.25">
      <c r="A456">
        <v>1</v>
      </c>
      <c r="B456" t="s">
        <v>149</v>
      </c>
      <c r="D456" t="s">
        <v>149</v>
      </c>
      <c r="E456">
        <v>455</v>
      </c>
      <c r="F456" t="s">
        <v>60</v>
      </c>
      <c r="H456" t="s">
        <v>680</v>
      </c>
      <c r="I456" t="s">
        <v>939</v>
      </c>
      <c r="J456" t="s">
        <v>940</v>
      </c>
      <c r="K456" t="s">
        <v>3877</v>
      </c>
      <c r="L456" t="s">
        <v>2444</v>
      </c>
      <c r="M456">
        <v>9.3799999999999994E-2</v>
      </c>
      <c r="N456">
        <v>9.3799999999999994E-2</v>
      </c>
      <c r="O456">
        <v>9.3799999999999994E-2</v>
      </c>
      <c r="P456">
        <v>0.87</v>
      </c>
      <c r="R456">
        <v>0</v>
      </c>
      <c r="S456">
        <v>0.9</v>
      </c>
      <c r="T456">
        <v>2</v>
      </c>
      <c r="U456">
        <v>1.78</v>
      </c>
      <c r="V456">
        <v>0.6</v>
      </c>
      <c r="Z456">
        <v>118</v>
      </c>
      <c r="AA456">
        <v>2.8180363032392575E-2</v>
      </c>
      <c r="AE456" t="s">
        <v>49</v>
      </c>
      <c r="AF456" t="s">
        <v>545</v>
      </c>
      <c r="AG456" t="s">
        <v>532</v>
      </c>
      <c r="AH456" t="s">
        <v>683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1</v>
      </c>
      <c r="AQ456">
        <v>0</v>
      </c>
      <c r="AR456">
        <v>0</v>
      </c>
      <c r="AS456">
        <v>0</v>
      </c>
      <c r="AT456">
        <v>0</v>
      </c>
      <c r="AU456">
        <v>2</v>
      </c>
      <c r="AV456">
        <v>0</v>
      </c>
      <c r="AW456">
        <v>0</v>
      </c>
      <c r="AX456">
        <v>2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K456" t="s">
        <v>3397</v>
      </c>
    </row>
    <row r="457" spans="1:63" x14ac:dyDescent="0.25">
      <c r="A457">
        <v>1</v>
      </c>
      <c r="B457" t="s">
        <v>149</v>
      </c>
      <c r="D457" t="s">
        <v>149</v>
      </c>
      <c r="E457">
        <v>456</v>
      </c>
      <c r="F457" t="s">
        <v>60</v>
      </c>
      <c r="H457" t="s">
        <v>802</v>
      </c>
      <c r="I457" t="s">
        <v>941</v>
      </c>
      <c r="K457" t="s">
        <v>4006</v>
      </c>
      <c r="L457" t="s">
        <v>2444</v>
      </c>
      <c r="M457">
        <v>9.3799999999999994E-2</v>
      </c>
      <c r="N457">
        <v>9.3799999999999994E-2</v>
      </c>
      <c r="O457">
        <v>9.3799999999999994E-2</v>
      </c>
      <c r="P457">
        <v>1.39</v>
      </c>
      <c r="R457">
        <v>0</v>
      </c>
      <c r="S457">
        <v>1.43</v>
      </c>
      <c r="T457">
        <v>2</v>
      </c>
      <c r="U457">
        <v>2.2599999999999998</v>
      </c>
      <c r="V457">
        <v>1.1200000000000001</v>
      </c>
      <c r="Z457">
        <v>118</v>
      </c>
      <c r="AA457">
        <v>2.8180363032392575E-2</v>
      </c>
      <c r="AE457" t="s">
        <v>49</v>
      </c>
      <c r="AF457" t="s">
        <v>545</v>
      </c>
      <c r="AH457" t="s">
        <v>636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1</v>
      </c>
      <c r="AQ457">
        <v>0</v>
      </c>
      <c r="AR457">
        <v>0</v>
      </c>
      <c r="AS457">
        <v>0</v>
      </c>
      <c r="AT457">
        <v>0</v>
      </c>
      <c r="AU457">
        <v>2</v>
      </c>
      <c r="AV457">
        <v>0</v>
      </c>
      <c r="AW457">
        <v>0</v>
      </c>
      <c r="AX457">
        <v>2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K457" t="s">
        <v>3397</v>
      </c>
    </row>
    <row r="458" spans="1:63" x14ac:dyDescent="0.25">
      <c r="A458">
        <v>1</v>
      </c>
      <c r="B458" t="s">
        <v>149</v>
      </c>
      <c r="D458" t="s">
        <v>149</v>
      </c>
      <c r="E458">
        <v>457</v>
      </c>
      <c r="F458" t="s">
        <v>60</v>
      </c>
      <c r="H458" t="s">
        <v>802</v>
      </c>
      <c r="I458" t="s">
        <v>942</v>
      </c>
      <c r="J458" t="s">
        <v>943</v>
      </c>
      <c r="K458" t="s">
        <v>3876</v>
      </c>
      <c r="L458" t="s">
        <v>784</v>
      </c>
      <c r="M458">
        <v>9.6000000000000002E-2</v>
      </c>
      <c r="N458">
        <v>9.6000000000000002E-2</v>
      </c>
      <c r="O458">
        <v>9.6000000000000002E-2</v>
      </c>
      <c r="P458">
        <v>1.49</v>
      </c>
      <c r="R458">
        <v>0</v>
      </c>
      <c r="S458">
        <v>1.53</v>
      </c>
      <c r="T458">
        <v>2</v>
      </c>
      <c r="U458">
        <v>2.38</v>
      </c>
      <c r="V458">
        <v>1.26</v>
      </c>
      <c r="Z458">
        <v>118</v>
      </c>
      <c r="AA458">
        <v>2.8841309713322893E-2</v>
      </c>
      <c r="AE458" t="s">
        <v>49</v>
      </c>
      <c r="AF458" t="s">
        <v>545</v>
      </c>
      <c r="AG458" t="s">
        <v>532</v>
      </c>
      <c r="AH458" t="s">
        <v>636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Q458">
        <v>0</v>
      </c>
      <c r="AR458">
        <v>0</v>
      </c>
      <c r="AS458">
        <v>0</v>
      </c>
      <c r="AT458">
        <v>0</v>
      </c>
      <c r="AU458">
        <v>2</v>
      </c>
      <c r="AV458">
        <v>0</v>
      </c>
      <c r="AW458">
        <v>0</v>
      </c>
      <c r="AX458">
        <v>2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K458" t="s">
        <v>3397</v>
      </c>
    </row>
    <row r="459" spans="1:63" x14ac:dyDescent="0.25">
      <c r="A459">
        <v>1</v>
      </c>
      <c r="B459" t="s">
        <v>149</v>
      </c>
      <c r="D459" t="s">
        <v>149</v>
      </c>
      <c r="E459">
        <v>458</v>
      </c>
      <c r="G459" t="s">
        <v>74</v>
      </c>
      <c r="H459" t="s">
        <v>680</v>
      </c>
      <c r="I459" t="s">
        <v>944</v>
      </c>
      <c r="J459" t="s">
        <v>945</v>
      </c>
      <c r="K459" t="s">
        <v>3875</v>
      </c>
      <c r="L459" t="s">
        <v>784</v>
      </c>
      <c r="M459">
        <v>9.6000000000000002E-2</v>
      </c>
      <c r="N459">
        <v>9.6000000000000002E-2</v>
      </c>
      <c r="O459">
        <v>9.6000000000000002E-2</v>
      </c>
      <c r="P459">
        <v>0.875</v>
      </c>
      <c r="R459">
        <v>0</v>
      </c>
      <c r="S459">
        <v>0.9</v>
      </c>
      <c r="T459">
        <v>2</v>
      </c>
      <c r="U459">
        <v>1.82</v>
      </c>
      <c r="V459">
        <v>0.7</v>
      </c>
      <c r="Z459">
        <v>118</v>
      </c>
      <c r="AA459">
        <v>2.8841309713322893E-2</v>
      </c>
      <c r="AE459" t="s">
        <v>49</v>
      </c>
      <c r="AF459" t="s">
        <v>545</v>
      </c>
      <c r="AG459" t="s">
        <v>532</v>
      </c>
      <c r="AH459" t="s">
        <v>683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Q459">
        <v>0</v>
      </c>
      <c r="AR459">
        <v>0</v>
      </c>
      <c r="AS459">
        <v>0</v>
      </c>
      <c r="AT459">
        <v>0</v>
      </c>
      <c r="AU459">
        <v>2</v>
      </c>
      <c r="AV459">
        <v>0</v>
      </c>
      <c r="AW459">
        <v>0</v>
      </c>
      <c r="AX459">
        <v>2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K459" t="s">
        <v>3397</v>
      </c>
    </row>
    <row r="460" spans="1:63" x14ac:dyDescent="0.25">
      <c r="A460">
        <v>1</v>
      </c>
      <c r="B460" t="s">
        <v>149</v>
      </c>
      <c r="D460" t="s">
        <v>149</v>
      </c>
      <c r="E460">
        <v>459</v>
      </c>
      <c r="G460" t="s">
        <v>74</v>
      </c>
      <c r="H460" t="s">
        <v>680</v>
      </c>
      <c r="I460" t="s">
        <v>946</v>
      </c>
      <c r="J460">
        <v>41840</v>
      </c>
      <c r="K460" t="s">
        <v>4005</v>
      </c>
      <c r="L460" t="s">
        <v>786</v>
      </c>
      <c r="M460">
        <v>9.8000000000000004E-2</v>
      </c>
      <c r="N460">
        <v>9.8000000000000004E-2</v>
      </c>
      <c r="O460">
        <v>9.8000000000000004E-2</v>
      </c>
      <c r="P460">
        <v>0.92500000000000004</v>
      </c>
      <c r="R460">
        <v>0</v>
      </c>
      <c r="S460">
        <v>0.95</v>
      </c>
      <c r="T460">
        <v>2</v>
      </c>
      <c r="U460">
        <v>1.8</v>
      </c>
      <c r="V460">
        <v>0.72</v>
      </c>
      <c r="Z460">
        <v>118</v>
      </c>
      <c r="AA460">
        <v>2.9442170332350456E-2</v>
      </c>
      <c r="AE460" t="s">
        <v>49</v>
      </c>
      <c r="AF460" t="s">
        <v>545</v>
      </c>
      <c r="AG460" t="s">
        <v>532</v>
      </c>
      <c r="AH460" t="s">
        <v>683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Q460">
        <v>0</v>
      </c>
      <c r="AR460">
        <v>0</v>
      </c>
      <c r="AS460">
        <v>0</v>
      </c>
      <c r="AT460">
        <v>0</v>
      </c>
      <c r="AU460">
        <v>2</v>
      </c>
      <c r="AV460">
        <v>0</v>
      </c>
      <c r="AW460">
        <v>0</v>
      </c>
      <c r="AX460">
        <v>2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K460" t="s">
        <v>3397</v>
      </c>
    </row>
    <row r="461" spans="1:63" x14ac:dyDescent="0.25">
      <c r="A461">
        <v>1</v>
      </c>
      <c r="B461" t="s">
        <v>149</v>
      </c>
      <c r="D461" t="s">
        <v>149</v>
      </c>
      <c r="E461">
        <v>460</v>
      </c>
      <c r="F461" t="s">
        <v>60</v>
      </c>
      <c r="H461" t="s">
        <v>802</v>
      </c>
      <c r="I461" t="s">
        <v>947</v>
      </c>
      <c r="J461" t="s">
        <v>948</v>
      </c>
      <c r="K461" t="s">
        <v>3451</v>
      </c>
      <c r="L461" t="s">
        <v>786</v>
      </c>
      <c r="M461">
        <v>9.8000000000000004E-2</v>
      </c>
      <c r="N461">
        <v>9.8000000000000004E-2</v>
      </c>
      <c r="O461">
        <v>9.8000000000000004E-2</v>
      </c>
      <c r="P461">
        <v>1.47</v>
      </c>
      <c r="R461">
        <v>0</v>
      </c>
      <c r="S461">
        <v>1.51</v>
      </c>
      <c r="T461">
        <v>2</v>
      </c>
      <c r="U461">
        <v>2.4</v>
      </c>
      <c r="V461">
        <v>1.25</v>
      </c>
      <c r="Z461">
        <v>118</v>
      </c>
      <c r="AA461">
        <v>2.9442170332350456E-2</v>
      </c>
      <c r="AE461" t="s">
        <v>49</v>
      </c>
      <c r="AF461" t="s">
        <v>545</v>
      </c>
      <c r="AG461" t="s">
        <v>532</v>
      </c>
      <c r="AH461" t="s">
        <v>636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Q461">
        <v>0</v>
      </c>
      <c r="AR461">
        <v>0</v>
      </c>
      <c r="AS461">
        <v>0</v>
      </c>
      <c r="AT461">
        <v>0</v>
      </c>
      <c r="AU461">
        <v>2</v>
      </c>
      <c r="AV461">
        <v>0</v>
      </c>
      <c r="AW461">
        <v>0</v>
      </c>
      <c r="AX461">
        <v>2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K461" t="s">
        <v>3397</v>
      </c>
    </row>
    <row r="462" spans="1:63" x14ac:dyDescent="0.25">
      <c r="A462">
        <v>1</v>
      </c>
      <c r="B462" t="s">
        <v>149</v>
      </c>
      <c r="D462" t="s">
        <v>149</v>
      </c>
      <c r="E462">
        <v>461</v>
      </c>
      <c r="F462" t="s">
        <v>60</v>
      </c>
      <c r="H462" t="s">
        <v>680</v>
      </c>
      <c r="I462" t="s">
        <v>949</v>
      </c>
      <c r="J462" t="s">
        <v>950</v>
      </c>
      <c r="K462" t="s">
        <v>3872</v>
      </c>
      <c r="L462" t="s">
        <v>788</v>
      </c>
      <c r="M462">
        <v>9.9500000000000005E-2</v>
      </c>
      <c r="N462">
        <v>9.9500000000000005E-2</v>
      </c>
      <c r="O462">
        <v>9.9500000000000005E-2</v>
      </c>
      <c r="P462">
        <v>0.88</v>
      </c>
      <c r="R462">
        <v>0</v>
      </c>
      <c r="S462">
        <v>0.91</v>
      </c>
      <c r="T462">
        <v>2</v>
      </c>
      <c r="U462">
        <v>1.87</v>
      </c>
      <c r="V462">
        <v>0.66</v>
      </c>
      <c r="Z462">
        <v>118</v>
      </c>
      <c r="AA462">
        <v>2.9892815796621126E-2</v>
      </c>
      <c r="AE462" t="s">
        <v>49</v>
      </c>
      <c r="AF462" t="s">
        <v>545</v>
      </c>
      <c r="AG462" t="s">
        <v>532</v>
      </c>
      <c r="AH462" t="s">
        <v>683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Q462">
        <v>0</v>
      </c>
      <c r="AR462">
        <v>0</v>
      </c>
      <c r="AS462">
        <v>0</v>
      </c>
      <c r="AT462">
        <v>0</v>
      </c>
      <c r="AU462">
        <v>2</v>
      </c>
      <c r="AV462">
        <v>0</v>
      </c>
      <c r="AW462">
        <v>0</v>
      </c>
      <c r="AX462">
        <v>2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K462" t="s">
        <v>3397</v>
      </c>
    </row>
    <row r="463" spans="1:63" x14ac:dyDescent="0.25">
      <c r="A463">
        <v>1</v>
      </c>
      <c r="B463" t="s">
        <v>149</v>
      </c>
      <c r="D463" t="s">
        <v>149</v>
      </c>
      <c r="E463">
        <v>462</v>
      </c>
      <c r="F463" t="s">
        <v>60</v>
      </c>
      <c r="H463" t="s">
        <v>802</v>
      </c>
      <c r="I463" t="s">
        <v>951</v>
      </c>
      <c r="J463" t="s">
        <v>952</v>
      </c>
      <c r="K463" t="s">
        <v>3873</v>
      </c>
      <c r="L463" t="s">
        <v>788</v>
      </c>
      <c r="M463">
        <v>9.9500000000000005E-2</v>
      </c>
      <c r="N463">
        <v>9.9500000000000005E-2</v>
      </c>
      <c r="O463">
        <v>9.9500000000000005E-2</v>
      </c>
      <c r="P463">
        <v>1.5</v>
      </c>
      <c r="R463">
        <v>0</v>
      </c>
      <c r="S463">
        <v>1.55</v>
      </c>
      <c r="T463">
        <v>2</v>
      </c>
      <c r="U463">
        <v>2.41</v>
      </c>
      <c r="V463">
        <v>1.27</v>
      </c>
      <c r="Z463">
        <v>118</v>
      </c>
      <c r="AA463">
        <v>2.9892815796621126E-2</v>
      </c>
      <c r="AE463" t="s">
        <v>49</v>
      </c>
      <c r="AF463" t="s">
        <v>545</v>
      </c>
      <c r="AG463" t="s">
        <v>532</v>
      </c>
      <c r="AH463" t="s">
        <v>636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Q463">
        <v>0</v>
      </c>
      <c r="AR463">
        <v>0</v>
      </c>
      <c r="AS463">
        <v>0</v>
      </c>
      <c r="AT463">
        <v>0</v>
      </c>
      <c r="AU463">
        <v>2</v>
      </c>
      <c r="AV463">
        <v>0</v>
      </c>
      <c r="AW463">
        <v>0</v>
      </c>
      <c r="AX463">
        <v>2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K463" t="s">
        <v>3397</v>
      </c>
    </row>
    <row r="464" spans="1:63" x14ac:dyDescent="0.25">
      <c r="A464">
        <v>1</v>
      </c>
      <c r="B464" t="s">
        <v>149</v>
      </c>
      <c r="D464" t="s">
        <v>149</v>
      </c>
      <c r="E464">
        <v>463</v>
      </c>
      <c r="F464" t="s">
        <v>60</v>
      </c>
      <c r="H464" t="s">
        <v>802</v>
      </c>
      <c r="I464" t="s">
        <v>953</v>
      </c>
      <c r="J464" t="s">
        <v>954</v>
      </c>
      <c r="K464" t="s">
        <v>4004</v>
      </c>
      <c r="L464" t="s">
        <v>955</v>
      </c>
      <c r="M464">
        <v>0.10150000000000001</v>
      </c>
      <c r="N464">
        <v>0.10150000000000001</v>
      </c>
      <c r="O464">
        <v>0.10150000000000001</v>
      </c>
      <c r="P464">
        <v>1.58</v>
      </c>
      <c r="R464">
        <v>0</v>
      </c>
      <c r="S464">
        <v>1.63</v>
      </c>
      <c r="T464">
        <v>2</v>
      </c>
      <c r="U464">
        <v>2.58</v>
      </c>
      <c r="V464">
        <v>1.33</v>
      </c>
      <c r="Z464">
        <v>118</v>
      </c>
      <c r="AA464">
        <v>3.0493676415648686E-2</v>
      </c>
      <c r="AE464" t="s">
        <v>49</v>
      </c>
      <c r="AF464" t="s">
        <v>545</v>
      </c>
      <c r="AG464" t="s">
        <v>532</v>
      </c>
      <c r="AH464" t="s">
        <v>636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1</v>
      </c>
      <c r="AQ464">
        <v>0</v>
      </c>
      <c r="AR464">
        <v>0</v>
      </c>
      <c r="AS464">
        <v>0</v>
      </c>
      <c r="AT464">
        <v>0</v>
      </c>
      <c r="AU464">
        <v>2</v>
      </c>
      <c r="AV464">
        <v>0</v>
      </c>
      <c r="AW464">
        <v>0</v>
      </c>
      <c r="AX464">
        <v>2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K464" t="s">
        <v>3397</v>
      </c>
    </row>
    <row r="465" spans="1:63" x14ac:dyDescent="0.25">
      <c r="A465">
        <v>1</v>
      </c>
      <c r="B465" t="s">
        <v>149</v>
      </c>
      <c r="D465" t="s">
        <v>149</v>
      </c>
      <c r="E465">
        <v>464</v>
      </c>
      <c r="G465" t="s">
        <v>74</v>
      </c>
      <c r="H465" t="s">
        <v>680</v>
      </c>
      <c r="I465" t="s">
        <v>956</v>
      </c>
      <c r="J465" t="s">
        <v>957</v>
      </c>
      <c r="K465" t="s">
        <v>3871</v>
      </c>
      <c r="L465" t="s">
        <v>955</v>
      </c>
      <c r="M465">
        <v>0.10150000000000001</v>
      </c>
      <c r="N465">
        <v>0.10150000000000001</v>
      </c>
      <c r="O465">
        <v>0.10150000000000001</v>
      </c>
      <c r="P465">
        <v>0.9</v>
      </c>
      <c r="R465">
        <v>0</v>
      </c>
      <c r="S465">
        <v>0.92500000000000004</v>
      </c>
      <c r="T465">
        <v>2</v>
      </c>
      <c r="U465">
        <v>1.9</v>
      </c>
      <c r="V465">
        <v>0.74</v>
      </c>
      <c r="Z465">
        <v>118</v>
      </c>
      <c r="AA465">
        <v>3.0493676415648686E-2</v>
      </c>
      <c r="AE465" t="s">
        <v>49</v>
      </c>
      <c r="AF465" t="s">
        <v>545</v>
      </c>
      <c r="AG465" t="s">
        <v>532</v>
      </c>
      <c r="AH465" t="s">
        <v>683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>
        <v>0</v>
      </c>
      <c r="AW465">
        <v>0</v>
      </c>
      <c r="AX465">
        <v>2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K465" t="s">
        <v>3397</v>
      </c>
    </row>
    <row r="466" spans="1:63" x14ac:dyDescent="0.25">
      <c r="A466">
        <v>1</v>
      </c>
      <c r="B466" t="s">
        <v>149</v>
      </c>
      <c r="D466" t="s">
        <v>149</v>
      </c>
      <c r="E466">
        <v>465</v>
      </c>
      <c r="F466" t="s">
        <v>60</v>
      </c>
      <c r="H466" t="s">
        <v>802</v>
      </c>
      <c r="I466" t="s">
        <v>958</v>
      </c>
      <c r="J466" t="s">
        <v>959</v>
      </c>
      <c r="K466" t="s">
        <v>3870</v>
      </c>
      <c r="L466" t="s">
        <v>790</v>
      </c>
      <c r="M466">
        <v>0.104</v>
      </c>
      <c r="N466">
        <v>0.104</v>
      </c>
      <c r="O466">
        <v>0.104</v>
      </c>
      <c r="P466">
        <v>1.55</v>
      </c>
      <c r="R466">
        <v>0</v>
      </c>
      <c r="S466">
        <v>1.6</v>
      </c>
      <c r="T466">
        <v>2</v>
      </c>
      <c r="U466">
        <v>2.59</v>
      </c>
      <c r="V466">
        <v>1.41</v>
      </c>
      <c r="Z466">
        <v>118</v>
      </c>
      <c r="AA466">
        <v>3.1244752189433133E-2</v>
      </c>
      <c r="AE466" t="s">
        <v>49</v>
      </c>
      <c r="AF466" t="s">
        <v>545</v>
      </c>
      <c r="AG466" t="s">
        <v>532</v>
      </c>
      <c r="AH466" t="s">
        <v>636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0</v>
      </c>
      <c r="AW466">
        <v>0</v>
      </c>
      <c r="AX466">
        <v>2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K466" t="s">
        <v>3397</v>
      </c>
    </row>
    <row r="467" spans="1:63" x14ac:dyDescent="0.25">
      <c r="A467">
        <v>1</v>
      </c>
      <c r="B467" t="s">
        <v>149</v>
      </c>
      <c r="D467" t="s">
        <v>149</v>
      </c>
      <c r="E467">
        <v>466</v>
      </c>
      <c r="G467" t="s">
        <v>74</v>
      </c>
      <c r="H467" t="s">
        <v>680</v>
      </c>
      <c r="I467" t="s">
        <v>960</v>
      </c>
      <c r="J467" t="s">
        <v>961</v>
      </c>
      <c r="K467" t="s">
        <v>3869</v>
      </c>
      <c r="L467" t="s">
        <v>790</v>
      </c>
      <c r="M467">
        <v>0.104</v>
      </c>
      <c r="N467">
        <v>0.104</v>
      </c>
      <c r="O467">
        <v>0.104</v>
      </c>
      <c r="P467">
        <v>0.9</v>
      </c>
      <c r="R467">
        <v>0</v>
      </c>
      <c r="S467">
        <v>0.92500000000000004</v>
      </c>
      <c r="T467">
        <v>2</v>
      </c>
      <c r="U467">
        <v>1.88</v>
      </c>
      <c r="V467">
        <v>0.75</v>
      </c>
      <c r="Z467">
        <v>118</v>
      </c>
      <c r="AA467">
        <v>3.1244752189433133E-2</v>
      </c>
      <c r="AE467" t="s">
        <v>49</v>
      </c>
      <c r="AF467" t="s">
        <v>545</v>
      </c>
      <c r="AG467" t="s">
        <v>532</v>
      </c>
      <c r="AH467" t="s">
        <v>683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Q467">
        <v>0</v>
      </c>
      <c r="AR467">
        <v>0</v>
      </c>
      <c r="AS467">
        <v>0</v>
      </c>
      <c r="AT467">
        <v>0</v>
      </c>
      <c r="AU467">
        <v>2</v>
      </c>
      <c r="AV467">
        <v>0</v>
      </c>
      <c r="AW467">
        <v>0</v>
      </c>
      <c r="AX467">
        <v>2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K467" t="s">
        <v>3397</v>
      </c>
    </row>
    <row r="468" spans="1:63" x14ac:dyDescent="0.25">
      <c r="A468">
        <v>1</v>
      </c>
      <c r="B468" t="s">
        <v>149</v>
      </c>
      <c r="D468" t="s">
        <v>149</v>
      </c>
      <c r="E468">
        <v>467</v>
      </c>
      <c r="F468" t="s">
        <v>60</v>
      </c>
      <c r="H468" t="s">
        <v>802</v>
      </c>
      <c r="I468" t="s">
        <v>962</v>
      </c>
      <c r="J468" t="s">
        <v>963</v>
      </c>
      <c r="K468" t="s">
        <v>4003</v>
      </c>
      <c r="L468" t="s">
        <v>792</v>
      </c>
      <c r="M468">
        <v>0.1065</v>
      </c>
      <c r="N468">
        <v>0.1065</v>
      </c>
      <c r="O468">
        <v>0.1065</v>
      </c>
      <c r="P468">
        <v>1.6</v>
      </c>
      <c r="R468">
        <v>0</v>
      </c>
      <c r="S468">
        <v>1.65</v>
      </c>
      <c r="T468">
        <v>2</v>
      </c>
      <c r="U468">
        <v>2.57</v>
      </c>
      <c r="V468">
        <v>1.34</v>
      </c>
      <c r="Z468">
        <v>118</v>
      </c>
      <c r="AA468">
        <v>3.1995827963217587E-2</v>
      </c>
      <c r="AE468" t="s">
        <v>49</v>
      </c>
      <c r="AF468" t="s">
        <v>545</v>
      </c>
      <c r="AG468" t="s">
        <v>532</v>
      </c>
      <c r="AH468" t="s">
        <v>636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1</v>
      </c>
      <c r="AQ468">
        <v>0</v>
      </c>
      <c r="AR468">
        <v>0</v>
      </c>
      <c r="AS468">
        <v>0</v>
      </c>
      <c r="AT468">
        <v>0</v>
      </c>
      <c r="AU468">
        <v>2</v>
      </c>
      <c r="AV468">
        <v>0</v>
      </c>
      <c r="AW468">
        <v>0</v>
      </c>
      <c r="AX468">
        <v>2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K468" t="s">
        <v>3397</v>
      </c>
    </row>
    <row r="469" spans="1:63" x14ac:dyDescent="0.25">
      <c r="A469">
        <v>1</v>
      </c>
      <c r="B469" t="s">
        <v>149</v>
      </c>
      <c r="D469" t="s">
        <v>149</v>
      </c>
      <c r="E469">
        <v>468</v>
      </c>
      <c r="G469" t="s">
        <v>74</v>
      </c>
      <c r="H469" t="s">
        <v>680</v>
      </c>
      <c r="I469" t="s">
        <v>964</v>
      </c>
      <c r="J469" t="s">
        <v>965</v>
      </c>
      <c r="K469" t="s">
        <v>4002</v>
      </c>
      <c r="L469" t="s">
        <v>792</v>
      </c>
      <c r="M469">
        <v>0.1065</v>
      </c>
      <c r="N469">
        <v>0.1065</v>
      </c>
      <c r="O469">
        <v>0.1065</v>
      </c>
      <c r="P469">
        <v>0.9</v>
      </c>
      <c r="R469">
        <v>0</v>
      </c>
      <c r="S469">
        <v>0.92500000000000004</v>
      </c>
      <c r="T469">
        <v>2</v>
      </c>
      <c r="U469">
        <v>1.83</v>
      </c>
      <c r="V469">
        <v>0.64</v>
      </c>
      <c r="Z469">
        <v>118</v>
      </c>
      <c r="AA469">
        <v>3.1995827963217587E-2</v>
      </c>
      <c r="AE469" t="s">
        <v>49</v>
      </c>
      <c r="AF469" t="s">
        <v>545</v>
      </c>
      <c r="AG469" t="s">
        <v>532</v>
      </c>
      <c r="AH469" t="s">
        <v>683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Q469">
        <v>0</v>
      </c>
      <c r="AR469">
        <v>0</v>
      </c>
      <c r="AS469">
        <v>0</v>
      </c>
      <c r="AT469">
        <v>0</v>
      </c>
      <c r="AU469">
        <v>2</v>
      </c>
      <c r="AV469">
        <v>0</v>
      </c>
      <c r="AW469">
        <v>0</v>
      </c>
      <c r="AX469">
        <v>2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K469" t="s">
        <v>3397</v>
      </c>
    </row>
    <row r="470" spans="1:63" x14ac:dyDescent="0.25">
      <c r="A470">
        <v>1</v>
      </c>
      <c r="B470" t="s">
        <v>149</v>
      </c>
      <c r="D470" t="s">
        <v>149</v>
      </c>
      <c r="E470">
        <v>469</v>
      </c>
      <c r="G470" t="s">
        <v>74</v>
      </c>
      <c r="H470" t="s">
        <v>680</v>
      </c>
      <c r="I470" t="s">
        <v>966</v>
      </c>
      <c r="J470" t="s">
        <v>967</v>
      </c>
      <c r="K470" t="s">
        <v>4001</v>
      </c>
      <c r="L470" t="s">
        <v>2443</v>
      </c>
      <c r="M470">
        <v>0.1094</v>
      </c>
      <c r="N470">
        <v>0.1094</v>
      </c>
      <c r="O470">
        <v>0.1094</v>
      </c>
      <c r="P470">
        <v>0.95</v>
      </c>
      <c r="R470">
        <v>0</v>
      </c>
      <c r="S470">
        <v>0.97499999999999998</v>
      </c>
      <c r="T470">
        <v>2</v>
      </c>
      <c r="U470">
        <v>1.9</v>
      </c>
      <c r="V470">
        <v>0.7</v>
      </c>
      <c r="Z470">
        <v>118</v>
      </c>
      <c r="AA470">
        <v>3.2867075860807546E-2</v>
      </c>
      <c r="AE470" t="s">
        <v>49</v>
      </c>
      <c r="AF470" t="s">
        <v>545</v>
      </c>
      <c r="AG470" t="s">
        <v>532</v>
      </c>
      <c r="AH470" t="s">
        <v>683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</v>
      </c>
      <c r="AQ470">
        <v>0</v>
      </c>
      <c r="AR470">
        <v>0</v>
      </c>
      <c r="AS470">
        <v>0</v>
      </c>
      <c r="AT470">
        <v>0</v>
      </c>
      <c r="AU470">
        <v>2</v>
      </c>
      <c r="AV470">
        <v>0</v>
      </c>
      <c r="AW470">
        <v>0</v>
      </c>
      <c r="AX470">
        <v>2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K470" t="s">
        <v>3397</v>
      </c>
    </row>
    <row r="471" spans="1:63" x14ac:dyDescent="0.25">
      <c r="A471">
        <v>1</v>
      </c>
      <c r="B471" t="s">
        <v>149</v>
      </c>
      <c r="D471" t="s">
        <v>149</v>
      </c>
      <c r="E471">
        <v>470</v>
      </c>
      <c r="F471" t="s">
        <v>60</v>
      </c>
      <c r="H471" t="s">
        <v>802</v>
      </c>
      <c r="I471" t="s">
        <v>968</v>
      </c>
      <c r="K471" t="s">
        <v>3450</v>
      </c>
      <c r="L471" t="s">
        <v>2443</v>
      </c>
      <c r="M471">
        <v>0.1094</v>
      </c>
      <c r="N471">
        <v>0.1094</v>
      </c>
      <c r="O471">
        <v>1.0940000000000001</v>
      </c>
      <c r="P471">
        <v>1.65</v>
      </c>
      <c r="R471">
        <v>0</v>
      </c>
      <c r="S471">
        <v>1.7</v>
      </c>
      <c r="T471">
        <v>2</v>
      </c>
      <c r="U471">
        <v>2.7</v>
      </c>
      <c r="V471">
        <v>1.39</v>
      </c>
      <c r="Z471">
        <v>118</v>
      </c>
      <c r="AA471">
        <v>3.2867075860807546E-2</v>
      </c>
      <c r="AE471" t="s">
        <v>49</v>
      </c>
      <c r="AF471" t="s">
        <v>545</v>
      </c>
      <c r="AG471" t="s">
        <v>969</v>
      </c>
      <c r="AH471" t="s">
        <v>636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1</v>
      </c>
      <c r="AQ471">
        <v>0</v>
      </c>
      <c r="AR471">
        <v>0</v>
      </c>
      <c r="AS471">
        <v>0</v>
      </c>
      <c r="AT471">
        <v>0</v>
      </c>
      <c r="AU471">
        <v>2</v>
      </c>
      <c r="AV471">
        <v>0</v>
      </c>
      <c r="AW471">
        <v>0</v>
      </c>
      <c r="AX471">
        <v>2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K471" t="s">
        <v>3397</v>
      </c>
    </row>
    <row r="472" spans="1:63" x14ac:dyDescent="0.25">
      <c r="A472">
        <v>1</v>
      </c>
      <c r="B472" t="s">
        <v>149</v>
      </c>
      <c r="D472" t="s">
        <v>149</v>
      </c>
      <c r="E472">
        <v>471</v>
      </c>
      <c r="G472" t="s">
        <v>74</v>
      </c>
      <c r="H472" t="s">
        <v>680</v>
      </c>
      <c r="I472" t="s">
        <v>2441</v>
      </c>
      <c r="J472" t="s">
        <v>970</v>
      </c>
      <c r="K472" t="s">
        <v>3867</v>
      </c>
      <c r="L472" t="s">
        <v>2442</v>
      </c>
      <c r="M472">
        <v>0.11</v>
      </c>
      <c r="N472">
        <v>0.11</v>
      </c>
      <c r="O472">
        <v>0.11</v>
      </c>
      <c r="P472">
        <v>1.325</v>
      </c>
      <c r="R472">
        <v>0</v>
      </c>
      <c r="S472">
        <v>1.35</v>
      </c>
      <c r="T472">
        <v>2</v>
      </c>
      <c r="U472">
        <v>2.375</v>
      </c>
      <c r="V472">
        <v>1.25</v>
      </c>
      <c r="Z472">
        <v>118</v>
      </c>
      <c r="AA472">
        <v>3.3047334046515817E-2</v>
      </c>
      <c r="AE472" t="s">
        <v>49</v>
      </c>
      <c r="AF472" t="s">
        <v>62</v>
      </c>
      <c r="AH472" t="s">
        <v>683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0</v>
      </c>
      <c r="AO472">
        <v>1</v>
      </c>
      <c r="AQ472">
        <v>0</v>
      </c>
      <c r="AR472">
        <v>0</v>
      </c>
      <c r="AS472">
        <v>0</v>
      </c>
      <c r="AT472">
        <v>0</v>
      </c>
      <c r="AU472">
        <v>2</v>
      </c>
      <c r="AV472">
        <v>0</v>
      </c>
      <c r="AW472">
        <v>0</v>
      </c>
      <c r="AX472">
        <v>2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K472" t="s">
        <v>3397</v>
      </c>
    </row>
    <row r="473" spans="1:63" x14ac:dyDescent="0.25">
      <c r="A473">
        <v>1</v>
      </c>
      <c r="B473" t="s">
        <v>149</v>
      </c>
      <c r="D473" t="s">
        <v>149</v>
      </c>
      <c r="E473">
        <v>472</v>
      </c>
      <c r="F473" t="s">
        <v>60</v>
      </c>
      <c r="H473" t="s">
        <v>802</v>
      </c>
      <c r="I473" t="s">
        <v>971</v>
      </c>
      <c r="J473" t="s">
        <v>972</v>
      </c>
      <c r="K473" t="s">
        <v>3868</v>
      </c>
      <c r="L473" t="s">
        <v>794</v>
      </c>
      <c r="M473">
        <v>0.11</v>
      </c>
      <c r="N473">
        <v>0.11</v>
      </c>
      <c r="O473">
        <v>0.11</v>
      </c>
      <c r="P473">
        <v>1.63</v>
      </c>
      <c r="R473">
        <v>0</v>
      </c>
      <c r="S473">
        <v>1.68</v>
      </c>
      <c r="T473">
        <v>2</v>
      </c>
      <c r="U473">
        <v>2.71</v>
      </c>
      <c r="V473">
        <v>1.45</v>
      </c>
      <c r="Z473">
        <v>118</v>
      </c>
      <c r="AA473">
        <v>3.3047334046515817E-2</v>
      </c>
      <c r="AE473" t="s">
        <v>49</v>
      </c>
      <c r="AF473" t="s">
        <v>545</v>
      </c>
      <c r="AH473" t="s">
        <v>636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Q473">
        <v>0</v>
      </c>
      <c r="AR473">
        <v>0</v>
      </c>
      <c r="AS473">
        <v>0</v>
      </c>
      <c r="AT473">
        <v>0</v>
      </c>
      <c r="AU473">
        <v>2</v>
      </c>
      <c r="AV473">
        <v>0</v>
      </c>
      <c r="AW473">
        <v>0</v>
      </c>
      <c r="AX473">
        <v>2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K473" t="s">
        <v>3397</v>
      </c>
    </row>
    <row r="474" spans="1:63" x14ac:dyDescent="0.25">
      <c r="A474">
        <v>1</v>
      </c>
      <c r="B474" t="s">
        <v>149</v>
      </c>
      <c r="D474" t="s">
        <v>149</v>
      </c>
      <c r="E474">
        <v>473</v>
      </c>
      <c r="G474" t="s">
        <v>74</v>
      </c>
      <c r="H474" t="s">
        <v>680</v>
      </c>
      <c r="I474" t="s">
        <v>973</v>
      </c>
      <c r="J474">
        <v>41835</v>
      </c>
      <c r="K474" t="s">
        <v>3867</v>
      </c>
      <c r="L474" t="s">
        <v>794</v>
      </c>
      <c r="M474">
        <v>0.11</v>
      </c>
      <c r="N474">
        <v>0.11</v>
      </c>
      <c r="O474">
        <v>0.11</v>
      </c>
      <c r="P474">
        <v>1</v>
      </c>
      <c r="R474">
        <v>0</v>
      </c>
      <c r="S474">
        <v>1.0249999999999999</v>
      </c>
      <c r="T474">
        <v>2</v>
      </c>
      <c r="U474">
        <v>1.86</v>
      </c>
      <c r="V474">
        <v>0.7</v>
      </c>
      <c r="Z474">
        <v>118</v>
      </c>
      <c r="AA474">
        <v>3.3047334046515817E-2</v>
      </c>
      <c r="AE474" t="s">
        <v>49</v>
      </c>
      <c r="AF474" t="s">
        <v>545</v>
      </c>
      <c r="AH474" t="s">
        <v>683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1</v>
      </c>
      <c r="AQ474">
        <v>0</v>
      </c>
      <c r="AR474">
        <v>0</v>
      </c>
      <c r="AS474">
        <v>0</v>
      </c>
      <c r="AT474">
        <v>0</v>
      </c>
      <c r="AU474">
        <v>2</v>
      </c>
      <c r="AV474">
        <v>0</v>
      </c>
      <c r="AW474">
        <v>0</v>
      </c>
      <c r="AX474">
        <v>2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K474" t="s">
        <v>3397</v>
      </c>
    </row>
    <row r="475" spans="1:63" x14ac:dyDescent="0.25">
      <c r="A475">
        <v>1</v>
      </c>
      <c r="B475" t="s">
        <v>149</v>
      </c>
      <c r="D475" t="s">
        <v>149</v>
      </c>
      <c r="E475">
        <v>474</v>
      </c>
      <c r="F475" t="s">
        <v>60</v>
      </c>
      <c r="H475" t="s">
        <v>802</v>
      </c>
      <c r="I475" t="s">
        <v>974</v>
      </c>
      <c r="J475" t="s">
        <v>975</v>
      </c>
      <c r="K475" t="s">
        <v>4000</v>
      </c>
      <c r="L475" t="s">
        <v>976</v>
      </c>
      <c r="M475">
        <v>0.111</v>
      </c>
      <c r="N475">
        <v>0.111</v>
      </c>
      <c r="O475">
        <v>0.111</v>
      </c>
      <c r="P475">
        <v>1.61</v>
      </c>
      <c r="R475">
        <v>0</v>
      </c>
      <c r="S475">
        <v>1.66</v>
      </c>
      <c r="T475">
        <v>2</v>
      </c>
      <c r="U475">
        <v>2.69</v>
      </c>
      <c r="V475">
        <v>1.4</v>
      </c>
      <c r="Z475">
        <v>118</v>
      </c>
      <c r="AA475">
        <v>3.3347764356029597E-2</v>
      </c>
      <c r="AE475" t="s">
        <v>49</v>
      </c>
      <c r="AF475" t="s">
        <v>545</v>
      </c>
      <c r="AH475" t="s">
        <v>636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1</v>
      </c>
      <c r="AQ475">
        <v>0</v>
      </c>
      <c r="AR475">
        <v>0</v>
      </c>
      <c r="AS475">
        <v>0</v>
      </c>
      <c r="AT475">
        <v>0</v>
      </c>
      <c r="AU475">
        <v>2</v>
      </c>
      <c r="AV475">
        <v>0</v>
      </c>
      <c r="AW475">
        <v>0</v>
      </c>
      <c r="AX475">
        <v>2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K475" t="s">
        <v>3397</v>
      </c>
    </row>
    <row r="476" spans="1:63" x14ac:dyDescent="0.25">
      <c r="A476">
        <v>1</v>
      </c>
      <c r="B476" t="s">
        <v>149</v>
      </c>
      <c r="D476" t="s">
        <v>149</v>
      </c>
      <c r="E476">
        <v>475</v>
      </c>
      <c r="G476" t="s">
        <v>74</v>
      </c>
      <c r="H476" t="s">
        <v>680</v>
      </c>
      <c r="I476" t="s">
        <v>977</v>
      </c>
      <c r="J476" t="s">
        <v>978</v>
      </c>
      <c r="K476" t="s">
        <v>3999</v>
      </c>
      <c r="L476" t="s">
        <v>976</v>
      </c>
      <c r="M476">
        <v>0.111</v>
      </c>
      <c r="N476">
        <v>0.111</v>
      </c>
      <c r="O476">
        <v>0.111</v>
      </c>
      <c r="P476">
        <v>0.97499999999999998</v>
      </c>
      <c r="R476">
        <v>0</v>
      </c>
      <c r="S476">
        <v>1</v>
      </c>
      <c r="T476">
        <v>2</v>
      </c>
      <c r="U476">
        <v>1.93</v>
      </c>
      <c r="V476">
        <v>0.73</v>
      </c>
      <c r="Z476">
        <v>118</v>
      </c>
      <c r="AA476">
        <v>3.3347764356029597E-2</v>
      </c>
      <c r="AE476" t="s">
        <v>49</v>
      </c>
      <c r="AF476" t="s">
        <v>545</v>
      </c>
      <c r="AH476" t="s">
        <v>683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Q476">
        <v>0</v>
      </c>
      <c r="AR476">
        <v>0</v>
      </c>
      <c r="AS476">
        <v>0</v>
      </c>
      <c r="AT476">
        <v>0</v>
      </c>
      <c r="AU476">
        <v>2</v>
      </c>
      <c r="AV476">
        <v>0</v>
      </c>
      <c r="AW476">
        <v>0</v>
      </c>
      <c r="AX476">
        <v>2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K476" t="s">
        <v>3397</v>
      </c>
    </row>
    <row r="477" spans="1:63" x14ac:dyDescent="0.25">
      <c r="A477">
        <v>1</v>
      </c>
      <c r="B477" t="s">
        <v>149</v>
      </c>
      <c r="D477" t="s">
        <v>149</v>
      </c>
      <c r="E477">
        <v>476</v>
      </c>
      <c r="F477" t="s">
        <v>60</v>
      </c>
      <c r="H477" t="s">
        <v>802</v>
      </c>
      <c r="I477" t="s">
        <v>979</v>
      </c>
      <c r="J477" t="s">
        <v>980</v>
      </c>
      <c r="K477" t="s">
        <v>3866</v>
      </c>
      <c r="L477" t="s">
        <v>796</v>
      </c>
      <c r="M477">
        <v>0.113</v>
      </c>
      <c r="N477">
        <v>0.113</v>
      </c>
      <c r="O477">
        <v>0.113</v>
      </c>
      <c r="P477">
        <v>1.65</v>
      </c>
      <c r="R477">
        <v>0</v>
      </c>
      <c r="S477">
        <v>1.7</v>
      </c>
      <c r="T477">
        <v>2</v>
      </c>
      <c r="U477">
        <v>2.65</v>
      </c>
      <c r="V477">
        <v>1.35</v>
      </c>
      <c r="Z477">
        <v>118</v>
      </c>
      <c r="AA477">
        <v>3.3948624975057157E-2</v>
      </c>
      <c r="AE477" t="s">
        <v>49</v>
      </c>
      <c r="AF477" t="s">
        <v>545</v>
      </c>
      <c r="AH477" t="s">
        <v>636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1</v>
      </c>
      <c r="AQ477">
        <v>0</v>
      </c>
      <c r="AR477">
        <v>0</v>
      </c>
      <c r="AS477">
        <v>0</v>
      </c>
      <c r="AT477">
        <v>0</v>
      </c>
      <c r="AU477">
        <v>2</v>
      </c>
      <c r="AV477">
        <v>0</v>
      </c>
      <c r="AW477">
        <v>0</v>
      </c>
      <c r="AX477">
        <v>2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K477" t="s">
        <v>3397</v>
      </c>
    </row>
    <row r="478" spans="1:63" x14ac:dyDescent="0.25">
      <c r="A478">
        <v>1</v>
      </c>
      <c r="B478" t="s">
        <v>149</v>
      </c>
      <c r="D478" t="s">
        <v>149</v>
      </c>
      <c r="E478">
        <v>477</v>
      </c>
      <c r="G478" t="s">
        <v>74</v>
      </c>
      <c r="H478" t="s">
        <v>680</v>
      </c>
      <c r="I478" t="s">
        <v>981</v>
      </c>
      <c r="J478" t="s">
        <v>982</v>
      </c>
      <c r="K478" t="s">
        <v>3998</v>
      </c>
      <c r="L478" t="s">
        <v>796</v>
      </c>
      <c r="M478">
        <v>0.113</v>
      </c>
      <c r="N478">
        <v>0.113</v>
      </c>
      <c r="O478">
        <v>0.113</v>
      </c>
      <c r="P478">
        <v>1</v>
      </c>
      <c r="R478">
        <v>0</v>
      </c>
      <c r="S478">
        <v>1.0249999999999999</v>
      </c>
      <c r="T478">
        <v>2</v>
      </c>
      <c r="U478">
        <v>1.94</v>
      </c>
      <c r="V478">
        <v>0.74</v>
      </c>
      <c r="Z478">
        <v>118</v>
      </c>
      <c r="AA478">
        <v>3.3948624975057157E-2</v>
      </c>
      <c r="AE478" t="s">
        <v>49</v>
      </c>
      <c r="AF478" t="s">
        <v>545</v>
      </c>
      <c r="AH478" t="s">
        <v>683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</v>
      </c>
      <c r="AQ478">
        <v>0</v>
      </c>
      <c r="AR478">
        <v>0</v>
      </c>
      <c r="AS478">
        <v>0</v>
      </c>
      <c r="AT478">
        <v>0</v>
      </c>
      <c r="AU478">
        <v>2</v>
      </c>
      <c r="AV478">
        <v>0</v>
      </c>
      <c r="AW478">
        <v>0</v>
      </c>
      <c r="AX478">
        <v>2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K478" t="s">
        <v>3397</v>
      </c>
    </row>
    <row r="479" spans="1:63" x14ac:dyDescent="0.25">
      <c r="A479">
        <v>1</v>
      </c>
      <c r="B479" t="s">
        <v>149</v>
      </c>
      <c r="D479" t="s">
        <v>149</v>
      </c>
      <c r="E479">
        <v>478</v>
      </c>
      <c r="F479" t="s">
        <v>60</v>
      </c>
      <c r="H479" t="s">
        <v>802</v>
      </c>
      <c r="I479" t="s">
        <v>983</v>
      </c>
      <c r="J479" t="s">
        <v>984</v>
      </c>
      <c r="K479" t="s">
        <v>3865</v>
      </c>
      <c r="L479" t="s">
        <v>798</v>
      </c>
      <c r="M479">
        <v>0.11600000000000001</v>
      </c>
      <c r="N479">
        <v>0.11600000000000001</v>
      </c>
      <c r="O479">
        <v>0.11600000000000001</v>
      </c>
      <c r="P479">
        <v>1.77</v>
      </c>
      <c r="R479">
        <v>0</v>
      </c>
      <c r="S479">
        <v>1.82</v>
      </c>
      <c r="T479">
        <v>2</v>
      </c>
      <c r="U479">
        <v>2.81</v>
      </c>
      <c r="V479">
        <v>1.5</v>
      </c>
      <c r="Z479">
        <v>118</v>
      </c>
      <c r="AA479">
        <v>3.4849915903598497E-2</v>
      </c>
      <c r="AE479" t="s">
        <v>49</v>
      </c>
      <c r="AF479" t="s">
        <v>545</v>
      </c>
      <c r="AH479" t="s">
        <v>636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1</v>
      </c>
      <c r="AQ479">
        <v>0</v>
      </c>
      <c r="AR479">
        <v>0</v>
      </c>
      <c r="AS479">
        <v>0</v>
      </c>
      <c r="AT479">
        <v>0</v>
      </c>
      <c r="AU479">
        <v>2</v>
      </c>
      <c r="AV479">
        <v>0</v>
      </c>
      <c r="AW479">
        <v>0</v>
      </c>
      <c r="AX479">
        <v>2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K479" t="s">
        <v>3397</v>
      </c>
    </row>
    <row r="480" spans="1:63" x14ac:dyDescent="0.25">
      <c r="A480">
        <v>1</v>
      </c>
      <c r="B480" t="s">
        <v>149</v>
      </c>
      <c r="D480" t="s">
        <v>149</v>
      </c>
      <c r="E480">
        <v>479</v>
      </c>
      <c r="F480" t="s">
        <v>60</v>
      </c>
      <c r="H480" t="s">
        <v>680</v>
      </c>
      <c r="I480" t="s">
        <v>985</v>
      </c>
      <c r="J480" t="s">
        <v>986</v>
      </c>
      <c r="K480" t="s">
        <v>3864</v>
      </c>
      <c r="L480" t="s">
        <v>798</v>
      </c>
      <c r="M480">
        <v>0.11600000000000001</v>
      </c>
      <c r="N480">
        <v>0.11600000000000001</v>
      </c>
      <c r="O480">
        <v>0.11600000000000001</v>
      </c>
      <c r="P480">
        <v>0.96</v>
      </c>
      <c r="R480">
        <v>0</v>
      </c>
      <c r="S480">
        <v>1</v>
      </c>
      <c r="T480">
        <v>2</v>
      </c>
      <c r="U480">
        <v>1.94</v>
      </c>
      <c r="V480">
        <v>0.77</v>
      </c>
      <c r="Z480">
        <v>118</v>
      </c>
      <c r="AA480">
        <v>3.4849915903598497E-2</v>
      </c>
      <c r="AE480" t="s">
        <v>49</v>
      </c>
      <c r="AF480" t="s">
        <v>545</v>
      </c>
      <c r="AH480" t="s">
        <v>683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1</v>
      </c>
      <c r="AQ480">
        <v>0</v>
      </c>
      <c r="AR480">
        <v>0</v>
      </c>
      <c r="AS480">
        <v>0</v>
      </c>
      <c r="AT480">
        <v>0</v>
      </c>
      <c r="AU480">
        <v>2</v>
      </c>
      <c r="AV480">
        <v>0</v>
      </c>
      <c r="AW480">
        <v>0</v>
      </c>
      <c r="AX480">
        <v>2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K480" t="s">
        <v>3397</v>
      </c>
    </row>
    <row r="481" spans="1:63" x14ac:dyDescent="0.25">
      <c r="A481">
        <v>1</v>
      </c>
      <c r="B481" t="s">
        <v>149</v>
      </c>
      <c r="D481" t="s">
        <v>149</v>
      </c>
      <c r="E481">
        <v>480</v>
      </c>
      <c r="F481" t="s">
        <v>60</v>
      </c>
      <c r="H481" t="s">
        <v>802</v>
      </c>
      <c r="I481" t="s">
        <v>987</v>
      </c>
      <c r="J481" t="s">
        <v>988</v>
      </c>
      <c r="K481" t="s">
        <v>3997</v>
      </c>
      <c r="L481" t="s">
        <v>806</v>
      </c>
      <c r="M481">
        <v>0.12</v>
      </c>
      <c r="N481">
        <v>0.12</v>
      </c>
      <c r="O481">
        <v>0.12</v>
      </c>
      <c r="P481">
        <v>1.75</v>
      </c>
      <c r="R481">
        <v>0</v>
      </c>
      <c r="S481">
        <v>1.82</v>
      </c>
      <c r="T481">
        <v>2</v>
      </c>
      <c r="U481">
        <v>2.8</v>
      </c>
      <c r="V481">
        <v>1.5</v>
      </c>
      <c r="Z481">
        <v>118</v>
      </c>
      <c r="AA481">
        <v>3.6051637141653617E-2</v>
      </c>
      <c r="AE481" t="s">
        <v>49</v>
      </c>
      <c r="AF481" t="s">
        <v>545</v>
      </c>
      <c r="AH481" t="s">
        <v>636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1</v>
      </c>
      <c r="AQ481">
        <v>0</v>
      </c>
      <c r="AR481">
        <v>0</v>
      </c>
      <c r="AS481">
        <v>0</v>
      </c>
      <c r="AT481">
        <v>0</v>
      </c>
      <c r="AU481">
        <v>2</v>
      </c>
      <c r="AV481">
        <v>0</v>
      </c>
      <c r="AW481">
        <v>0</v>
      </c>
      <c r="AX481">
        <v>2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K481" t="s">
        <v>3397</v>
      </c>
    </row>
    <row r="482" spans="1:63" x14ac:dyDescent="0.25">
      <c r="A482">
        <v>1</v>
      </c>
      <c r="B482" t="s">
        <v>149</v>
      </c>
      <c r="D482" t="s">
        <v>149</v>
      </c>
      <c r="E482">
        <v>481</v>
      </c>
      <c r="G482" t="s">
        <v>74</v>
      </c>
      <c r="H482" t="s">
        <v>680</v>
      </c>
      <c r="I482" t="s">
        <v>989</v>
      </c>
      <c r="J482" t="s">
        <v>990</v>
      </c>
      <c r="K482" t="s">
        <v>3861</v>
      </c>
      <c r="L482" t="s">
        <v>2427</v>
      </c>
      <c r="M482">
        <v>0.125</v>
      </c>
      <c r="N482">
        <v>0.125</v>
      </c>
      <c r="O482">
        <v>0.125</v>
      </c>
      <c r="P482">
        <v>1</v>
      </c>
      <c r="R482">
        <v>0</v>
      </c>
      <c r="S482">
        <v>1.0249999999999999</v>
      </c>
      <c r="T482">
        <v>2</v>
      </c>
      <c r="U482">
        <v>1.95</v>
      </c>
      <c r="V482">
        <v>0.77500000000000002</v>
      </c>
      <c r="Z482">
        <v>118</v>
      </c>
      <c r="AA482">
        <v>3.7553788689222517E-2</v>
      </c>
      <c r="AE482" t="s">
        <v>49</v>
      </c>
      <c r="AF482" t="s">
        <v>545</v>
      </c>
      <c r="AH482" t="s">
        <v>683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Q482">
        <v>0</v>
      </c>
      <c r="AR482">
        <v>0</v>
      </c>
      <c r="AS482">
        <v>0</v>
      </c>
      <c r="AT482">
        <v>0</v>
      </c>
      <c r="AU482">
        <v>2</v>
      </c>
      <c r="AV482">
        <v>0</v>
      </c>
      <c r="AW482">
        <v>0</v>
      </c>
      <c r="AX482">
        <v>2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K482" t="s">
        <v>3397</v>
      </c>
    </row>
    <row r="483" spans="1:63" x14ac:dyDescent="0.25">
      <c r="A483">
        <v>1</v>
      </c>
      <c r="B483" t="s">
        <v>149</v>
      </c>
      <c r="D483" t="s">
        <v>149</v>
      </c>
      <c r="E483">
        <v>482</v>
      </c>
      <c r="F483" t="s">
        <v>60</v>
      </c>
      <c r="H483" t="s">
        <v>802</v>
      </c>
      <c r="I483" t="s">
        <v>991</v>
      </c>
      <c r="K483" t="s">
        <v>3862</v>
      </c>
      <c r="L483" t="s">
        <v>2427</v>
      </c>
      <c r="M483">
        <v>0.125</v>
      </c>
      <c r="N483">
        <v>0.125</v>
      </c>
      <c r="O483">
        <v>0.125</v>
      </c>
      <c r="P483">
        <v>1.72</v>
      </c>
      <c r="R483">
        <v>0</v>
      </c>
      <c r="S483">
        <v>1.77</v>
      </c>
      <c r="T483">
        <v>2</v>
      </c>
      <c r="U483">
        <v>2.8</v>
      </c>
      <c r="V483">
        <v>1.41</v>
      </c>
      <c r="Z483">
        <v>118</v>
      </c>
      <c r="AA483">
        <v>3.7553788689222517E-2</v>
      </c>
      <c r="AE483" t="s">
        <v>49</v>
      </c>
      <c r="AF483" t="s">
        <v>545</v>
      </c>
      <c r="AH483" t="s">
        <v>636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Q483">
        <v>0</v>
      </c>
      <c r="AR483">
        <v>0</v>
      </c>
      <c r="AS483">
        <v>0</v>
      </c>
      <c r="AT483">
        <v>0</v>
      </c>
      <c r="AU483">
        <v>2</v>
      </c>
      <c r="AV483">
        <v>0</v>
      </c>
      <c r="AW483">
        <v>0</v>
      </c>
      <c r="AX483">
        <v>2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K483" t="s">
        <v>3397</v>
      </c>
    </row>
    <row r="484" spans="1:63" x14ac:dyDescent="0.25">
      <c r="A484">
        <v>1</v>
      </c>
      <c r="B484" t="s">
        <v>149</v>
      </c>
      <c r="D484" t="s">
        <v>149</v>
      </c>
      <c r="E484">
        <v>483</v>
      </c>
      <c r="F484" t="s">
        <v>60</v>
      </c>
      <c r="H484" t="s">
        <v>802</v>
      </c>
      <c r="I484" t="s">
        <v>992</v>
      </c>
      <c r="J484" t="s">
        <v>993</v>
      </c>
      <c r="K484" t="s">
        <v>3996</v>
      </c>
      <c r="L484" t="s">
        <v>815</v>
      </c>
      <c r="M484">
        <v>0.1285</v>
      </c>
      <c r="N484">
        <v>0.1285</v>
      </c>
      <c r="O484">
        <v>0.1285</v>
      </c>
      <c r="P484">
        <v>1.79</v>
      </c>
      <c r="R484">
        <v>0</v>
      </c>
      <c r="S484">
        <v>1.84</v>
      </c>
      <c r="T484">
        <v>2</v>
      </c>
      <c r="U484">
        <v>2.83</v>
      </c>
      <c r="V484">
        <v>1.45</v>
      </c>
      <c r="Z484">
        <v>118</v>
      </c>
      <c r="AA484">
        <v>3.8605294772520747E-2</v>
      </c>
      <c r="AE484" t="s">
        <v>49</v>
      </c>
      <c r="AF484" t="s">
        <v>545</v>
      </c>
      <c r="AH484" t="s">
        <v>636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Q484">
        <v>0</v>
      </c>
      <c r="AR484">
        <v>0</v>
      </c>
      <c r="AS484">
        <v>0</v>
      </c>
      <c r="AT484">
        <v>0</v>
      </c>
      <c r="AU484">
        <v>2</v>
      </c>
      <c r="AV484">
        <v>0</v>
      </c>
      <c r="AW484">
        <v>0</v>
      </c>
      <c r="AX484">
        <v>2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K484" t="s">
        <v>3397</v>
      </c>
    </row>
    <row r="485" spans="1:63" x14ac:dyDescent="0.25">
      <c r="A485">
        <v>1</v>
      </c>
      <c r="B485" t="s">
        <v>149</v>
      </c>
      <c r="D485" t="s">
        <v>149</v>
      </c>
      <c r="E485">
        <v>484</v>
      </c>
      <c r="G485" t="s">
        <v>74</v>
      </c>
      <c r="H485" t="s">
        <v>680</v>
      </c>
      <c r="I485" t="s">
        <v>994</v>
      </c>
      <c r="J485" t="s">
        <v>995</v>
      </c>
      <c r="K485" t="s">
        <v>3859</v>
      </c>
      <c r="L485" t="s">
        <v>815</v>
      </c>
      <c r="M485">
        <v>0.1285</v>
      </c>
      <c r="N485">
        <v>0.1285</v>
      </c>
      <c r="O485">
        <v>0.1285</v>
      </c>
      <c r="P485">
        <v>1.05</v>
      </c>
      <c r="R485">
        <v>0</v>
      </c>
      <c r="S485">
        <v>1.075</v>
      </c>
      <c r="T485">
        <v>2</v>
      </c>
      <c r="U485">
        <v>2</v>
      </c>
      <c r="V485">
        <v>0.78</v>
      </c>
      <c r="Z485">
        <v>118</v>
      </c>
      <c r="AA485">
        <v>3.8605294772520747E-2</v>
      </c>
      <c r="AE485" t="s">
        <v>49</v>
      </c>
      <c r="AF485" t="s">
        <v>545</v>
      </c>
      <c r="AH485" t="s">
        <v>683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1</v>
      </c>
      <c r="AQ485">
        <v>0</v>
      </c>
      <c r="AR485">
        <v>0</v>
      </c>
      <c r="AS485">
        <v>0</v>
      </c>
      <c r="AT485">
        <v>0</v>
      </c>
      <c r="AU485">
        <v>2</v>
      </c>
      <c r="AV485">
        <v>0</v>
      </c>
      <c r="AW485">
        <v>0</v>
      </c>
      <c r="AX485">
        <v>2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K485" t="s">
        <v>3397</v>
      </c>
    </row>
    <row r="486" spans="1:63" x14ac:dyDescent="0.25">
      <c r="A486">
        <v>1</v>
      </c>
      <c r="B486" t="s">
        <v>149</v>
      </c>
      <c r="D486" t="s">
        <v>149</v>
      </c>
      <c r="E486">
        <v>485</v>
      </c>
      <c r="F486" t="s">
        <v>60</v>
      </c>
      <c r="H486" t="s">
        <v>802</v>
      </c>
      <c r="I486" t="s">
        <v>996</v>
      </c>
      <c r="J486" t="s">
        <v>997</v>
      </c>
      <c r="K486" t="s">
        <v>3995</v>
      </c>
      <c r="L486" t="s">
        <v>821</v>
      </c>
      <c r="M486">
        <v>0.13600000000000001</v>
      </c>
      <c r="N486">
        <v>0.13600000000000001</v>
      </c>
      <c r="O486">
        <v>0.13600000000000001</v>
      </c>
      <c r="P486">
        <v>1.84</v>
      </c>
      <c r="R486">
        <v>0</v>
      </c>
      <c r="S486">
        <v>1.89</v>
      </c>
      <c r="T486">
        <v>2</v>
      </c>
      <c r="U486">
        <v>2.98</v>
      </c>
      <c r="V486">
        <v>1.57</v>
      </c>
      <c r="Z486">
        <v>118</v>
      </c>
      <c r="AA486">
        <v>4.0858522093874104E-2</v>
      </c>
      <c r="AE486" t="s">
        <v>49</v>
      </c>
      <c r="AF486" t="s">
        <v>545</v>
      </c>
      <c r="AH486" t="s">
        <v>636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1</v>
      </c>
      <c r="AQ486">
        <v>0</v>
      </c>
      <c r="AR486">
        <v>0</v>
      </c>
      <c r="AS486">
        <v>0</v>
      </c>
      <c r="AT486">
        <v>0</v>
      </c>
      <c r="AU486">
        <v>2</v>
      </c>
      <c r="AV486">
        <v>0</v>
      </c>
      <c r="AW486">
        <v>0</v>
      </c>
      <c r="AX486">
        <v>2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K486" t="s">
        <v>3397</v>
      </c>
    </row>
    <row r="487" spans="1:63" x14ac:dyDescent="0.25">
      <c r="A487">
        <v>1</v>
      </c>
      <c r="B487" t="s">
        <v>149</v>
      </c>
      <c r="D487" t="s">
        <v>149</v>
      </c>
      <c r="E487">
        <v>486</v>
      </c>
      <c r="G487" t="s">
        <v>74</v>
      </c>
      <c r="H487" t="s">
        <v>680</v>
      </c>
      <c r="I487" t="s">
        <v>998</v>
      </c>
      <c r="J487" t="s">
        <v>999</v>
      </c>
      <c r="K487" t="s">
        <v>3858</v>
      </c>
      <c r="L487" t="s">
        <v>821</v>
      </c>
      <c r="M487">
        <v>0.13600000000000001</v>
      </c>
      <c r="N487">
        <v>0.13600000000000001</v>
      </c>
      <c r="O487">
        <v>0.13600000000000001</v>
      </c>
      <c r="P487">
        <v>1.075</v>
      </c>
      <c r="R487">
        <v>0</v>
      </c>
      <c r="S487">
        <v>1.1000000000000001</v>
      </c>
      <c r="T487">
        <v>2</v>
      </c>
      <c r="U487">
        <v>2</v>
      </c>
      <c r="V487">
        <v>0.85</v>
      </c>
      <c r="Z487">
        <v>118</v>
      </c>
      <c r="AA487">
        <v>4.0858522093874104E-2</v>
      </c>
      <c r="AE487" t="s">
        <v>49</v>
      </c>
      <c r="AF487" t="s">
        <v>545</v>
      </c>
      <c r="AH487" t="s">
        <v>683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Q487">
        <v>0</v>
      </c>
      <c r="AR487">
        <v>0</v>
      </c>
      <c r="AS487">
        <v>0</v>
      </c>
      <c r="AT487">
        <v>0</v>
      </c>
      <c r="AU487">
        <v>2</v>
      </c>
      <c r="AV487">
        <v>0</v>
      </c>
      <c r="AW487">
        <v>0</v>
      </c>
      <c r="AX487">
        <v>2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K487" t="s">
        <v>3397</v>
      </c>
    </row>
    <row r="488" spans="1:63" x14ac:dyDescent="0.25">
      <c r="A488">
        <v>1</v>
      </c>
      <c r="B488" t="s">
        <v>149</v>
      </c>
      <c r="D488" t="s">
        <v>149</v>
      </c>
      <c r="E488">
        <v>487</v>
      </c>
      <c r="F488" t="s">
        <v>60</v>
      </c>
      <c r="H488" t="s">
        <v>802</v>
      </c>
      <c r="I488" t="s">
        <v>1000</v>
      </c>
      <c r="J488" t="s">
        <v>1001</v>
      </c>
      <c r="K488" t="s">
        <v>3857</v>
      </c>
      <c r="L488" t="s">
        <v>823</v>
      </c>
      <c r="M488">
        <v>0.14050000000000001</v>
      </c>
      <c r="N488">
        <v>0.14050000000000001</v>
      </c>
      <c r="O488">
        <v>0.14050000000000001</v>
      </c>
      <c r="P488">
        <v>1.88</v>
      </c>
      <c r="R488">
        <v>0</v>
      </c>
      <c r="S488">
        <v>1.93</v>
      </c>
      <c r="T488">
        <v>2</v>
      </c>
      <c r="U488">
        <v>2.98</v>
      </c>
      <c r="V488">
        <v>1.6</v>
      </c>
      <c r="Z488">
        <v>118</v>
      </c>
      <c r="AA488">
        <v>4.2210458486686114E-2</v>
      </c>
      <c r="AE488" t="s">
        <v>49</v>
      </c>
      <c r="AF488" t="s">
        <v>545</v>
      </c>
      <c r="AH488" t="s">
        <v>636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Q488">
        <v>0</v>
      </c>
      <c r="AR488">
        <v>0</v>
      </c>
      <c r="AS488">
        <v>0</v>
      </c>
      <c r="AT488">
        <v>0</v>
      </c>
      <c r="AU488">
        <v>2</v>
      </c>
      <c r="AV488">
        <v>0</v>
      </c>
      <c r="AW488">
        <v>0</v>
      </c>
      <c r="AX488">
        <v>2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K488" t="s">
        <v>3397</v>
      </c>
    </row>
    <row r="489" spans="1:63" x14ac:dyDescent="0.25">
      <c r="A489">
        <v>1</v>
      </c>
      <c r="B489" t="s">
        <v>149</v>
      </c>
      <c r="D489" t="s">
        <v>149</v>
      </c>
      <c r="E489">
        <v>488</v>
      </c>
      <c r="G489" t="s">
        <v>74</v>
      </c>
      <c r="H489" t="s">
        <v>680</v>
      </c>
      <c r="I489" t="s">
        <v>1002</v>
      </c>
      <c r="J489" t="s">
        <v>1003</v>
      </c>
      <c r="K489" t="s">
        <v>3856</v>
      </c>
      <c r="L489" t="s">
        <v>823</v>
      </c>
      <c r="M489">
        <v>0.14050000000000001</v>
      </c>
      <c r="N489">
        <v>0.14050000000000001</v>
      </c>
      <c r="O489">
        <v>0.14050000000000001</v>
      </c>
      <c r="P489">
        <v>1.1000000000000001</v>
      </c>
      <c r="R489">
        <v>0</v>
      </c>
      <c r="S489">
        <v>1.125</v>
      </c>
      <c r="T489">
        <v>2</v>
      </c>
      <c r="U489">
        <v>1.99</v>
      </c>
      <c r="V489">
        <v>0.82</v>
      </c>
      <c r="Z489">
        <v>118</v>
      </c>
      <c r="AA489">
        <v>4.2210458486686114E-2</v>
      </c>
      <c r="AE489" t="s">
        <v>49</v>
      </c>
      <c r="AF489" t="s">
        <v>545</v>
      </c>
      <c r="AH489" t="s">
        <v>683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1</v>
      </c>
      <c r="AQ489">
        <v>0</v>
      </c>
      <c r="AR489">
        <v>0</v>
      </c>
      <c r="AS489">
        <v>0</v>
      </c>
      <c r="AT489">
        <v>0</v>
      </c>
      <c r="AU489">
        <v>2</v>
      </c>
      <c r="AV489">
        <v>0</v>
      </c>
      <c r="AW489">
        <v>0</v>
      </c>
      <c r="AX489">
        <v>2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K489" t="s">
        <v>3397</v>
      </c>
    </row>
    <row r="490" spans="1:63" x14ac:dyDescent="0.25">
      <c r="A490">
        <v>1</v>
      </c>
      <c r="B490" t="s">
        <v>149</v>
      </c>
      <c r="D490" t="s">
        <v>149</v>
      </c>
      <c r="E490">
        <v>489</v>
      </c>
      <c r="G490" t="s">
        <v>74</v>
      </c>
      <c r="H490" t="s">
        <v>680</v>
      </c>
      <c r="I490" t="s">
        <v>1004</v>
      </c>
      <c r="J490" t="s">
        <v>1005</v>
      </c>
      <c r="K490" t="s">
        <v>3854</v>
      </c>
      <c r="L490" t="s">
        <v>2440</v>
      </c>
      <c r="M490">
        <v>0.1406</v>
      </c>
      <c r="N490">
        <v>0.1406</v>
      </c>
      <c r="O490">
        <v>0.1406</v>
      </c>
      <c r="P490">
        <v>1.05</v>
      </c>
      <c r="R490">
        <v>0</v>
      </c>
      <c r="S490">
        <v>1.075</v>
      </c>
      <c r="T490">
        <v>2</v>
      </c>
      <c r="U490">
        <v>2</v>
      </c>
      <c r="V490">
        <v>0.77500000000000002</v>
      </c>
      <c r="Z490">
        <v>118</v>
      </c>
      <c r="AA490">
        <v>4.2240501517637488E-2</v>
      </c>
      <c r="AE490" t="s">
        <v>49</v>
      </c>
      <c r="AF490" t="s">
        <v>545</v>
      </c>
      <c r="AH490" t="s">
        <v>683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1</v>
      </c>
      <c r="AQ490">
        <v>0</v>
      </c>
      <c r="AR490">
        <v>0</v>
      </c>
      <c r="AS490">
        <v>0</v>
      </c>
      <c r="AT490">
        <v>0</v>
      </c>
      <c r="AU490">
        <v>2</v>
      </c>
      <c r="AV490">
        <v>0</v>
      </c>
      <c r="AW490">
        <v>0</v>
      </c>
      <c r="AX490">
        <v>2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K490" t="s">
        <v>3397</v>
      </c>
    </row>
    <row r="491" spans="1:63" x14ac:dyDescent="0.25">
      <c r="A491">
        <v>1</v>
      </c>
      <c r="B491" t="s">
        <v>149</v>
      </c>
      <c r="D491" t="s">
        <v>149</v>
      </c>
      <c r="E491">
        <v>490</v>
      </c>
      <c r="F491" t="s">
        <v>60</v>
      </c>
      <c r="H491" t="s">
        <v>802</v>
      </c>
      <c r="I491" t="s">
        <v>1006</v>
      </c>
      <c r="K491" t="s">
        <v>3855</v>
      </c>
      <c r="L491" t="s">
        <v>2440</v>
      </c>
      <c r="M491">
        <v>0.1406</v>
      </c>
      <c r="N491">
        <v>0.1406</v>
      </c>
      <c r="O491">
        <v>0.1406</v>
      </c>
      <c r="P491">
        <v>1.85</v>
      </c>
      <c r="R491">
        <v>0</v>
      </c>
      <c r="S491">
        <v>1.9</v>
      </c>
      <c r="T491">
        <v>2</v>
      </c>
      <c r="U491">
        <v>3</v>
      </c>
      <c r="V491">
        <v>1.56</v>
      </c>
      <c r="Z491">
        <v>118</v>
      </c>
      <c r="AA491">
        <v>4.2240501517637488E-2</v>
      </c>
      <c r="AE491" t="s">
        <v>49</v>
      </c>
      <c r="AF491" t="s">
        <v>545</v>
      </c>
      <c r="AH491" t="s">
        <v>636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Q491">
        <v>0</v>
      </c>
      <c r="AR491">
        <v>0</v>
      </c>
      <c r="AS491">
        <v>0</v>
      </c>
      <c r="AT491">
        <v>0</v>
      </c>
      <c r="AU491">
        <v>2</v>
      </c>
      <c r="AV491">
        <v>0</v>
      </c>
      <c r="AW491">
        <v>0</v>
      </c>
      <c r="AX491">
        <v>2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K491" t="s">
        <v>3397</v>
      </c>
    </row>
    <row r="492" spans="1:63" x14ac:dyDescent="0.25">
      <c r="A492">
        <v>1</v>
      </c>
      <c r="B492" t="s">
        <v>149</v>
      </c>
      <c r="D492" t="s">
        <v>149</v>
      </c>
      <c r="E492">
        <v>491</v>
      </c>
      <c r="F492" t="s">
        <v>60</v>
      </c>
      <c r="H492" t="s">
        <v>802</v>
      </c>
      <c r="I492" t="s">
        <v>1007</v>
      </c>
      <c r="J492" t="s">
        <v>1008</v>
      </c>
      <c r="K492" t="s">
        <v>3853</v>
      </c>
      <c r="L492" t="s">
        <v>827</v>
      </c>
      <c r="M492">
        <v>0.14399999999999999</v>
      </c>
      <c r="N492">
        <v>0.14399999999999999</v>
      </c>
      <c r="O492">
        <v>0.14399999999999999</v>
      </c>
      <c r="P492">
        <v>2</v>
      </c>
      <c r="R492">
        <v>0</v>
      </c>
      <c r="S492">
        <v>2.0499999999999998</v>
      </c>
      <c r="T492">
        <v>2</v>
      </c>
      <c r="U492">
        <v>3.09</v>
      </c>
      <c r="V492">
        <v>1.7</v>
      </c>
      <c r="Z492">
        <v>118</v>
      </c>
      <c r="AA492">
        <v>4.3261964569984337E-2</v>
      </c>
      <c r="AE492" t="s">
        <v>49</v>
      </c>
      <c r="AF492" t="s">
        <v>545</v>
      </c>
      <c r="AH492" t="s">
        <v>636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Q492">
        <v>0</v>
      </c>
      <c r="AR492">
        <v>0</v>
      </c>
      <c r="AS492">
        <v>0</v>
      </c>
      <c r="AT492">
        <v>0</v>
      </c>
      <c r="AU492">
        <v>2</v>
      </c>
      <c r="AV492">
        <v>0</v>
      </c>
      <c r="AW492">
        <v>0</v>
      </c>
      <c r="AX492">
        <v>2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K492" t="s">
        <v>3397</v>
      </c>
    </row>
    <row r="493" spans="1:63" x14ac:dyDescent="0.25">
      <c r="A493">
        <v>1</v>
      </c>
      <c r="B493" t="s">
        <v>149</v>
      </c>
      <c r="D493" t="s">
        <v>149</v>
      </c>
      <c r="E493">
        <v>492</v>
      </c>
      <c r="G493" t="s">
        <v>74</v>
      </c>
      <c r="H493" t="s">
        <v>680</v>
      </c>
      <c r="I493" t="s">
        <v>1009</v>
      </c>
      <c r="J493" t="s">
        <v>1010</v>
      </c>
      <c r="K493" t="s">
        <v>3852</v>
      </c>
      <c r="L493" t="s">
        <v>827</v>
      </c>
      <c r="M493">
        <v>0.14399999999999999</v>
      </c>
      <c r="N493">
        <v>0.14399999999999999</v>
      </c>
      <c r="O493">
        <v>0.14399999999999999</v>
      </c>
      <c r="P493">
        <v>1.125</v>
      </c>
      <c r="R493">
        <v>0</v>
      </c>
      <c r="S493">
        <v>1.1499999999999999</v>
      </c>
      <c r="T493">
        <v>2</v>
      </c>
      <c r="U493">
        <v>2.12</v>
      </c>
      <c r="V493">
        <v>0.87</v>
      </c>
      <c r="Z493">
        <v>118</v>
      </c>
      <c r="AA493">
        <v>4.3261964569984337E-2</v>
      </c>
      <c r="AE493" t="s">
        <v>49</v>
      </c>
      <c r="AF493" t="s">
        <v>545</v>
      </c>
      <c r="AH493" t="s">
        <v>683</v>
      </c>
      <c r="AI493">
        <v>1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Q493">
        <v>0</v>
      </c>
      <c r="AR493">
        <v>0</v>
      </c>
      <c r="AS493">
        <v>0</v>
      </c>
      <c r="AT493">
        <v>0</v>
      </c>
      <c r="AU493">
        <v>2</v>
      </c>
      <c r="AV493">
        <v>0</v>
      </c>
      <c r="AW493">
        <v>0</v>
      </c>
      <c r="AX493">
        <v>2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K493" t="s">
        <v>3397</v>
      </c>
    </row>
    <row r="494" spans="1:63" x14ac:dyDescent="0.25">
      <c r="A494">
        <v>1</v>
      </c>
      <c r="B494" t="s">
        <v>149</v>
      </c>
      <c r="D494" t="s">
        <v>149</v>
      </c>
      <c r="E494">
        <v>493</v>
      </c>
      <c r="F494" t="s">
        <v>60</v>
      </c>
      <c r="H494" t="s">
        <v>802</v>
      </c>
      <c r="I494" t="s">
        <v>1011</v>
      </c>
      <c r="J494" t="s">
        <v>1012</v>
      </c>
      <c r="K494" t="s">
        <v>3994</v>
      </c>
      <c r="L494" t="s">
        <v>829</v>
      </c>
      <c r="M494">
        <v>0.14699999999999999</v>
      </c>
      <c r="N494">
        <v>0.14699999999999999</v>
      </c>
      <c r="O494">
        <v>0.14699999999999999</v>
      </c>
      <c r="P494">
        <v>2.0499999999999998</v>
      </c>
      <c r="R494">
        <v>0</v>
      </c>
      <c r="S494">
        <v>2.1</v>
      </c>
      <c r="T494">
        <v>2</v>
      </c>
      <c r="U494">
        <v>3.12</v>
      </c>
      <c r="V494">
        <v>1.7</v>
      </c>
      <c r="Z494">
        <v>118</v>
      </c>
      <c r="AA494">
        <v>4.4163255498525678E-2</v>
      </c>
      <c r="AE494" t="s">
        <v>49</v>
      </c>
      <c r="AF494" t="s">
        <v>545</v>
      </c>
      <c r="AH494" t="s">
        <v>636</v>
      </c>
      <c r="AI494">
        <v>1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Q494">
        <v>0</v>
      </c>
      <c r="AR494">
        <v>0</v>
      </c>
      <c r="AS494">
        <v>0</v>
      </c>
      <c r="AT494">
        <v>0</v>
      </c>
      <c r="AU494">
        <v>2</v>
      </c>
      <c r="AV494">
        <v>0</v>
      </c>
      <c r="AW494">
        <v>0</v>
      </c>
      <c r="AX494">
        <v>2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K494" t="s">
        <v>3397</v>
      </c>
    </row>
    <row r="495" spans="1:63" x14ac:dyDescent="0.25">
      <c r="A495">
        <v>1</v>
      </c>
      <c r="B495" t="s">
        <v>149</v>
      </c>
      <c r="D495" t="s">
        <v>149</v>
      </c>
      <c r="E495">
        <v>494</v>
      </c>
      <c r="G495" t="s">
        <v>74</v>
      </c>
      <c r="H495" t="s">
        <v>680</v>
      </c>
      <c r="I495" t="s">
        <v>1013</v>
      </c>
      <c r="J495" t="s">
        <v>1014</v>
      </c>
      <c r="K495" t="s">
        <v>3453</v>
      </c>
      <c r="L495" t="s">
        <v>829</v>
      </c>
      <c r="M495">
        <v>0.14699999999999999</v>
      </c>
      <c r="N495">
        <v>0.14699999999999999</v>
      </c>
      <c r="O495">
        <v>0.14699999999999999</v>
      </c>
      <c r="P495">
        <v>1.075</v>
      </c>
      <c r="R495">
        <v>0</v>
      </c>
      <c r="S495">
        <v>1.1000000000000001</v>
      </c>
      <c r="T495">
        <v>2</v>
      </c>
      <c r="U495">
        <v>2.17</v>
      </c>
      <c r="V495">
        <v>0.86</v>
      </c>
      <c r="Z495">
        <v>118</v>
      </c>
      <c r="AA495">
        <v>4.4163255498525678E-2</v>
      </c>
      <c r="AE495" t="s">
        <v>49</v>
      </c>
      <c r="AF495" t="s">
        <v>545</v>
      </c>
      <c r="AH495" t="s">
        <v>683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Q495">
        <v>0</v>
      </c>
      <c r="AR495">
        <v>0</v>
      </c>
      <c r="AS495">
        <v>0</v>
      </c>
      <c r="AT495">
        <v>0</v>
      </c>
      <c r="AU495">
        <v>2</v>
      </c>
      <c r="AV495">
        <v>0</v>
      </c>
      <c r="AW495">
        <v>0</v>
      </c>
      <c r="AX495">
        <v>2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K495" t="s">
        <v>3397</v>
      </c>
    </row>
    <row r="496" spans="1:63" x14ac:dyDescent="0.25">
      <c r="A496">
        <v>1</v>
      </c>
      <c r="B496" t="s">
        <v>149</v>
      </c>
      <c r="D496" t="s">
        <v>149</v>
      </c>
      <c r="E496">
        <v>495</v>
      </c>
      <c r="F496" t="s">
        <v>60</v>
      </c>
      <c r="H496" t="s">
        <v>802</v>
      </c>
      <c r="I496" t="s">
        <v>1015</v>
      </c>
      <c r="J496" t="s">
        <v>1016</v>
      </c>
      <c r="K496" t="s">
        <v>3993</v>
      </c>
      <c r="L496" t="s">
        <v>831</v>
      </c>
      <c r="M496">
        <v>0.14949999999999999</v>
      </c>
      <c r="N496">
        <v>0.14949999999999999</v>
      </c>
      <c r="O496">
        <v>0.14949999999999999</v>
      </c>
      <c r="P496">
        <v>2.02</v>
      </c>
      <c r="R496">
        <v>0</v>
      </c>
      <c r="S496">
        <v>2.0699999999999998</v>
      </c>
      <c r="T496">
        <v>2</v>
      </c>
      <c r="U496">
        <v>3.13</v>
      </c>
      <c r="V496">
        <v>1.71</v>
      </c>
      <c r="Z496">
        <v>118</v>
      </c>
      <c r="AA496">
        <v>4.4914331272310128E-2</v>
      </c>
      <c r="AE496" t="s">
        <v>49</v>
      </c>
      <c r="AF496" t="s">
        <v>545</v>
      </c>
      <c r="AH496" t="s">
        <v>636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Q496">
        <v>0</v>
      </c>
      <c r="AR496">
        <v>0</v>
      </c>
      <c r="AS496">
        <v>0</v>
      </c>
      <c r="AT496">
        <v>0</v>
      </c>
      <c r="AU496">
        <v>2</v>
      </c>
      <c r="AV496">
        <v>0</v>
      </c>
      <c r="AW496">
        <v>0</v>
      </c>
      <c r="AX496">
        <v>2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K496" t="s">
        <v>3397</v>
      </c>
    </row>
    <row r="497" spans="1:63" x14ac:dyDescent="0.25">
      <c r="A497">
        <v>1</v>
      </c>
      <c r="B497" t="s">
        <v>149</v>
      </c>
      <c r="D497" t="s">
        <v>149</v>
      </c>
      <c r="E497">
        <v>496</v>
      </c>
      <c r="G497" t="s">
        <v>74</v>
      </c>
      <c r="H497" t="s">
        <v>680</v>
      </c>
      <c r="I497" t="s">
        <v>1017</v>
      </c>
      <c r="J497" t="s">
        <v>1018</v>
      </c>
      <c r="K497" t="s">
        <v>3850</v>
      </c>
      <c r="L497" t="s">
        <v>831</v>
      </c>
      <c r="M497">
        <v>0.14949999999999999</v>
      </c>
      <c r="N497">
        <v>0.14949999999999999</v>
      </c>
      <c r="O497">
        <v>0.14949999999999999</v>
      </c>
      <c r="P497">
        <v>1.075</v>
      </c>
      <c r="R497">
        <v>0</v>
      </c>
      <c r="S497">
        <v>1.1000000000000001</v>
      </c>
      <c r="T497">
        <v>2</v>
      </c>
      <c r="U497">
        <v>2.16</v>
      </c>
      <c r="V497">
        <v>0.82</v>
      </c>
      <c r="Z497">
        <v>118</v>
      </c>
      <c r="AA497">
        <v>4.4914331272310128E-2</v>
      </c>
      <c r="AE497" t="s">
        <v>49</v>
      </c>
      <c r="AF497" t="s">
        <v>545</v>
      </c>
      <c r="AH497" t="s">
        <v>683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Q497">
        <v>0</v>
      </c>
      <c r="AR497">
        <v>0</v>
      </c>
      <c r="AS497">
        <v>0</v>
      </c>
      <c r="AT497">
        <v>0</v>
      </c>
      <c r="AU497">
        <v>2</v>
      </c>
      <c r="AV497">
        <v>0</v>
      </c>
      <c r="AW497">
        <v>0</v>
      </c>
      <c r="AX497">
        <v>2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K497" t="s">
        <v>3397</v>
      </c>
    </row>
    <row r="498" spans="1:63" x14ac:dyDescent="0.25">
      <c r="A498">
        <v>1</v>
      </c>
      <c r="B498" t="s">
        <v>149</v>
      </c>
      <c r="D498" t="s">
        <v>149</v>
      </c>
      <c r="E498">
        <v>497</v>
      </c>
      <c r="F498" t="s">
        <v>60</v>
      </c>
      <c r="H498" t="s">
        <v>802</v>
      </c>
      <c r="I498" t="s">
        <v>1019</v>
      </c>
      <c r="J498" t="s">
        <v>1020</v>
      </c>
      <c r="K498" t="s">
        <v>3992</v>
      </c>
      <c r="L498" t="s">
        <v>1021</v>
      </c>
      <c r="M498">
        <v>0.152</v>
      </c>
      <c r="N498">
        <v>0.152</v>
      </c>
      <c r="O498">
        <v>0.152</v>
      </c>
      <c r="P498">
        <v>2.09</v>
      </c>
      <c r="R498">
        <v>0</v>
      </c>
      <c r="S498">
        <v>2.14</v>
      </c>
      <c r="T498">
        <v>2</v>
      </c>
      <c r="U498">
        <v>3.23</v>
      </c>
      <c r="V498">
        <v>1.78</v>
      </c>
      <c r="Z498">
        <v>118</v>
      </c>
      <c r="AA498">
        <v>4.5665407046094578E-2</v>
      </c>
      <c r="AE498" t="s">
        <v>49</v>
      </c>
      <c r="AF498" t="s">
        <v>545</v>
      </c>
      <c r="AH498" t="s">
        <v>636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Q498">
        <v>0</v>
      </c>
      <c r="AR498">
        <v>0</v>
      </c>
      <c r="AS498">
        <v>0</v>
      </c>
      <c r="AT498">
        <v>0</v>
      </c>
      <c r="AU498">
        <v>2</v>
      </c>
      <c r="AV498">
        <v>0</v>
      </c>
      <c r="AW498">
        <v>0</v>
      </c>
      <c r="AX498">
        <v>2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K498" t="s">
        <v>3397</v>
      </c>
    </row>
    <row r="499" spans="1:63" x14ac:dyDescent="0.25">
      <c r="A499">
        <v>1</v>
      </c>
      <c r="B499" t="s">
        <v>149</v>
      </c>
      <c r="D499" t="s">
        <v>149</v>
      </c>
      <c r="E499">
        <v>498</v>
      </c>
      <c r="F499" t="s">
        <v>60</v>
      </c>
      <c r="H499" t="s">
        <v>680</v>
      </c>
      <c r="I499" t="s">
        <v>1022</v>
      </c>
      <c r="J499" t="s">
        <v>1023</v>
      </c>
      <c r="K499" t="s">
        <v>3849</v>
      </c>
      <c r="L499" t="s">
        <v>1021</v>
      </c>
      <c r="M499">
        <v>0.152</v>
      </c>
      <c r="N499">
        <v>0.152</v>
      </c>
      <c r="O499">
        <v>0.152</v>
      </c>
      <c r="P499">
        <v>1.08</v>
      </c>
      <c r="R499">
        <v>0</v>
      </c>
      <c r="S499">
        <v>1.1299999999999999</v>
      </c>
      <c r="T499">
        <v>2</v>
      </c>
      <c r="U499">
        <v>2.15</v>
      </c>
      <c r="V499">
        <v>0.85</v>
      </c>
      <c r="Z499">
        <v>118</v>
      </c>
      <c r="AA499">
        <v>4.5665407046094578E-2</v>
      </c>
      <c r="AE499" t="s">
        <v>49</v>
      </c>
      <c r="AF499" t="s">
        <v>545</v>
      </c>
      <c r="AH499" t="s">
        <v>683</v>
      </c>
      <c r="AI499">
        <v>1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Q499">
        <v>0</v>
      </c>
      <c r="AR499">
        <v>0</v>
      </c>
      <c r="AS499">
        <v>0</v>
      </c>
      <c r="AT499">
        <v>0</v>
      </c>
      <c r="AU499">
        <v>2</v>
      </c>
      <c r="AV499">
        <v>0</v>
      </c>
      <c r="AW499">
        <v>0</v>
      </c>
      <c r="AX499">
        <v>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K499" t="s">
        <v>3397</v>
      </c>
    </row>
    <row r="500" spans="1:63" x14ac:dyDescent="0.25">
      <c r="A500">
        <v>1</v>
      </c>
      <c r="B500" t="s">
        <v>149</v>
      </c>
      <c r="D500" t="s">
        <v>149</v>
      </c>
      <c r="E500">
        <v>499</v>
      </c>
      <c r="F500" t="s">
        <v>60</v>
      </c>
      <c r="H500" t="s">
        <v>802</v>
      </c>
      <c r="I500" t="s">
        <v>1024</v>
      </c>
      <c r="J500" t="s">
        <v>1025</v>
      </c>
      <c r="K500" t="s">
        <v>3991</v>
      </c>
      <c r="L500" t="s">
        <v>1026</v>
      </c>
      <c r="M500">
        <v>0.154</v>
      </c>
      <c r="N500">
        <v>0.154</v>
      </c>
      <c r="O500">
        <v>0.154</v>
      </c>
      <c r="P500">
        <v>2.04</v>
      </c>
      <c r="R500">
        <v>0</v>
      </c>
      <c r="S500">
        <v>2.09</v>
      </c>
      <c r="T500">
        <v>2</v>
      </c>
      <c r="U500">
        <v>3.26</v>
      </c>
      <c r="V500">
        <v>1.877</v>
      </c>
      <c r="Z500">
        <v>118</v>
      </c>
      <c r="AA500">
        <v>4.6266267665122145E-2</v>
      </c>
      <c r="AE500" t="s">
        <v>49</v>
      </c>
      <c r="AF500" t="s">
        <v>545</v>
      </c>
      <c r="AH500" t="s">
        <v>636</v>
      </c>
      <c r="AI500">
        <v>1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Q500">
        <v>0</v>
      </c>
      <c r="AR500">
        <v>0</v>
      </c>
      <c r="AS500">
        <v>0</v>
      </c>
      <c r="AT500">
        <v>0</v>
      </c>
      <c r="AU500">
        <v>2</v>
      </c>
      <c r="AV500">
        <v>0</v>
      </c>
      <c r="AW500">
        <v>0</v>
      </c>
      <c r="AX500">
        <v>2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K500" t="s">
        <v>3397</v>
      </c>
    </row>
    <row r="501" spans="1:63" x14ac:dyDescent="0.25">
      <c r="A501">
        <v>1</v>
      </c>
      <c r="B501" t="s">
        <v>149</v>
      </c>
      <c r="D501" t="s">
        <v>149</v>
      </c>
      <c r="E501">
        <v>500</v>
      </c>
      <c r="G501" t="s">
        <v>74</v>
      </c>
      <c r="H501" t="s">
        <v>680</v>
      </c>
      <c r="I501" t="s">
        <v>1027</v>
      </c>
      <c r="J501" t="s">
        <v>1028</v>
      </c>
      <c r="K501" t="s">
        <v>3990</v>
      </c>
      <c r="L501" t="s">
        <v>1026</v>
      </c>
      <c r="M501">
        <v>0.154</v>
      </c>
      <c r="N501">
        <v>0.154</v>
      </c>
      <c r="O501">
        <v>0.154</v>
      </c>
      <c r="P501">
        <v>1.125</v>
      </c>
      <c r="R501">
        <v>0</v>
      </c>
      <c r="S501">
        <v>1.5</v>
      </c>
      <c r="T501">
        <v>2</v>
      </c>
      <c r="U501">
        <v>2.15</v>
      </c>
      <c r="V501">
        <v>0.86</v>
      </c>
      <c r="Z501">
        <v>118</v>
      </c>
      <c r="AA501">
        <v>4.6266267665122145E-2</v>
      </c>
      <c r="AE501" t="s">
        <v>49</v>
      </c>
      <c r="AF501" t="s">
        <v>545</v>
      </c>
      <c r="AH501" t="s">
        <v>683</v>
      </c>
      <c r="AI501">
        <v>1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1</v>
      </c>
      <c r="AQ501">
        <v>0</v>
      </c>
      <c r="AR501">
        <v>0</v>
      </c>
      <c r="AS501">
        <v>0</v>
      </c>
      <c r="AT501">
        <v>0</v>
      </c>
      <c r="AU501">
        <v>2</v>
      </c>
      <c r="AV501">
        <v>0</v>
      </c>
      <c r="AW501">
        <v>0</v>
      </c>
      <c r="AX501">
        <v>2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K501" t="s">
        <v>3397</v>
      </c>
    </row>
    <row r="502" spans="1:63" x14ac:dyDescent="0.25">
      <c r="A502">
        <v>1</v>
      </c>
      <c r="B502" t="s">
        <v>149</v>
      </c>
      <c r="D502" t="s">
        <v>149</v>
      </c>
      <c r="E502">
        <v>501</v>
      </c>
      <c r="G502" t="s">
        <v>74</v>
      </c>
      <c r="H502" t="s">
        <v>680</v>
      </c>
      <c r="I502" t="s">
        <v>1029</v>
      </c>
      <c r="J502" t="s">
        <v>1030</v>
      </c>
      <c r="K502" t="s">
        <v>3847</v>
      </c>
      <c r="L502" t="s">
        <v>2439</v>
      </c>
      <c r="M502">
        <v>0.15629999999999999</v>
      </c>
      <c r="N502">
        <v>0.15629999999999999</v>
      </c>
      <c r="O502">
        <v>0.15629999999999999</v>
      </c>
      <c r="P502">
        <v>1.1499999999999999</v>
      </c>
      <c r="R502">
        <v>0</v>
      </c>
      <c r="S502">
        <v>1.175</v>
      </c>
      <c r="T502">
        <v>2</v>
      </c>
      <c r="U502">
        <v>2.14</v>
      </c>
      <c r="V502">
        <v>0.83</v>
      </c>
      <c r="Z502">
        <v>118</v>
      </c>
      <c r="AA502">
        <v>4.6957257377003833E-2</v>
      </c>
      <c r="AE502" t="s">
        <v>49</v>
      </c>
      <c r="AF502" t="s">
        <v>545</v>
      </c>
      <c r="AH502" t="s">
        <v>683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1</v>
      </c>
      <c r="AQ502">
        <v>0</v>
      </c>
      <c r="AR502">
        <v>0</v>
      </c>
      <c r="AS502">
        <v>0</v>
      </c>
      <c r="AT502">
        <v>0</v>
      </c>
      <c r="AU502">
        <v>2</v>
      </c>
      <c r="AV502">
        <v>0</v>
      </c>
      <c r="AW502">
        <v>0</v>
      </c>
      <c r="AX502">
        <v>2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K502" t="s">
        <v>3397</v>
      </c>
    </row>
    <row r="503" spans="1:63" x14ac:dyDescent="0.25">
      <c r="A503">
        <v>1</v>
      </c>
      <c r="B503" t="s">
        <v>149</v>
      </c>
      <c r="D503" t="s">
        <v>149</v>
      </c>
      <c r="E503">
        <v>502</v>
      </c>
      <c r="F503" t="s">
        <v>60</v>
      </c>
      <c r="H503" t="s">
        <v>802</v>
      </c>
      <c r="I503" t="s">
        <v>1031</v>
      </c>
      <c r="K503" t="s">
        <v>3848</v>
      </c>
      <c r="L503" t="s">
        <v>2439</v>
      </c>
      <c r="M503">
        <v>0.15629999999999999</v>
      </c>
      <c r="N503">
        <v>0.15629999999999999</v>
      </c>
      <c r="O503">
        <v>0.15629999999999999</v>
      </c>
      <c r="P503">
        <v>2.1</v>
      </c>
      <c r="R503">
        <v>0</v>
      </c>
      <c r="S503">
        <v>2.6</v>
      </c>
      <c r="T503">
        <v>2</v>
      </c>
      <c r="U503">
        <v>3.2</v>
      </c>
      <c r="V503">
        <v>1.76</v>
      </c>
      <c r="Z503">
        <v>118</v>
      </c>
      <c r="AA503">
        <v>4.6957257377003833E-2</v>
      </c>
      <c r="AE503" t="s">
        <v>49</v>
      </c>
      <c r="AF503" t="s">
        <v>545</v>
      </c>
      <c r="AH503" t="s">
        <v>636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Q503">
        <v>0</v>
      </c>
      <c r="AR503">
        <v>0</v>
      </c>
      <c r="AS503">
        <v>0</v>
      </c>
      <c r="AT503">
        <v>0</v>
      </c>
      <c r="AU503">
        <v>2</v>
      </c>
      <c r="AV503">
        <v>0</v>
      </c>
      <c r="AW503">
        <v>0</v>
      </c>
      <c r="AX503">
        <v>2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K503" t="s">
        <v>3397</v>
      </c>
    </row>
    <row r="504" spans="1:63" x14ac:dyDescent="0.25">
      <c r="A504">
        <v>1</v>
      </c>
      <c r="B504" t="s">
        <v>149</v>
      </c>
      <c r="D504" t="s">
        <v>149</v>
      </c>
      <c r="E504">
        <v>503</v>
      </c>
      <c r="F504" t="s">
        <v>60</v>
      </c>
      <c r="H504" t="s">
        <v>802</v>
      </c>
      <c r="I504" t="s">
        <v>1032</v>
      </c>
      <c r="J504" t="s">
        <v>1033</v>
      </c>
      <c r="K504" t="s">
        <v>3989</v>
      </c>
      <c r="L504" t="s">
        <v>837</v>
      </c>
      <c r="M504">
        <v>0.157</v>
      </c>
      <c r="N504">
        <v>0.157</v>
      </c>
      <c r="O504">
        <v>0.157</v>
      </c>
      <c r="P504">
        <v>2.16</v>
      </c>
      <c r="R504">
        <v>0</v>
      </c>
      <c r="S504">
        <v>2.21</v>
      </c>
      <c r="T504">
        <v>2</v>
      </c>
      <c r="U504">
        <v>3.24</v>
      </c>
      <c r="V504">
        <v>1.84</v>
      </c>
      <c r="Z504">
        <v>118</v>
      </c>
      <c r="AA504">
        <v>4.7167558593663485E-2</v>
      </c>
      <c r="AE504" t="s">
        <v>49</v>
      </c>
      <c r="AF504" t="s">
        <v>545</v>
      </c>
      <c r="AH504" t="s">
        <v>636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Q504">
        <v>0</v>
      </c>
      <c r="AR504">
        <v>0</v>
      </c>
      <c r="AS504">
        <v>0</v>
      </c>
      <c r="AT504">
        <v>0</v>
      </c>
      <c r="AU504">
        <v>2</v>
      </c>
      <c r="AV504">
        <v>0</v>
      </c>
      <c r="AW504">
        <v>0</v>
      </c>
      <c r="AX504">
        <v>2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K504" t="s">
        <v>3397</v>
      </c>
    </row>
    <row r="505" spans="1:63" x14ac:dyDescent="0.25">
      <c r="A505">
        <v>1</v>
      </c>
      <c r="B505" t="s">
        <v>149</v>
      </c>
      <c r="D505" t="s">
        <v>149</v>
      </c>
      <c r="E505">
        <v>504</v>
      </c>
      <c r="G505" t="s">
        <v>74</v>
      </c>
      <c r="H505" t="s">
        <v>680</v>
      </c>
      <c r="I505" t="s">
        <v>1034</v>
      </c>
      <c r="J505" t="s">
        <v>1035</v>
      </c>
      <c r="K505" t="s">
        <v>3988</v>
      </c>
      <c r="L505" t="s">
        <v>837</v>
      </c>
      <c r="M505">
        <v>0.157</v>
      </c>
      <c r="N505">
        <v>0.157</v>
      </c>
      <c r="O505">
        <v>0.157</v>
      </c>
      <c r="P505">
        <v>1.175</v>
      </c>
      <c r="R505">
        <v>0</v>
      </c>
      <c r="S505">
        <v>1.2</v>
      </c>
      <c r="T505">
        <v>2</v>
      </c>
      <c r="U505">
        <v>2.2000000000000002</v>
      </c>
      <c r="V505">
        <v>0.91</v>
      </c>
      <c r="Z505">
        <v>118</v>
      </c>
      <c r="AA505">
        <v>4.7167558593663485E-2</v>
      </c>
      <c r="AE505" t="s">
        <v>49</v>
      </c>
      <c r="AF505" t="s">
        <v>545</v>
      </c>
      <c r="AH505" t="s">
        <v>683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1</v>
      </c>
      <c r="AQ505">
        <v>0</v>
      </c>
      <c r="AR505">
        <v>0</v>
      </c>
      <c r="AS505">
        <v>0</v>
      </c>
      <c r="AT505">
        <v>0</v>
      </c>
      <c r="AU505">
        <v>2</v>
      </c>
      <c r="AV505">
        <v>0</v>
      </c>
      <c r="AW505">
        <v>0</v>
      </c>
      <c r="AX505">
        <v>2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K505" t="s">
        <v>3397</v>
      </c>
    </row>
    <row r="506" spans="1:63" x14ac:dyDescent="0.25">
      <c r="A506">
        <v>1</v>
      </c>
      <c r="B506" t="s">
        <v>149</v>
      </c>
      <c r="D506" t="s">
        <v>149</v>
      </c>
      <c r="E506">
        <v>505</v>
      </c>
      <c r="F506" t="s">
        <v>60</v>
      </c>
      <c r="H506" t="s">
        <v>802</v>
      </c>
      <c r="I506" t="s">
        <v>1036</v>
      </c>
      <c r="J506" t="s">
        <v>1037</v>
      </c>
      <c r="K506" t="s">
        <v>3987</v>
      </c>
      <c r="L506" t="s">
        <v>841</v>
      </c>
      <c r="M506">
        <v>0.159</v>
      </c>
      <c r="N506">
        <v>0.159</v>
      </c>
      <c r="O506">
        <v>0.159</v>
      </c>
      <c r="P506">
        <v>2.2400000000000002</v>
      </c>
      <c r="R506">
        <v>0</v>
      </c>
      <c r="S506">
        <v>2.29</v>
      </c>
      <c r="T506">
        <v>2</v>
      </c>
      <c r="U506">
        <v>3.38</v>
      </c>
      <c r="V506">
        <v>1.9</v>
      </c>
      <c r="Z506">
        <v>118</v>
      </c>
      <c r="AA506">
        <v>4.7768419212691045E-2</v>
      </c>
      <c r="AE506" t="s">
        <v>49</v>
      </c>
      <c r="AF506" t="s">
        <v>545</v>
      </c>
      <c r="AH506" t="s">
        <v>636</v>
      </c>
      <c r="AI506">
        <v>1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Q506">
        <v>0</v>
      </c>
      <c r="AR506">
        <v>0</v>
      </c>
      <c r="AS506">
        <v>0</v>
      </c>
      <c r="AT506">
        <v>0</v>
      </c>
      <c r="AU506">
        <v>2</v>
      </c>
      <c r="AV506">
        <v>0</v>
      </c>
      <c r="AW506">
        <v>0</v>
      </c>
      <c r="AX506">
        <v>2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K506" t="s">
        <v>3397</v>
      </c>
    </row>
    <row r="507" spans="1:63" x14ac:dyDescent="0.25">
      <c r="A507">
        <v>1</v>
      </c>
      <c r="B507" t="s">
        <v>149</v>
      </c>
      <c r="D507" t="s">
        <v>149</v>
      </c>
      <c r="E507">
        <v>506</v>
      </c>
      <c r="G507" t="s">
        <v>74</v>
      </c>
      <c r="H507" t="s">
        <v>680</v>
      </c>
      <c r="I507" t="s">
        <v>1038</v>
      </c>
      <c r="J507" t="s">
        <v>1039</v>
      </c>
      <c r="K507" t="s">
        <v>3845</v>
      </c>
      <c r="L507" t="s">
        <v>841</v>
      </c>
      <c r="M507">
        <v>0.159</v>
      </c>
      <c r="N507">
        <v>0.159</v>
      </c>
      <c r="O507">
        <v>0.159</v>
      </c>
      <c r="P507">
        <v>1.2</v>
      </c>
      <c r="R507">
        <v>0</v>
      </c>
      <c r="S507">
        <v>1.2250000000000001</v>
      </c>
      <c r="T507">
        <v>2</v>
      </c>
      <c r="U507">
        <v>2.2000000000000002</v>
      </c>
      <c r="V507">
        <v>0.87</v>
      </c>
      <c r="Z507">
        <v>118</v>
      </c>
      <c r="AA507">
        <v>4.7768419212691045E-2</v>
      </c>
      <c r="AE507" t="s">
        <v>49</v>
      </c>
      <c r="AF507" t="s">
        <v>545</v>
      </c>
      <c r="AH507" t="s">
        <v>683</v>
      </c>
      <c r="AI507">
        <v>1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Q507">
        <v>0</v>
      </c>
      <c r="AR507">
        <v>0</v>
      </c>
      <c r="AS507">
        <v>0</v>
      </c>
      <c r="AT507">
        <v>0</v>
      </c>
      <c r="AU507">
        <v>2</v>
      </c>
      <c r="AV507">
        <v>0</v>
      </c>
      <c r="AW507">
        <v>0</v>
      </c>
      <c r="AX507">
        <v>2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K507" t="s">
        <v>3397</v>
      </c>
    </row>
    <row r="508" spans="1:63" x14ac:dyDescent="0.25">
      <c r="A508">
        <v>1</v>
      </c>
      <c r="B508" t="s">
        <v>149</v>
      </c>
      <c r="D508" t="s">
        <v>149</v>
      </c>
      <c r="E508">
        <v>507</v>
      </c>
      <c r="F508" t="s">
        <v>60</v>
      </c>
      <c r="H508" t="s">
        <v>802</v>
      </c>
      <c r="I508" t="s">
        <v>1040</v>
      </c>
      <c r="J508" t="s">
        <v>1041</v>
      </c>
      <c r="K508" t="s">
        <v>2291</v>
      </c>
      <c r="L508" t="s">
        <v>1042</v>
      </c>
      <c r="M508">
        <v>0.161</v>
      </c>
      <c r="N508">
        <v>0.161</v>
      </c>
      <c r="O508">
        <v>0.161</v>
      </c>
      <c r="P508">
        <v>2.23</v>
      </c>
      <c r="R508">
        <v>0</v>
      </c>
      <c r="S508">
        <v>2.2799999999999998</v>
      </c>
      <c r="T508">
        <v>2</v>
      </c>
      <c r="U508">
        <v>3.4</v>
      </c>
      <c r="V508">
        <v>1.92</v>
      </c>
      <c r="Z508">
        <v>118</v>
      </c>
      <c r="AA508">
        <v>4.8369279831718605E-2</v>
      </c>
      <c r="AE508" t="s">
        <v>49</v>
      </c>
      <c r="AF508" t="s">
        <v>545</v>
      </c>
      <c r="AH508" t="s">
        <v>636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1</v>
      </c>
      <c r="AQ508">
        <v>0</v>
      </c>
      <c r="AR508">
        <v>0</v>
      </c>
      <c r="AS508">
        <v>0</v>
      </c>
      <c r="AT508">
        <v>0</v>
      </c>
      <c r="AU508">
        <v>2</v>
      </c>
      <c r="AV508">
        <v>0</v>
      </c>
      <c r="AW508">
        <v>0</v>
      </c>
      <c r="AX508">
        <v>2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K508" t="s">
        <v>3397</v>
      </c>
    </row>
    <row r="509" spans="1:63" x14ac:dyDescent="0.25">
      <c r="A509">
        <v>1</v>
      </c>
      <c r="B509" t="s">
        <v>149</v>
      </c>
      <c r="D509" t="s">
        <v>149</v>
      </c>
      <c r="E509">
        <v>508</v>
      </c>
      <c r="G509" t="s">
        <v>74</v>
      </c>
      <c r="H509" t="s">
        <v>680</v>
      </c>
      <c r="I509" t="s">
        <v>1043</v>
      </c>
      <c r="J509" t="s">
        <v>1044</v>
      </c>
      <c r="K509" t="s">
        <v>3455</v>
      </c>
      <c r="L509" t="s">
        <v>1042</v>
      </c>
      <c r="M509">
        <v>0.161</v>
      </c>
      <c r="N509">
        <v>0.161</v>
      </c>
      <c r="O509">
        <v>0.161</v>
      </c>
      <c r="P509">
        <v>1.2</v>
      </c>
      <c r="R509">
        <v>0</v>
      </c>
      <c r="S509">
        <v>1.2250000000000001</v>
      </c>
      <c r="T509">
        <v>2</v>
      </c>
      <c r="U509">
        <v>2.1800000000000002</v>
      </c>
      <c r="V509">
        <v>0.91</v>
      </c>
      <c r="Z509">
        <v>118</v>
      </c>
      <c r="AA509">
        <v>4.8369279831718605E-2</v>
      </c>
      <c r="AE509" t="s">
        <v>49</v>
      </c>
      <c r="AF509" t="s">
        <v>545</v>
      </c>
      <c r="AH509" t="s">
        <v>683</v>
      </c>
      <c r="AI509">
        <v>1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1</v>
      </c>
      <c r="AQ509">
        <v>0</v>
      </c>
      <c r="AR509">
        <v>0</v>
      </c>
      <c r="AS509">
        <v>0</v>
      </c>
      <c r="AT509">
        <v>0</v>
      </c>
      <c r="AU509">
        <v>2</v>
      </c>
      <c r="AV509">
        <v>0</v>
      </c>
      <c r="AW509">
        <v>0</v>
      </c>
      <c r="AX509">
        <v>2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K509" t="s">
        <v>3397</v>
      </c>
    </row>
    <row r="510" spans="1:63" x14ac:dyDescent="0.25">
      <c r="A510">
        <v>1</v>
      </c>
      <c r="B510" t="s">
        <v>149</v>
      </c>
      <c r="D510" t="s">
        <v>149</v>
      </c>
      <c r="E510">
        <v>509</v>
      </c>
      <c r="F510" t="s">
        <v>60</v>
      </c>
      <c r="H510" t="s">
        <v>680</v>
      </c>
      <c r="I510" t="s">
        <v>1045</v>
      </c>
      <c r="J510" t="s">
        <v>2438</v>
      </c>
      <c r="K510" t="s">
        <v>3843</v>
      </c>
      <c r="L510" t="s">
        <v>1046</v>
      </c>
      <c r="M510">
        <v>0.16600000000000001</v>
      </c>
      <c r="N510">
        <v>0.16600000000000001</v>
      </c>
      <c r="O510">
        <v>0.16600000000000001</v>
      </c>
      <c r="P510">
        <v>1.1399999999999999</v>
      </c>
      <c r="R510">
        <v>0</v>
      </c>
      <c r="S510">
        <v>1.19</v>
      </c>
      <c r="T510">
        <v>2</v>
      </c>
      <c r="U510">
        <v>2.125</v>
      </c>
      <c r="V510">
        <v>1.0625</v>
      </c>
      <c r="Z510">
        <v>118</v>
      </c>
      <c r="AA510">
        <v>4.9871431379287505E-2</v>
      </c>
      <c r="AE510" t="s">
        <v>49</v>
      </c>
      <c r="AF510" t="s">
        <v>545</v>
      </c>
      <c r="AG510" t="s">
        <v>532</v>
      </c>
      <c r="AH510" t="s">
        <v>683</v>
      </c>
      <c r="AI510">
        <v>1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Q510">
        <v>0</v>
      </c>
      <c r="AR510">
        <v>0</v>
      </c>
      <c r="AS510">
        <v>0</v>
      </c>
      <c r="AT510">
        <v>0</v>
      </c>
      <c r="AU510">
        <v>2</v>
      </c>
      <c r="AV510">
        <v>0</v>
      </c>
      <c r="AW510">
        <v>0</v>
      </c>
      <c r="AX510">
        <v>2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K510" t="s">
        <v>3397</v>
      </c>
    </row>
    <row r="511" spans="1:63" x14ac:dyDescent="0.25">
      <c r="A511">
        <v>1</v>
      </c>
      <c r="B511" t="s">
        <v>149</v>
      </c>
      <c r="D511" t="s">
        <v>149</v>
      </c>
      <c r="E511">
        <v>510</v>
      </c>
      <c r="F511" t="s">
        <v>60</v>
      </c>
      <c r="H511" t="s">
        <v>802</v>
      </c>
      <c r="I511" t="s">
        <v>1047</v>
      </c>
      <c r="J511" t="s">
        <v>1048</v>
      </c>
      <c r="K511" t="s">
        <v>3844</v>
      </c>
      <c r="L511" t="s">
        <v>1046</v>
      </c>
      <c r="M511">
        <v>0.16600000000000001</v>
      </c>
      <c r="N511">
        <v>0.16600000000000001</v>
      </c>
      <c r="O511">
        <v>0.16600000000000001</v>
      </c>
      <c r="P511">
        <v>2.29</v>
      </c>
      <c r="R511">
        <v>0</v>
      </c>
      <c r="S511">
        <v>2.34</v>
      </c>
      <c r="T511">
        <v>2</v>
      </c>
      <c r="U511">
        <v>3.39</v>
      </c>
      <c r="V511">
        <v>1.94</v>
      </c>
      <c r="Z511">
        <v>118</v>
      </c>
      <c r="AA511">
        <v>4.9871431379287505E-2</v>
      </c>
      <c r="AE511" t="s">
        <v>49</v>
      </c>
      <c r="AF511" t="s">
        <v>545</v>
      </c>
      <c r="AH511" t="s">
        <v>636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1</v>
      </c>
      <c r="AQ511">
        <v>0</v>
      </c>
      <c r="AR511">
        <v>0</v>
      </c>
      <c r="AS511">
        <v>0</v>
      </c>
      <c r="AT511">
        <v>0</v>
      </c>
      <c r="AU511">
        <v>2</v>
      </c>
      <c r="AV511">
        <v>0</v>
      </c>
      <c r="AW511">
        <v>0</v>
      </c>
      <c r="AX511">
        <v>2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K511" t="s">
        <v>3397</v>
      </c>
    </row>
    <row r="512" spans="1:63" x14ac:dyDescent="0.25">
      <c r="A512">
        <v>1</v>
      </c>
      <c r="B512" t="s">
        <v>149</v>
      </c>
      <c r="D512" t="s">
        <v>149</v>
      </c>
      <c r="E512">
        <v>511</v>
      </c>
      <c r="F512" t="s">
        <v>60</v>
      </c>
      <c r="H512" t="s">
        <v>802</v>
      </c>
      <c r="I512" t="s">
        <v>1049</v>
      </c>
      <c r="J512" t="s">
        <v>1050</v>
      </c>
      <c r="K512" t="s">
        <v>3986</v>
      </c>
      <c r="L512" t="s">
        <v>1051</v>
      </c>
      <c r="M512">
        <v>0.16950000000000001</v>
      </c>
      <c r="N512">
        <v>0.16950000000000001</v>
      </c>
      <c r="O512">
        <v>0.16950000000000001</v>
      </c>
      <c r="P512">
        <v>2.25</v>
      </c>
      <c r="R512">
        <v>0</v>
      </c>
      <c r="S512">
        <v>2.2999999999999998</v>
      </c>
      <c r="T512">
        <v>2</v>
      </c>
      <c r="U512">
        <v>3.32</v>
      </c>
      <c r="V512">
        <v>1.89</v>
      </c>
      <c r="Z512">
        <v>118</v>
      </c>
      <c r="AA512">
        <v>5.0922937462585735E-2</v>
      </c>
      <c r="AE512" t="s">
        <v>49</v>
      </c>
      <c r="AF512" t="s">
        <v>545</v>
      </c>
      <c r="AH512" t="s">
        <v>636</v>
      </c>
      <c r="AI512">
        <v>1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1</v>
      </c>
      <c r="AQ512">
        <v>0</v>
      </c>
      <c r="AR512">
        <v>0</v>
      </c>
      <c r="AS512">
        <v>0</v>
      </c>
      <c r="AT512">
        <v>0</v>
      </c>
      <c r="AU512">
        <v>2</v>
      </c>
      <c r="AV512">
        <v>0</v>
      </c>
      <c r="AW512">
        <v>0</v>
      </c>
      <c r="AX512">
        <v>2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K512" t="s">
        <v>3397</v>
      </c>
    </row>
    <row r="513" spans="1:63" x14ac:dyDescent="0.25">
      <c r="A513">
        <v>1</v>
      </c>
      <c r="B513" t="s">
        <v>149</v>
      </c>
      <c r="D513" t="s">
        <v>149</v>
      </c>
      <c r="E513">
        <v>512</v>
      </c>
      <c r="G513" t="s">
        <v>74</v>
      </c>
      <c r="H513" t="s">
        <v>680</v>
      </c>
      <c r="I513" t="s">
        <v>1052</v>
      </c>
      <c r="J513" t="s">
        <v>1053</v>
      </c>
      <c r="K513" t="s">
        <v>3842</v>
      </c>
      <c r="L513" t="s">
        <v>1051</v>
      </c>
      <c r="M513">
        <v>0.16950000000000001</v>
      </c>
      <c r="N513">
        <v>0.16950000000000001</v>
      </c>
      <c r="O513">
        <v>0.16950000000000001</v>
      </c>
      <c r="P513">
        <v>1.2</v>
      </c>
      <c r="R513">
        <v>0</v>
      </c>
      <c r="S513">
        <v>1.2250000000000001</v>
      </c>
      <c r="T513">
        <v>2</v>
      </c>
      <c r="U513">
        <v>2.17</v>
      </c>
      <c r="V513">
        <v>0.95</v>
      </c>
      <c r="Z513">
        <v>118</v>
      </c>
      <c r="AA513">
        <v>5.0922937462585735E-2</v>
      </c>
      <c r="AE513" t="s">
        <v>49</v>
      </c>
      <c r="AF513" t="s">
        <v>545</v>
      </c>
      <c r="AH513" t="s">
        <v>683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1</v>
      </c>
      <c r="AQ513">
        <v>0</v>
      </c>
      <c r="AR513">
        <v>0</v>
      </c>
      <c r="AS513">
        <v>0</v>
      </c>
      <c r="AT513">
        <v>0</v>
      </c>
      <c r="AU513">
        <v>2</v>
      </c>
      <c r="AV513">
        <v>0</v>
      </c>
      <c r="AW513">
        <v>0</v>
      </c>
      <c r="AX513">
        <v>2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K513" t="s">
        <v>3397</v>
      </c>
    </row>
    <row r="514" spans="1:63" x14ac:dyDescent="0.25">
      <c r="A514">
        <v>1</v>
      </c>
      <c r="B514" t="s">
        <v>149</v>
      </c>
      <c r="D514" t="s">
        <v>149</v>
      </c>
      <c r="E514">
        <v>513</v>
      </c>
      <c r="G514" t="s">
        <v>74</v>
      </c>
      <c r="H514" t="s">
        <v>680</v>
      </c>
      <c r="I514" t="s">
        <v>1054</v>
      </c>
      <c r="J514" t="s">
        <v>1055</v>
      </c>
      <c r="K514" t="s">
        <v>3840</v>
      </c>
      <c r="L514" t="s">
        <v>2437</v>
      </c>
      <c r="M514">
        <v>0.1719</v>
      </c>
      <c r="N514">
        <v>0.1719</v>
      </c>
      <c r="O514">
        <v>0.1719</v>
      </c>
      <c r="P514">
        <v>1.2250000000000001</v>
      </c>
      <c r="R514">
        <v>0</v>
      </c>
      <c r="S514">
        <v>1.25</v>
      </c>
      <c r="T514">
        <v>2</v>
      </c>
      <c r="U514">
        <v>2.19</v>
      </c>
      <c r="V514">
        <v>0.89</v>
      </c>
      <c r="Z514">
        <v>118</v>
      </c>
      <c r="AA514">
        <v>5.1643970205418804E-2</v>
      </c>
      <c r="AE514" t="s">
        <v>49</v>
      </c>
      <c r="AF514" t="s">
        <v>545</v>
      </c>
      <c r="AH514" t="s">
        <v>683</v>
      </c>
      <c r="AI514">
        <v>1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1</v>
      </c>
      <c r="AQ514">
        <v>0</v>
      </c>
      <c r="AR514">
        <v>0</v>
      </c>
      <c r="AS514">
        <v>0</v>
      </c>
      <c r="AT514">
        <v>0</v>
      </c>
      <c r="AU514">
        <v>2</v>
      </c>
      <c r="AV514">
        <v>0</v>
      </c>
      <c r="AW514">
        <v>0</v>
      </c>
      <c r="AX514">
        <v>2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K514" t="s">
        <v>3397</v>
      </c>
    </row>
    <row r="515" spans="1:63" x14ac:dyDescent="0.25">
      <c r="A515">
        <v>1</v>
      </c>
      <c r="B515" t="s">
        <v>149</v>
      </c>
      <c r="D515" t="s">
        <v>149</v>
      </c>
      <c r="E515">
        <v>514</v>
      </c>
      <c r="F515" t="s">
        <v>60</v>
      </c>
      <c r="H515" t="s">
        <v>802</v>
      </c>
      <c r="I515" t="s">
        <v>1056</v>
      </c>
      <c r="K515" t="s">
        <v>3841</v>
      </c>
      <c r="L515" t="s">
        <v>2437</v>
      </c>
      <c r="M515">
        <v>0.1719</v>
      </c>
      <c r="N515">
        <v>0.1719</v>
      </c>
      <c r="O515">
        <v>0.1719</v>
      </c>
      <c r="P515">
        <v>2.27</v>
      </c>
      <c r="R515">
        <v>0</v>
      </c>
      <c r="S515">
        <v>2.3199999999999998</v>
      </c>
      <c r="T515">
        <v>2</v>
      </c>
      <c r="U515">
        <v>3.32</v>
      </c>
      <c r="V515">
        <v>1.93</v>
      </c>
      <c r="Z515">
        <v>118</v>
      </c>
      <c r="AA515">
        <v>5.1643970205418804E-2</v>
      </c>
      <c r="AE515" t="s">
        <v>49</v>
      </c>
      <c r="AF515" t="s">
        <v>545</v>
      </c>
      <c r="AH515" t="s">
        <v>636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1</v>
      </c>
      <c r="AQ515">
        <v>0</v>
      </c>
      <c r="AR515">
        <v>0</v>
      </c>
      <c r="AS515">
        <v>0</v>
      </c>
      <c r="AT515">
        <v>0</v>
      </c>
      <c r="AU515">
        <v>2</v>
      </c>
      <c r="AV515">
        <v>0</v>
      </c>
      <c r="AW515">
        <v>0</v>
      </c>
      <c r="AX515">
        <v>2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K515" t="s">
        <v>3397</v>
      </c>
    </row>
    <row r="516" spans="1:63" x14ac:dyDescent="0.25">
      <c r="A516">
        <v>1</v>
      </c>
      <c r="B516" t="s">
        <v>149</v>
      </c>
      <c r="D516" t="s">
        <v>149</v>
      </c>
      <c r="E516">
        <v>515</v>
      </c>
      <c r="F516" t="s">
        <v>60</v>
      </c>
      <c r="H516" t="s">
        <v>802</v>
      </c>
      <c r="I516" t="s">
        <v>1057</v>
      </c>
      <c r="J516" t="s">
        <v>1058</v>
      </c>
      <c r="K516" t="s">
        <v>3839</v>
      </c>
      <c r="L516" t="s">
        <v>1059</v>
      </c>
      <c r="M516">
        <v>0.17299999999999999</v>
      </c>
      <c r="N516">
        <v>0.17299999999999999</v>
      </c>
      <c r="O516">
        <v>0.17299999999999999</v>
      </c>
      <c r="P516">
        <v>2.35</v>
      </c>
      <c r="R516">
        <v>0</v>
      </c>
      <c r="S516">
        <v>2.4</v>
      </c>
      <c r="T516">
        <v>2</v>
      </c>
      <c r="U516">
        <v>3.5</v>
      </c>
      <c r="V516">
        <v>1.96</v>
      </c>
      <c r="Z516">
        <v>118</v>
      </c>
      <c r="AA516">
        <v>5.1974443545883958E-2</v>
      </c>
      <c r="AE516" t="s">
        <v>49</v>
      </c>
      <c r="AF516" t="s">
        <v>545</v>
      </c>
      <c r="AH516" t="s">
        <v>636</v>
      </c>
      <c r="AI516">
        <v>1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Q516">
        <v>0</v>
      </c>
      <c r="AR516">
        <v>0</v>
      </c>
      <c r="AS516">
        <v>0</v>
      </c>
      <c r="AT516">
        <v>0</v>
      </c>
      <c r="AU516">
        <v>2</v>
      </c>
      <c r="AV516">
        <v>0</v>
      </c>
      <c r="AW516">
        <v>0</v>
      </c>
      <c r="AX516">
        <v>2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K516" t="s">
        <v>3397</v>
      </c>
    </row>
    <row r="517" spans="1:63" x14ac:dyDescent="0.25">
      <c r="A517">
        <v>1</v>
      </c>
      <c r="B517" t="s">
        <v>149</v>
      </c>
      <c r="D517" t="s">
        <v>149</v>
      </c>
      <c r="E517">
        <v>516</v>
      </c>
      <c r="G517" t="s">
        <v>74</v>
      </c>
      <c r="H517" t="s">
        <v>680</v>
      </c>
      <c r="I517" t="s">
        <v>1060</v>
      </c>
      <c r="J517" t="s">
        <v>1061</v>
      </c>
      <c r="K517" t="s">
        <v>3838</v>
      </c>
      <c r="L517" t="s">
        <v>1059</v>
      </c>
      <c r="M517">
        <v>0.17299999999999999</v>
      </c>
      <c r="N517">
        <v>0.17299999999999999</v>
      </c>
      <c r="O517">
        <v>0.17299999999999999</v>
      </c>
      <c r="P517">
        <v>1.325</v>
      </c>
      <c r="R517">
        <v>0</v>
      </c>
      <c r="S517">
        <v>1.35</v>
      </c>
      <c r="T517">
        <v>2</v>
      </c>
      <c r="U517">
        <v>2.2999999999999998</v>
      </c>
      <c r="V517">
        <v>1.01</v>
      </c>
      <c r="Z517">
        <v>118</v>
      </c>
      <c r="AA517">
        <v>5.1974443545883958E-2</v>
      </c>
      <c r="AE517" t="s">
        <v>49</v>
      </c>
      <c r="AF517" t="s">
        <v>545</v>
      </c>
      <c r="AH517" t="s">
        <v>683</v>
      </c>
      <c r="AI517">
        <v>1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Q517">
        <v>0</v>
      </c>
      <c r="AR517">
        <v>0</v>
      </c>
      <c r="AS517">
        <v>0</v>
      </c>
      <c r="AT517">
        <v>0</v>
      </c>
      <c r="AU517">
        <v>2</v>
      </c>
      <c r="AV517">
        <v>0</v>
      </c>
      <c r="AW517">
        <v>0</v>
      </c>
      <c r="AX517">
        <v>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K517" t="s">
        <v>3397</v>
      </c>
    </row>
    <row r="518" spans="1:63" x14ac:dyDescent="0.25">
      <c r="A518">
        <v>1</v>
      </c>
      <c r="B518" t="s">
        <v>149</v>
      </c>
      <c r="D518" t="s">
        <v>149</v>
      </c>
      <c r="E518">
        <v>517</v>
      </c>
      <c r="G518" t="s">
        <v>74</v>
      </c>
      <c r="H518" t="s">
        <v>680</v>
      </c>
      <c r="I518" t="s">
        <v>1062</v>
      </c>
      <c r="J518" t="s">
        <v>1063</v>
      </c>
      <c r="K518" t="s">
        <v>3836</v>
      </c>
      <c r="L518" t="s">
        <v>844</v>
      </c>
      <c r="M518">
        <v>0.17699999999999999</v>
      </c>
      <c r="N518">
        <v>0.17699999999999999</v>
      </c>
      <c r="O518">
        <v>0.17699999999999999</v>
      </c>
      <c r="P518">
        <v>1.3</v>
      </c>
      <c r="R518">
        <v>0</v>
      </c>
      <c r="S518">
        <v>1.325</v>
      </c>
      <c r="T518">
        <v>2</v>
      </c>
      <c r="U518">
        <v>2.2999999999999998</v>
      </c>
      <c r="V518">
        <v>1</v>
      </c>
      <c r="Z518">
        <v>118</v>
      </c>
      <c r="AA518">
        <v>5.3176164783939085E-2</v>
      </c>
      <c r="AE518" t="s">
        <v>49</v>
      </c>
      <c r="AF518" t="s">
        <v>545</v>
      </c>
      <c r="AH518" t="s">
        <v>683</v>
      </c>
      <c r="AI518">
        <v>1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1</v>
      </c>
      <c r="AQ518">
        <v>0</v>
      </c>
      <c r="AR518">
        <v>0</v>
      </c>
      <c r="AS518">
        <v>0</v>
      </c>
      <c r="AT518">
        <v>0</v>
      </c>
      <c r="AU518">
        <v>2</v>
      </c>
      <c r="AV518">
        <v>0</v>
      </c>
      <c r="AW518">
        <v>0</v>
      </c>
      <c r="AX518">
        <v>2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K518" t="s">
        <v>3397</v>
      </c>
    </row>
    <row r="519" spans="1:63" x14ac:dyDescent="0.25">
      <c r="A519">
        <v>1</v>
      </c>
      <c r="B519" t="s">
        <v>149</v>
      </c>
      <c r="D519" t="s">
        <v>149</v>
      </c>
      <c r="E519">
        <v>518</v>
      </c>
      <c r="F519" t="s">
        <v>60</v>
      </c>
      <c r="H519" t="s">
        <v>802</v>
      </c>
      <c r="I519" t="s">
        <v>1064</v>
      </c>
      <c r="J519" t="s">
        <v>2436</v>
      </c>
      <c r="K519" t="s">
        <v>3837</v>
      </c>
      <c r="L519" t="s">
        <v>844</v>
      </c>
      <c r="M519">
        <v>0.17699999999999999</v>
      </c>
      <c r="N519">
        <v>0.17699999999999999</v>
      </c>
      <c r="O519">
        <v>0.17699999999999999</v>
      </c>
      <c r="P519">
        <v>2.2999999999999998</v>
      </c>
      <c r="R519">
        <v>0</v>
      </c>
      <c r="S519">
        <v>2.35</v>
      </c>
      <c r="T519">
        <v>2</v>
      </c>
      <c r="U519">
        <v>3.375</v>
      </c>
      <c r="V519">
        <v>2.1875</v>
      </c>
      <c r="Z519">
        <v>118</v>
      </c>
      <c r="AA519">
        <v>5.3176164783939085E-2</v>
      </c>
      <c r="AE519" t="s">
        <v>49</v>
      </c>
      <c r="AF519" t="s">
        <v>545</v>
      </c>
      <c r="AH519" t="s">
        <v>636</v>
      </c>
      <c r="AI519">
        <v>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1</v>
      </c>
      <c r="AQ519">
        <v>0</v>
      </c>
      <c r="AR519">
        <v>0</v>
      </c>
      <c r="AS519">
        <v>0</v>
      </c>
      <c r="AT519">
        <v>0</v>
      </c>
      <c r="AU519">
        <v>2</v>
      </c>
      <c r="AV519">
        <v>0</v>
      </c>
      <c r="AW519">
        <v>0</v>
      </c>
      <c r="AX519">
        <v>2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K519" t="s">
        <v>3397</v>
      </c>
    </row>
    <row r="520" spans="1:63" x14ac:dyDescent="0.25">
      <c r="A520">
        <v>1</v>
      </c>
      <c r="B520" t="s">
        <v>149</v>
      </c>
      <c r="D520" t="s">
        <v>149</v>
      </c>
      <c r="E520">
        <v>519</v>
      </c>
      <c r="F520" t="s">
        <v>60</v>
      </c>
      <c r="H520" t="s">
        <v>802</v>
      </c>
      <c r="I520" t="s">
        <v>1065</v>
      </c>
      <c r="J520" t="s">
        <v>1066</v>
      </c>
      <c r="K520" t="s">
        <v>3985</v>
      </c>
      <c r="L520" t="s">
        <v>1067</v>
      </c>
      <c r="M520">
        <v>0.18</v>
      </c>
      <c r="N520">
        <v>0.18</v>
      </c>
      <c r="O520">
        <v>0.18</v>
      </c>
      <c r="P520">
        <v>2.39</v>
      </c>
      <c r="R520">
        <v>0</v>
      </c>
      <c r="S520">
        <v>2.44</v>
      </c>
      <c r="T520">
        <v>2</v>
      </c>
      <c r="U520">
        <v>3.5</v>
      </c>
      <c r="V520">
        <v>2.06</v>
      </c>
      <c r="Z520">
        <v>118</v>
      </c>
      <c r="AA520">
        <v>5.4077455712480425E-2</v>
      </c>
      <c r="AE520" t="s">
        <v>49</v>
      </c>
      <c r="AF520" t="s">
        <v>545</v>
      </c>
      <c r="AH520" t="s">
        <v>636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Q520">
        <v>0</v>
      </c>
      <c r="AR520">
        <v>0</v>
      </c>
      <c r="AS520">
        <v>0</v>
      </c>
      <c r="AT520">
        <v>0</v>
      </c>
      <c r="AU520">
        <v>2</v>
      </c>
      <c r="AV520">
        <v>0</v>
      </c>
      <c r="AW520">
        <v>0</v>
      </c>
      <c r="AX520">
        <v>2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K520" t="s">
        <v>3397</v>
      </c>
    </row>
    <row r="521" spans="1:63" x14ac:dyDescent="0.25">
      <c r="A521">
        <v>1</v>
      </c>
      <c r="B521" t="s">
        <v>149</v>
      </c>
      <c r="D521" t="s">
        <v>149</v>
      </c>
      <c r="E521">
        <v>520</v>
      </c>
      <c r="F521" t="s">
        <v>60</v>
      </c>
      <c r="H521" t="s">
        <v>680</v>
      </c>
      <c r="I521" t="s">
        <v>1068</v>
      </c>
      <c r="J521" t="s">
        <v>1069</v>
      </c>
      <c r="K521" t="s">
        <v>3984</v>
      </c>
      <c r="L521" t="s">
        <v>1067</v>
      </c>
      <c r="M521">
        <v>0.18</v>
      </c>
      <c r="N521">
        <v>0.18</v>
      </c>
      <c r="O521">
        <v>0.18</v>
      </c>
      <c r="P521">
        <v>1.29</v>
      </c>
      <c r="R521">
        <v>0</v>
      </c>
      <c r="S521">
        <v>1.34</v>
      </c>
      <c r="T521">
        <v>2</v>
      </c>
      <c r="U521">
        <v>2.31</v>
      </c>
      <c r="V521">
        <v>1</v>
      </c>
      <c r="Z521">
        <v>118</v>
      </c>
      <c r="AA521">
        <v>5.4077455712480425E-2</v>
      </c>
      <c r="AE521" t="s">
        <v>49</v>
      </c>
      <c r="AF521" t="s">
        <v>545</v>
      </c>
      <c r="AH521" t="s">
        <v>683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1</v>
      </c>
      <c r="AQ521">
        <v>0</v>
      </c>
      <c r="AR521">
        <v>0</v>
      </c>
      <c r="AS521">
        <v>0</v>
      </c>
      <c r="AT521">
        <v>0</v>
      </c>
      <c r="AU521">
        <v>2</v>
      </c>
      <c r="AV521">
        <v>0</v>
      </c>
      <c r="AW521">
        <v>0</v>
      </c>
      <c r="AX521">
        <v>2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K521" t="s">
        <v>3397</v>
      </c>
    </row>
    <row r="522" spans="1:63" x14ac:dyDescent="0.25">
      <c r="A522">
        <v>1</v>
      </c>
      <c r="B522" t="s">
        <v>149</v>
      </c>
      <c r="D522" t="s">
        <v>149</v>
      </c>
      <c r="E522">
        <v>521</v>
      </c>
      <c r="F522" t="s">
        <v>60</v>
      </c>
      <c r="H522" t="s">
        <v>802</v>
      </c>
      <c r="I522" t="s">
        <v>1070</v>
      </c>
      <c r="J522" t="s">
        <v>1071</v>
      </c>
      <c r="K522" t="s">
        <v>3834</v>
      </c>
      <c r="L522" t="s">
        <v>1072</v>
      </c>
      <c r="M522">
        <v>0.182</v>
      </c>
      <c r="N522">
        <v>0.182</v>
      </c>
      <c r="O522">
        <v>0.182</v>
      </c>
      <c r="P522">
        <v>2.35</v>
      </c>
      <c r="R522">
        <v>0</v>
      </c>
      <c r="S522">
        <v>2.5</v>
      </c>
      <c r="T522">
        <v>2</v>
      </c>
      <c r="U522">
        <v>3.5</v>
      </c>
      <c r="V522">
        <v>2.08</v>
      </c>
      <c r="Z522">
        <v>118</v>
      </c>
      <c r="AA522">
        <v>5.4678316331507985E-2</v>
      </c>
      <c r="AE522" t="s">
        <v>49</v>
      </c>
      <c r="AF522" t="s">
        <v>545</v>
      </c>
      <c r="AH522" t="s">
        <v>636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1</v>
      </c>
      <c r="AQ522">
        <v>0</v>
      </c>
      <c r="AR522">
        <v>0</v>
      </c>
      <c r="AS522">
        <v>0</v>
      </c>
      <c r="AT522">
        <v>0</v>
      </c>
      <c r="AU522">
        <v>2</v>
      </c>
      <c r="AV522">
        <v>0</v>
      </c>
      <c r="AW522">
        <v>0</v>
      </c>
      <c r="AX522">
        <v>2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K522" t="s">
        <v>3397</v>
      </c>
    </row>
    <row r="523" spans="1:63" x14ac:dyDescent="0.25">
      <c r="A523">
        <v>1</v>
      </c>
      <c r="B523" t="s">
        <v>149</v>
      </c>
      <c r="D523" t="s">
        <v>149</v>
      </c>
      <c r="E523">
        <v>522</v>
      </c>
      <c r="G523" t="s">
        <v>74</v>
      </c>
      <c r="H523" t="s">
        <v>680</v>
      </c>
      <c r="I523" t="s">
        <v>1073</v>
      </c>
      <c r="J523" t="s">
        <v>1074</v>
      </c>
      <c r="K523" t="s">
        <v>3833</v>
      </c>
      <c r="L523" t="s">
        <v>1072</v>
      </c>
      <c r="M523">
        <v>0.182</v>
      </c>
      <c r="N523">
        <v>0.182</v>
      </c>
      <c r="O523">
        <v>0.182</v>
      </c>
      <c r="P523">
        <v>1.25</v>
      </c>
      <c r="R523">
        <v>0</v>
      </c>
      <c r="S523">
        <v>1.2749999999999999</v>
      </c>
      <c r="T523">
        <v>2</v>
      </c>
      <c r="U523">
        <v>2.33</v>
      </c>
      <c r="V523">
        <v>1.04</v>
      </c>
      <c r="Z523">
        <v>118</v>
      </c>
      <c r="AA523">
        <v>5.4678316331507985E-2</v>
      </c>
      <c r="AE523" t="s">
        <v>49</v>
      </c>
      <c r="AF523" t="s">
        <v>545</v>
      </c>
      <c r="AH523" t="s">
        <v>683</v>
      </c>
      <c r="AI523">
        <v>1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</v>
      </c>
      <c r="AQ523">
        <v>0</v>
      </c>
      <c r="AR523">
        <v>0</v>
      </c>
      <c r="AS523">
        <v>0</v>
      </c>
      <c r="AT523">
        <v>0</v>
      </c>
      <c r="AU523">
        <v>2</v>
      </c>
      <c r="AV523">
        <v>0</v>
      </c>
      <c r="AW523">
        <v>0</v>
      </c>
      <c r="AX523">
        <v>2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K523" t="s">
        <v>3397</v>
      </c>
    </row>
    <row r="524" spans="1:63" x14ac:dyDescent="0.25">
      <c r="A524">
        <v>1</v>
      </c>
      <c r="B524" t="s">
        <v>149</v>
      </c>
      <c r="D524" t="s">
        <v>149</v>
      </c>
      <c r="E524">
        <v>523</v>
      </c>
      <c r="F524" t="s">
        <v>60</v>
      </c>
      <c r="H524" t="s">
        <v>802</v>
      </c>
      <c r="I524" t="s">
        <v>1075</v>
      </c>
      <c r="J524" t="s">
        <v>1076</v>
      </c>
      <c r="K524" t="s">
        <v>3983</v>
      </c>
      <c r="L524" t="s">
        <v>1077</v>
      </c>
      <c r="M524">
        <v>0.185</v>
      </c>
      <c r="N524">
        <v>0.185</v>
      </c>
      <c r="O524">
        <v>0.185</v>
      </c>
      <c r="P524">
        <v>2.5</v>
      </c>
      <c r="R524">
        <v>0</v>
      </c>
      <c r="S524">
        <v>2.5499999999999998</v>
      </c>
      <c r="T524">
        <v>2</v>
      </c>
      <c r="U524">
        <v>3.58</v>
      </c>
      <c r="V524">
        <v>2.2200000000000002</v>
      </c>
      <c r="Z524">
        <v>118</v>
      </c>
      <c r="AA524">
        <v>5.5579607260049325E-2</v>
      </c>
      <c r="AE524" t="s">
        <v>49</v>
      </c>
      <c r="AF524" t="s">
        <v>545</v>
      </c>
      <c r="AH524" t="s">
        <v>636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1</v>
      </c>
      <c r="AQ524">
        <v>0</v>
      </c>
      <c r="AR524">
        <v>0</v>
      </c>
      <c r="AS524">
        <v>0</v>
      </c>
      <c r="AT524">
        <v>0</v>
      </c>
      <c r="AU524">
        <v>2</v>
      </c>
      <c r="AV524">
        <v>0</v>
      </c>
      <c r="AW524">
        <v>0</v>
      </c>
      <c r="AX524">
        <v>2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K524" t="s">
        <v>3397</v>
      </c>
    </row>
    <row r="525" spans="1:63" x14ac:dyDescent="0.25">
      <c r="A525">
        <v>1</v>
      </c>
      <c r="B525" t="s">
        <v>149</v>
      </c>
      <c r="D525" t="s">
        <v>149</v>
      </c>
      <c r="E525">
        <v>524</v>
      </c>
      <c r="G525" t="s">
        <v>74</v>
      </c>
      <c r="H525" t="s">
        <v>680</v>
      </c>
      <c r="I525" t="s">
        <v>1078</v>
      </c>
      <c r="J525" t="s">
        <v>1079</v>
      </c>
      <c r="K525" t="s">
        <v>3832</v>
      </c>
      <c r="L525" t="s">
        <v>1077</v>
      </c>
      <c r="M525">
        <v>0.185</v>
      </c>
      <c r="N525">
        <v>0.185</v>
      </c>
      <c r="O525">
        <v>0.185</v>
      </c>
      <c r="P525">
        <v>1.2749999999999999</v>
      </c>
      <c r="R525">
        <v>0</v>
      </c>
      <c r="S525">
        <v>1.3</v>
      </c>
      <c r="T525">
        <v>2</v>
      </c>
      <c r="U525">
        <v>2.2599999999999998</v>
      </c>
      <c r="V525">
        <v>1</v>
      </c>
      <c r="Z525">
        <v>118</v>
      </c>
      <c r="AA525">
        <v>5.5579607260049325E-2</v>
      </c>
      <c r="AE525" t="s">
        <v>49</v>
      </c>
      <c r="AF525" t="s">
        <v>545</v>
      </c>
      <c r="AH525" t="s">
        <v>683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Q525">
        <v>0</v>
      </c>
      <c r="AR525">
        <v>0</v>
      </c>
      <c r="AS525">
        <v>0</v>
      </c>
      <c r="AT525">
        <v>0</v>
      </c>
      <c r="AU525">
        <v>2</v>
      </c>
      <c r="AV525">
        <v>0</v>
      </c>
      <c r="AW525">
        <v>0</v>
      </c>
      <c r="AX525">
        <v>2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K525" t="s">
        <v>3397</v>
      </c>
    </row>
    <row r="526" spans="1:63" x14ac:dyDescent="0.25">
      <c r="A526">
        <v>1</v>
      </c>
      <c r="B526" t="s">
        <v>149</v>
      </c>
      <c r="D526" t="s">
        <v>149</v>
      </c>
      <c r="E526">
        <v>525</v>
      </c>
      <c r="G526" t="s">
        <v>74</v>
      </c>
      <c r="H526" t="s">
        <v>680</v>
      </c>
      <c r="I526" t="s">
        <v>1080</v>
      </c>
      <c r="J526" t="s">
        <v>1081</v>
      </c>
      <c r="K526" t="s">
        <v>3831</v>
      </c>
      <c r="L526" t="s">
        <v>2423</v>
      </c>
      <c r="M526">
        <v>0.1875</v>
      </c>
      <c r="N526">
        <v>0.1875</v>
      </c>
      <c r="O526">
        <v>0.1875</v>
      </c>
      <c r="P526">
        <v>1.3</v>
      </c>
      <c r="R526">
        <v>0</v>
      </c>
      <c r="S526">
        <v>1.325</v>
      </c>
      <c r="T526">
        <v>2</v>
      </c>
      <c r="U526">
        <v>2.31</v>
      </c>
      <c r="V526">
        <v>0.97</v>
      </c>
      <c r="Z526">
        <v>118</v>
      </c>
      <c r="AA526">
        <v>5.6330683033833776E-2</v>
      </c>
      <c r="AE526" t="s">
        <v>49</v>
      </c>
      <c r="AF526" t="s">
        <v>545</v>
      </c>
      <c r="AH526" t="s">
        <v>683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1</v>
      </c>
      <c r="AQ526">
        <v>0</v>
      </c>
      <c r="AR526">
        <v>0</v>
      </c>
      <c r="AS526">
        <v>0</v>
      </c>
      <c r="AT526">
        <v>0</v>
      </c>
      <c r="AU526">
        <v>2</v>
      </c>
      <c r="AV526">
        <v>0</v>
      </c>
      <c r="AW526">
        <v>0</v>
      </c>
      <c r="AX526">
        <v>2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K526" t="s">
        <v>3397</v>
      </c>
    </row>
    <row r="527" spans="1:63" x14ac:dyDescent="0.25">
      <c r="A527">
        <v>1</v>
      </c>
      <c r="B527" t="s">
        <v>149</v>
      </c>
      <c r="D527" t="s">
        <v>149</v>
      </c>
      <c r="E527">
        <v>526</v>
      </c>
      <c r="F527" t="s">
        <v>60</v>
      </c>
      <c r="H527" t="s">
        <v>802</v>
      </c>
      <c r="I527" t="s">
        <v>1082</v>
      </c>
      <c r="K527" t="s">
        <v>3407</v>
      </c>
      <c r="L527" t="s">
        <v>2423</v>
      </c>
      <c r="M527">
        <v>0.1875</v>
      </c>
      <c r="N527">
        <v>0.1875</v>
      </c>
      <c r="O527">
        <v>0.1875</v>
      </c>
      <c r="P527">
        <v>2.48</v>
      </c>
      <c r="R527">
        <v>0</v>
      </c>
      <c r="S527">
        <v>2.5299999999999998</v>
      </c>
      <c r="T527">
        <v>2</v>
      </c>
      <c r="U527">
        <v>3.6</v>
      </c>
      <c r="V527">
        <v>2.1</v>
      </c>
      <c r="Z527">
        <v>118</v>
      </c>
      <c r="AA527">
        <v>5.6330683033833776E-2</v>
      </c>
      <c r="AE527" t="s">
        <v>49</v>
      </c>
      <c r="AF527" t="s">
        <v>545</v>
      </c>
      <c r="AH527" t="s">
        <v>636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Q527">
        <v>0</v>
      </c>
      <c r="AR527">
        <v>0</v>
      </c>
      <c r="AS527">
        <v>0</v>
      </c>
      <c r="AT527">
        <v>0</v>
      </c>
      <c r="AU527">
        <v>2</v>
      </c>
      <c r="AV527">
        <v>0</v>
      </c>
      <c r="AW527">
        <v>0</v>
      </c>
      <c r="AX527">
        <v>2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K527" t="s">
        <v>3397</v>
      </c>
    </row>
    <row r="528" spans="1:63" x14ac:dyDescent="0.25">
      <c r="A528">
        <v>1</v>
      </c>
      <c r="B528" t="s">
        <v>149</v>
      </c>
      <c r="D528" t="s">
        <v>149</v>
      </c>
      <c r="E528">
        <v>527</v>
      </c>
      <c r="H528" t="s">
        <v>802</v>
      </c>
      <c r="I528" t="s">
        <v>1083</v>
      </c>
      <c r="J528" t="s">
        <v>1084</v>
      </c>
      <c r="K528" t="s">
        <v>3982</v>
      </c>
      <c r="L528" t="s">
        <v>847</v>
      </c>
      <c r="M528">
        <v>0.189</v>
      </c>
      <c r="N528">
        <v>0.189</v>
      </c>
      <c r="O528">
        <v>0.189</v>
      </c>
      <c r="P528">
        <v>2.52</v>
      </c>
      <c r="R528">
        <v>0</v>
      </c>
      <c r="S528">
        <v>2.57</v>
      </c>
      <c r="T528">
        <v>2</v>
      </c>
      <c r="U528">
        <v>3.57</v>
      </c>
      <c r="V528">
        <v>2.13</v>
      </c>
      <c r="Z528">
        <v>118</v>
      </c>
      <c r="AA528">
        <v>5.6781328498104446E-2</v>
      </c>
      <c r="AE528" t="s">
        <v>49</v>
      </c>
      <c r="AF528" t="s">
        <v>545</v>
      </c>
      <c r="AH528" t="s">
        <v>636</v>
      </c>
      <c r="AI528">
        <v>1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1</v>
      </c>
      <c r="AQ528">
        <v>0</v>
      </c>
      <c r="AR528">
        <v>0</v>
      </c>
      <c r="AS528">
        <v>0</v>
      </c>
      <c r="AT528">
        <v>0</v>
      </c>
      <c r="AU528">
        <v>2</v>
      </c>
      <c r="AV528">
        <v>0</v>
      </c>
      <c r="AW528">
        <v>0</v>
      </c>
      <c r="AX528">
        <v>2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K528" t="s">
        <v>3397</v>
      </c>
    </row>
    <row r="529" spans="1:63" x14ac:dyDescent="0.25">
      <c r="A529">
        <v>1</v>
      </c>
      <c r="B529" t="s">
        <v>149</v>
      </c>
      <c r="D529" t="s">
        <v>149</v>
      </c>
      <c r="E529">
        <v>528</v>
      </c>
      <c r="F529" t="s">
        <v>60</v>
      </c>
      <c r="H529" t="s">
        <v>680</v>
      </c>
      <c r="I529" t="s">
        <v>1085</v>
      </c>
      <c r="J529" t="s">
        <v>1086</v>
      </c>
      <c r="K529" t="s">
        <v>3981</v>
      </c>
      <c r="L529" t="s">
        <v>847</v>
      </c>
      <c r="M529">
        <v>0.189</v>
      </c>
      <c r="N529">
        <v>0.189</v>
      </c>
      <c r="O529">
        <v>0.189</v>
      </c>
      <c r="P529">
        <v>1.31</v>
      </c>
      <c r="R529">
        <v>0</v>
      </c>
      <c r="S529">
        <v>1.36</v>
      </c>
      <c r="T529">
        <v>2</v>
      </c>
      <c r="U529">
        <v>2.33</v>
      </c>
      <c r="V529">
        <v>1.05</v>
      </c>
      <c r="Z529">
        <v>118</v>
      </c>
      <c r="AA529">
        <v>5.6781328498104446E-2</v>
      </c>
      <c r="AE529" t="s">
        <v>49</v>
      </c>
      <c r="AF529" t="s">
        <v>545</v>
      </c>
      <c r="AH529" t="s">
        <v>683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Q529">
        <v>0</v>
      </c>
      <c r="AR529">
        <v>0</v>
      </c>
      <c r="AS529">
        <v>0</v>
      </c>
      <c r="AT529">
        <v>0</v>
      </c>
      <c r="AU529">
        <v>2</v>
      </c>
      <c r="AV529">
        <v>0</v>
      </c>
      <c r="AW529">
        <v>0</v>
      </c>
      <c r="AX529">
        <v>2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K529" t="s">
        <v>3397</v>
      </c>
    </row>
    <row r="530" spans="1:63" x14ac:dyDescent="0.25">
      <c r="A530">
        <v>1</v>
      </c>
      <c r="B530" t="s">
        <v>149</v>
      </c>
      <c r="D530" t="s">
        <v>149</v>
      </c>
      <c r="E530">
        <v>529</v>
      </c>
      <c r="F530" t="s">
        <v>60</v>
      </c>
      <c r="H530" t="s">
        <v>802</v>
      </c>
      <c r="I530" t="s">
        <v>1087</v>
      </c>
      <c r="J530" t="s">
        <v>1088</v>
      </c>
      <c r="K530" t="s">
        <v>3980</v>
      </c>
      <c r="L530" t="s">
        <v>849</v>
      </c>
      <c r="M530">
        <v>0.191</v>
      </c>
      <c r="N530">
        <v>0.191</v>
      </c>
      <c r="O530">
        <v>0.191</v>
      </c>
      <c r="P530">
        <v>2.5</v>
      </c>
      <c r="R530">
        <v>0</v>
      </c>
      <c r="S530">
        <v>2.5499999999999998</v>
      </c>
      <c r="T530">
        <v>2</v>
      </c>
      <c r="U530">
        <v>3.6</v>
      </c>
      <c r="V530">
        <v>2.08</v>
      </c>
      <c r="Z530">
        <v>118</v>
      </c>
      <c r="AA530">
        <v>5.7382189117132006E-2</v>
      </c>
      <c r="AE530" t="s">
        <v>49</v>
      </c>
      <c r="AF530" t="s">
        <v>545</v>
      </c>
      <c r="AH530" t="s">
        <v>636</v>
      </c>
      <c r="AI530">
        <v>1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1</v>
      </c>
      <c r="AQ530">
        <v>0</v>
      </c>
      <c r="AR530">
        <v>0</v>
      </c>
      <c r="AS530">
        <v>0</v>
      </c>
      <c r="AT530">
        <v>0</v>
      </c>
      <c r="AU530">
        <v>2</v>
      </c>
      <c r="AV530">
        <v>0</v>
      </c>
      <c r="AW530">
        <v>0</v>
      </c>
      <c r="AX530">
        <v>2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K530" t="s">
        <v>3397</v>
      </c>
    </row>
    <row r="531" spans="1:63" x14ac:dyDescent="0.25">
      <c r="A531">
        <v>1</v>
      </c>
      <c r="B531" t="s">
        <v>149</v>
      </c>
      <c r="D531" t="s">
        <v>149</v>
      </c>
      <c r="E531">
        <v>530</v>
      </c>
      <c r="G531" t="s">
        <v>74</v>
      </c>
      <c r="H531" t="s">
        <v>680</v>
      </c>
      <c r="I531" t="s">
        <v>1089</v>
      </c>
      <c r="J531" t="s">
        <v>1090</v>
      </c>
      <c r="K531" t="s">
        <v>3454</v>
      </c>
      <c r="L531" t="s">
        <v>849</v>
      </c>
      <c r="M531">
        <v>0.191</v>
      </c>
      <c r="N531">
        <v>0.191</v>
      </c>
      <c r="O531">
        <v>0.191</v>
      </c>
      <c r="P531">
        <v>1.35</v>
      </c>
      <c r="R531">
        <v>0</v>
      </c>
      <c r="S531">
        <v>1.375</v>
      </c>
      <c r="T531">
        <v>2</v>
      </c>
      <c r="U531">
        <v>2.33</v>
      </c>
      <c r="V531">
        <v>1.01</v>
      </c>
      <c r="Z531">
        <v>118</v>
      </c>
      <c r="AA531">
        <v>5.7382189117132006E-2</v>
      </c>
      <c r="AE531" t="s">
        <v>49</v>
      </c>
      <c r="AF531" t="s">
        <v>545</v>
      </c>
      <c r="AH531" t="s">
        <v>683</v>
      </c>
      <c r="AI531">
        <v>1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1</v>
      </c>
      <c r="AQ531">
        <v>0</v>
      </c>
      <c r="AR531">
        <v>0</v>
      </c>
      <c r="AS531">
        <v>0</v>
      </c>
      <c r="AT531">
        <v>0</v>
      </c>
      <c r="AU531">
        <v>2</v>
      </c>
      <c r="AV531">
        <v>0</v>
      </c>
      <c r="AW531">
        <v>0</v>
      </c>
      <c r="AX531">
        <v>2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K531" t="s">
        <v>3397</v>
      </c>
    </row>
    <row r="532" spans="1:63" x14ac:dyDescent="0.25">
      <c r="A532">
        <v>1</v>
      </c>
      <c r="B532" t="s">
        <v>149</v>
      </c>
      <c r="D532" t="s">
        <v>149</v>
      </c>
      <c r="E532">
        <v>531</v>
      </c>
      <c r="F532" t="s">
        <v>60</v>
      </c>
      <c r="H532" t="s">
        <v>802</v>
      </c>
      <c r="I532" t="s">
        <v>1091</v>
      </c>
      <c r="J532" t="s">
        <v>1092</v>
      </c>
      <c r="K532" t="s">
        <v>3979</v>
      </c>
      <c r="L532" t="s">
        <v>1093</v>
      </c>
      <c r="M532">
        <v>0.19350000000000001</v>
      </c>
      <c r="N532">
        <v>0.19350000000000001</v>
      </c>
      <c r="O532">
        <v>0.19350000000000001</v>
      </c>
      <c r="P532">
        <v>2.57</v>
      </c>
      <c r="R532">
        <v>0</v>
      </c>
      <c r="S532">
        <v>2.62</v>
      </c>
      <c r="T532">
        <v>2</v>
      </c>
      <c r="U532">
        <v>3.7</v>
      </c>
      <c r="V532">
        <v>2.2000000000000002</v>
      </c>
      <c r="Z532">
        <v>118</v>
      </c>
      <c r="AA532">
        <v>5.8133264890916463E-2</v>
      </c>
      <c r="AE532" t="s">
        <v>49</v>
      </c>
      <c r="AF532" t="s">
        <v>545</v>
      </c>
      <c r="AH532" t="s">
        <v>636</v>
      </c>
      <c r="AI532">
        <v>1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Q532">
        <v>0</v>
      </c>
      <c r="AR532">
        <v>0</v>
      </c>
      <c r="AS532">
        <v>0</v>
      </c>
      <c r="AT532">
        <v>0</v>
      </c>
      <c r="AU532">
        <v>2</v>
      </c>
      <c r="AV532">
        <v>0</v>
      </c>
      <c r="AW532">
        <v>0</v>
      </c>
      <c r="AX532">
        <v>2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K532" t="s">
        <v>3397</v>
      </c>
    </row>
    <row r="533" spans="1:63" x14ac:dyDescent="0.25">
      <c r="A533">
        <v>1</v>
      </c>
      <c r="B533" t="s">
        <v>149</v>
      </c>
      <c r="D533" t="s">
        <v>149</v>
      </c>
      <c r="E533">
        <v>532</v>
      </c>
      <c r="G533" t="s">
        <v>74</v>
      </c>
      <c r="H533" t="s">
        <v>680</v>
      </c>
      <c r="I533" t="s">
        <v>1094</v>
      </c>
      <c r="J533" t="s">
        <v>1095</v>
      </c>
      <c r="K533" t="s">
        <v>3978</v>
      </c>
      <c r="L533" t="s">
        <v>1093</v>
      </c>
      <c r="M533">
        <v>0.19350000000000001</v>
      </c>
      <c r="N533">
        <v>0.19350000000000001</v>
      </c>
      <c r="O533">
        <v>0.19350000000000001</v>
      </c>
      <c r="P533">
        <v>1.2749999999999999</v>
      </c>
      <c r="R533">
        <v>0</v>
      </c>
      <c r="S533">
        <v>1.3</v>
      </c>
      <c r="T533">
        <v>2</v>
      </c>
      <c r="U533">
        <v>2.2999999999999998</v>
      </c>
      <c r="V533">
        <v>0.92</v>
      </c>
      <c r="Z533">
        <v>118</v>
      </c>
      <c r="AA533">
        <v>5.8133264890916463E-2</v>
      </c>
      <c r="AE533" t="s">
        <v>49</v>
      </c>
      <c r="AF533" t="s">
        <v>545</v>
      </c>
      <c r="AH533" t="s">
        <v>683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1</v>
      </c>
      <c r="AQ533">
        <v>0</v>
      </c>
      <c r="AR533">
        <v>0</v>
      </c>
      <c r="AS533">
        <v>0</v>
      </c>
      <c r="AT533">
        <v>0</v>
      </c>
      <c r="AU533">
        <v>2</v>
      </c>
      <c r="AV533">
        <v>0</v>
      </c>
      <c r="AW533">
        <v>0</v>
      </c>
      <c r="AX533">
        <v>2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K533" t="s">
        <v>3397</v>
      </c>
    </row>
    <row r="534" spans="1:63" x14ac:dyDescent="0.25">
      <c r="A534">
        <v>1</v>
      </c>
      <c r="B534" t="s">
        <v>149</v>
      </c>
      <c r="D534" t="s">
        <v>149</v>
      </c>
      <c r="E534">
        <v>533</v>
      </c>
      <c r="H534" t="s">
        <v>802</v>
      </c>
      <c r="I534" t="s">
        <v>1096</v>
      </c>
      <c r="J534" t="s">
        <v>1097</v>
      </c>
      <c r="K534" t="s">
        <v>3977</v>
      </c>
      <c r="L534" t="s">
        <v>1098</v>
      </c>
      <c r="M534">
        <v>0.19600000000000001</v>
      </c>
      <c r="N534">
        <v>0.19600000000000001</v>
      </c>
      <c r="O534">
        <v>0.19600000000000001</v>
      </c>
      <c r="P534">
        <v>2.57</v>
      </c>
      <c r="R534">
        <v>0</v>
      </c>
      <c r="S534">
        <v>2.62</v>
      </c>
      <c r="T534">
        <v>2</v>
      </c>
      <c r="U534">
        <v>3.75</v>
      </c>
      <c r="V534">
        <v>2.2000000000000002</v>
      </c>
      <c r="Z534">
        <v>118</v>
      </c>
      <c r="AA534">
        <v>5.8884340664700913E-2</v>
      </c>
      <c r="AE534" t="s">
        <v>49</v>
      </c>
      <c r="AF534" t="s">
        <v>545</v>
      </c>
      <c r="AH534" t="s">
        <v>636</v>
      </c>
      <c r="AI534">
        <v>1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Q534">
        <v>0</v>
      </c>
      <c r="AR534">
        <v>0</v>
      </c>
      <c r="AS534">
        <v>0</v>
      </c>
      <c r="AT534">
        <v>0</v>
      </c>
      <c r="AU534">
        <v>2</v>
      </c>
      <c r="AV534">
        <v>0</v>
      </c>
      <c r="AW534">
        <v>0</v>
      </c>
      <c r="AX534">
        <v>2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K534" t="s">
        <v>3397</v>
      </c>
    </row>
    <row r="535" spans="1:63" x14ac:dyDescent="0.25">
      <c r="A535">
        <v>1</v>
      </c>
      <c r="B535" t="s">
        <v>149</v>
      </c>
      <c r="D535" t="s">
        <v>149</v>
      </c>
      <c r="E535">
        <v>534</v>
      </c>
      <c r="F535" t="s">
        <v>60</v>
      </c>
      <c r="H535" t="s">
        <v>680</v>
      </c>
      <c r="I535" t="s">
        <v>1099</v>
      </c>
      <c r="J535" t="s">
        <v>1100</v>
      </c>
      <c r="K535" t="s">
        <v>3829</v>
      </c>
      <c r="L535" t="s">
        <v>1098</v>
      </c>
      <c r="M535">
        <v>0.19600000000000001</v>
      </c>
      <c r="N535">
        <v>0.19600000000000001</v>
      </c>
      <c r="O535">
        <v>0.19600000000000001</v>
      </c>
      <c r="P535">
        <v>1.29</v>
      </c>
      <c r="R535">
        <v>0</v>
      </c>
      <c r="S535">
        <v>1.34</v>
      </c>
      <c r="T535">
        <v>2</v>
      </c>
      <c r="U535">
        <v>2.34</v>
      </c>
      <c r="V535">
        <v>0.98</v>
      </c>
      <c r="Z535">
        <v>118</v>
      </c>
      <c r="AA535">
        <v>5.8884340664700913E-2</v>
      </c>
      <c r="AE535" t="s">
        <v>49</v>
      </c>
      <c r="AF535" t="s">
        <v>545</v>
      </c>
      <c r="AH535" t="s">
        <v>683</v>
      </c>
      <c r="AI535">
        <v>1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1</v>
      </c>
      <c r="AQ535">
        <v>0</v>
      </c>
      <c r="AR535">
        <v>0</v>
      </c>
      <c r="AS535">
        <v>0</v>
      </c>
      <c r="AT535">
        <v>0</v>
      </c>
      <c r="AU535">
        <v>2</v>
      </c>
      <c r="AV535">
        <v>0</v>
      </c>
      <c r="AW535">
        <v>0</v>
      </c>
      <c r="AX535">
        <v>2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K535" t="s">
        <v>3397</v>
      </c>
    </row>
    <row r="536" spans="1:63" x14ac:dyDescent="0.25">
      <c r="A536">
        <v>1</v>
      </c>
      <c r="B536" t="s">
        <v>149</v>
      </c>
      <c r="D536" t="s">
        <v>149</v>
      </c>
      <c r="E536">
        <v>535</v>
      </c>
      <c r="F536" t="s">
        <v>60</v>
      </c>
      <c r="H536" t="s">
        <v>802</v>
      </c>
      <c r="I536" t="s">
        <v>1101</v>
      </c>
      <c r="J536" t="s">
        <v>1102</v>
      </c>
      <c r="K536" t="s">
        <v>3976</v>
      </c>
      <c r="L536" t="s">
        <v>1103</v>
      </c>
      <c r="M536">
        <v>0.19900000000000001</v>
      </c>
      <c r="N536">
        <v>0.19900000000000001</v>
      </c>
      <c r="O536">
        <v>0.19900000000000001</v>
      </c>
      <c r="P536">
        <v>2.5299999999999998</v>
      </c>
      <c r="R536">
        <v>0</v>
      </c>
      <c r="S536">
        <v>2.58</v>
      </c>
      <c r="T536">
        <v>2</v>
      </c>
      <c r="U536">
        <v>3.73</v>
      </c>
      <c r="V536">
        <v>2.2000000000000002</v>
      </c>
      <c r="Z536">
        <v>118</v>
      </c>
      <c r="AA536">
        <v>5.9785631593242253E-2</v>
      </c>
      <c r="AE536" t="s">
        <v>49</v>
      </c>
      <c r="AF536" t="s">
        <v>545</v>
      </c>
      <c r="AH536" t="s">
        <v>636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1</v>
      </c>
      <c r="AQ536">
        <v>0</v>
      </c>
      <c r="AR536">
        <v>0</v>
      </c>
      <c r="AS536">
        <v>0</v>
      </c>
      <c r="AT536">
        <v>0</v>
      </c>
      <c r="AU536">
        <v>2</v>
      </c>
      <c r="AV536">
        <v>0</v>
      </c>
      <c r="AW536">
        <v>0</v>
      </c>
      <c r="AX536">
        <v>2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K536" t="s">
        <v>3397</v>
      </c>
    </row>
    <row r="537" spans="1:63" x14ac:dyDescent="0.25">
      <c r="A537">
        <v>1</v>
      </c>
      <c r="B537" t="s">
        <v>149</v>
      </c>
      <c r="D537" t="s">
        <v>149</v>
      </c>
      <c r="E537">
        <v>536</v>
      </c>
      <c r="G537" t="s">
        <v>74</v>
      </c>
      <c r="H537" t="s">
        <v>680</v>
      </c>
      <c r="I537" t="s">
        <v>1104</v>
      </c>
      <c r="J537" t="s">
        <v>1105</v>
      </c>
      <c r="K537" t="s">
        <v>3975</v>
      </c>
      <c r="L537" t="s">
        <v>1103</v>
      </c>
      <c r="M537">
        <v>0.19900000000000001</v>
      </c>
      <c r="N537">
        <v>0.19900000000000001</v>
      </c>
      <c r="O537">
        <v>0.19900000000000001</v>
      </c>
      <c r="P537">
        <v>1.325</v>
      </c>
      <c r="R537">
        <v>0</v>
      </c>
      <c r="S537">
        <v>1.35</v>
      </c>
      <c r="T537">
        <v>2</v>
      </c>
      <c r="U537">
        <v>2.33</v>
      </c>
      <c r="V537">
        <v>1.03</v>
      </c>
      <c r="Z537">
        <v>118</v>
      </c>
      <c r="AA537">
        <v>5.9785631593242253E-2</v>
      </c>
      <c r="AE537" t="s">
        <v>49</v>
      </c>
      <c r="AF537" t="s">
        <v>545</v>
      </c>
      <c r="AH537" t="s">
        <v>683</v>
      </c>
      <c r="AI537">
        <v>1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1</v>
      </c>
      <c r="AQ537">
        <v>0</v>
      </c>
      <c r="AR537">
        <v>0</v>
      </c>
      <c r="AS537">
        <v>0</v>
      </c>
      <c r="AT537">
        <v>0</v>
      </c>
      <c r="AU537">
        <v>2</v>
      </c>
      <c r="AV537">
        <v>0</v>
      </c>
      <c r="AW537">
        <v>0</v>
      </c>
      <c r="AX537">
        <v>2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K537" t="s">
        <v>3397</v>
      </c>
    </row>
    <row r="538" spans="1:63" x14ac:dyDescent="0.25">
      <c r="A538">
        <v>1</v>
      </c>
      <c r="B538" t="s">
        <v>149</v>
      </c>
      <c r="D538" t="s">
        <v>149</v>
      </c>
      <c r="E538">
        <v>537</v>
      </c>
      <c r="F538" t="s">
        <v>60</v>
      </c>
      <c r="H538" t="s">
        <v>802</v>
      </c>
      <c r="I538" t="s">
        <v>1106</v>
      </c>
      <c r="J538" t="s">
        <v>1107</v>
      </c>
      <c r="K538" t="s">
        <v>3409</v>
      </c>
      <c r="L538" t="s">
        <v>1108</v>
      </c>
      <c r="M538">
        <v>0.20100000000000001</v>
      </c>
      <c r="N538">
        <v>0.20100000000000001</v>
      </c>
      <c r="O538">
        <v>0.20100000000000001</v>
      </c>
      <c r="P538">
        <v>2.54</v>
      </c>
      <c r="R538">
        <v>0</v>
      </c>
      <c r="S538">
        <v>2.6</v>
      </c>
      <c r="T538">
        <v>2</v>
      </c>
      <c r="U538">
        <v>3.7</v>
      </c>
      <c r="V538">
        <v>2.21</v>
      </c>
      <c r="Z538">
        <v>118</v>
      </c>
      <c r="AA538">
        <v>6.0386492212269813E-2</v>
      </c>
      <c r="AE538" t="s">
        <v>49</v>
      </c>
      <c r="AF538" t="s">
        <v>545</v>
      </c>
      <c r="AH538" t="s">
        <v>636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1</v>
      </c>
      <c r="AQ538">
        <v>0</v>
      </c>
      <c r="AR538">
        <v>0</v>
      </c>
      <c r="AS538">
        <v>0</v>
      </c>
      <c r="AT538">
        <v>0</v>
      </c>
      <c r="AU538">
        <v>2</v>
      </c>
      <c r="AV538">
        <v>0</v>
      </c>
      <c r="AW538">
        <v>0</v>
      </c>
      <c r="AX538">
        <v>2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K538" t="s">
        <v>3397</v>
      </c>
    </row>
    <row r="539" spans="1:63" x14ac:dyDescent="0.25">
      <c r="A539">
        <v>1</v>
      </c>
      <c r="B539" t="s">
        <v>149</v>
      </c>
      <c r="D539" t="s">
        <v>149</v>
      </c>
      <c r="E539">
        <v>538</v>
      </c>
      <c r="G539" t="s">
        <v>74</v>
      </c>
      <c r="H539" t="s">
        <v>680</v>
      </c>
      <c r="I539" t="s">
        <v>1109</v>
      </c>
      <c r="J539" t="s">
        <v>1110</v>
      </c>
      <c r="K539" t="s">
        <v>3974</v>
      </c>
      <c r="L539" t="s">
        <v>1108</v>
      </c>
      <c r="M539">
        <v>0.20100000000000001</v>
      </c>
      <c r="N539">
        <v>0.20100000000000001</v>
      </c>
      <c r="O539">
        <v>0.20100000000000001</v>
      </c>
      <c r="P539">
        <v>1.3</v>
      </c>
      <c r="R539">
        <v>0</v>
      </c>
      <c r="S539">
        <v>1.325</v>
      </c>
      <c r="T539">
        <v>2</v>
      </c>
      <c r="U539">
        <v>2.31</v>
      </c>
      <c r="V539">
        <v>1.01</v>
      </c>
      <c r="Z539">
        <v>118</v>
      </c>
      <c r="AA539">
        <v>6.0386492212269813E-2</v>
      </c>
      <c r="AE539" t="s">
        <v>49</v>
      </c>
      <c r="AF539" t="s">
        <v>545</v>
      </c>
      <c r="AH539" t="s">
        <v>683</v>
      </c>
      <c r="AI539">
        <v>1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1</v>
      </c>
      <c r="AQ539">
        <v>0</v>
      </c>
      <c r="AR539">
        <v>0</v>
      </c>
      <c r="AS539">
        <v>0</v>
      </c>
      <c r="AT539">
        <v>0</v>
      </c>
      <c r="AU539">
        <v>2</v>
      </c>
      <c r="AV539">
        <v>0</v>
      </c>
      <c r="AW539">
        <v>0</v>
      </c>
      <c r="AX539">
        <v>2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K539" t="s">
        <v>3397</v>
      </c>
    </row>
    <row r="540" spans="1:63" x14ac:dyDescent="0.25">
      <c r="A540">
        <v>1</v>
      </c>
      <c r="B540" t="s">
        <v>149</v>
      </c>
      <c r="D540" t="s">
        <v>149</v>
      </c>
      <c r="E540">
        <v>539</v>
      </c>
      <c r="G540" t="s">
        <v>74</v>
      </c>
      <c r="H540" t="s">
        <v>680</v>
      </c>
      <c r="I540" t="s">
        <v>1111</v>
      </c>
      <c r="J540" t="s">
        <v>1112</v>
      </c>
      <c r="K540" t="s">
        <v>3973</v>
      </c>
      <c r="L540" t="s">
        <v>1113</v>
      </c>
      <c r="M540">
        <v>0.2031</v>
      </c>
      <c r="N540">
        <v>0.2031</v>
      </c>
      <c r="O540">
        <v>0.2031</v>
      </c>
      <c r="P540">
        <v>1.325</v>
      </c>
      <c r="R540">
        <v>0</v>
      </c>
      <c r="S540">
        <v>1.35</v>
      </c>
      <c r="T540">
        <v>2</v>
      </c>
      <c r="U540">
        <v>2.31</v>
      </c>
      <c r="V540">
        <v>0.97</v>
      </c>
      <c r="Z540">
        <v>118</v>
      </c>
      <c r="AA540">
        <v>6.1017395862248747E-2</v>
      </c>
      <c r="AE540" t="s">
        <v>49</v>
      </c>
      <c r="AF540" t="s">
        <v>545</v>
      </c>
      <c r="AH540" t="s">
        <v>683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Q540">
        <v>0</v>
      </c>
      <c r="AR540">
        <v>0</v>
      </c>
      <c r="AS540">
        <v>0</v>
      </c>
      <c r="AT540">
        <v>0</v>
      </c>
      <c r="AU540">
        <v>2</v>
      </c>
      <c r="AV540">
        <v>0</v>
      </c>
      <c r="AW540">
        <v>0</v>
      </c>
      <c r="AX540">
        <v>2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K540" t="s">
        <v>3397</v>
      </c>
    </row>
    <row r="541" spans="1:63" x14ac:dyDescent="0.25">
      <c r="A541">
        <v>1</v>
      </c>
      <c r="B541" t="s">
        <v>149</v>
      </c>
      <c r="D541" t="s">
        <v>149</v>
      </c>
      <c r="E541">
        <v>540</v>
      </c>
      <c r="G541" t="s">
        <v>74</v>
      </c>
      <c r="H541" t="s">
        <v>802</v>
      </c>
      <c r="I541" t="s">
        <v>1114</v>
      </c>
      <c r="K541" t="s">
        <v>3972</v>
      </c>
      <c r="L541" t="s">
        <v>1113</v>
      </c>
      <c r="M541">
        <v>0.2031</v>
      </c>
      <c r="N541">
        <v>0.2031</v>
      </c>
      <c r="O541">
        <v>0.2031</v>
      </c>
      <c r="P541">
        <v>2.58</v>
      </c>
      <c r="R541">
        <v>0</v>
      </c>
      <c r="S541">
        <v>2.64</v>
      </c>
      <c r="T541">
        <v>2</v>
      </c>
      <c r="U541">
        <v>3.76</v>
      </c>
      <c r="V541">
        <v>2.2000000000000002</v>
      </c>
      <c r="Z541">
        <v>118</v>
      </c>
      <c r="AA541">
        <v>6.1017395862248747E-2</v>
      </c>
      <c r="AE541" t="s">
        <v>49</v>
      </c>
      <c r="AF541" t="s">
        <v>545</v>
      </c>
      <c r="AH541" t="s">
        <v>636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Q541">
        <v>0</v>
      </c>
      <c r="AR541">
        <v>0</v>
      </c>
      <c r="AS541">
        <v>0</v>
      </c>
      <c r="AT541">
        <v>0</v>
      </c>
      <c r="AU541">
        <v>2</v>
      </c>
      <c r="AV541">
        <v>0</v>
      </c>
      <c r="AW541">
        <v>0</v>
      </c>
      <c r="AX541">
        <v>2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K541" t="s">
        <v>3397</v>
      </c>
    </row>
    <row r="542" spans="1:63" x14ac:dyDescent="0.25">
      <c r="A542">
        <v>1</v>
      </c>
      <c r="B542" t="s">
        <v>149</v>
      </c>
      <c r="D542" t="s">
        <v>149</v>
      </c>
      <c r="E542">
        <v>541</v>
      </c>
      <c r="F542" t="s">
        <v>60</v>
      </c>
      <c r="H542" t="s">
        <v>802</v>
      </c>
      <c r="I542" t="s">
        <v>1115</v>
      </c>
      <c r="J542" t="s">
        <v>1116</v>
      </c>
      <c r="K542" t="s">
        <v>3971</v>
      </c>
      <c r="L542" t="s">
        <v>1117</v>
      </c>
      <c r="M542">
        <v>0.20399999999999999</v>
      </c>
      <c r="N542">
        <v>0.20399999999999999</v>
      </c>
      <c r="O542">
        <v>0.20399999999999999</v>
      </c>
      <c r="P542">
        <v>2.67</v>
      </c>
      <c r="R542">
        <v>0</v>
      </c>
      <c r="S542">
        <v>2.73</v>
      </c>
      <c r="T542">
        <v>2</v>
      </c>
      <c r="U542">
        <v>3.9</v>
      </c>
      <c r="V542">
        <v>2.3199999999999998</v>
      </c>
      <c r="Z542">
        <v>118</v>
      </c>
      <c r="AA542">
        <v>6.1287783140811146E-2</v>
      </c>
      <c r="AE542" t="s">
        <v>49</v>
      </c>
      <c r="AF542" t="s">
        <v>545</v>
      </c>
      <c r="AH542" t="s">
        <v>636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Q542">
        <v>0</v>
      </c>
      <c r="AR542">
        <v>0</v>
      </c>
      <c r="AS542">
        <v>0</v>
      </c>
      <c r="AT542">
        <v>0</v>
      </c>
      <c r="AU542">
        <v>2</v>
      </c>
      <c r="AV542">
        <v>0</v>
      </c>
      <c r="AW542">
        <v>0</v>
      </c>
      <c r="AX542">
        <v>2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K542" t="s">
        <v>3397</v>
      </c>
    </row>
    <row r="543" spans="1:63" x14ac:dyDescent="0.25">
      <c r="A543">
        <v>1</v>
      </c>
      <c r="B543" t="s">
        <v>149</v>
      </c>
      <c r="D543" t="s">
        <v>149</v>
      </c>
      <c r="E543">
        <v>542</v>
      </c>
      <c r="G543" t="s">
        <v>74</v>
      </c>
      <c r="H543" t="s">
        <v>680</v>
      </c>
      <c r="I543" t="s">
        <v>1118</v>
      </c>
      <c r="J543" t="s">
        <v>1119</v>
      </c>
      <c r="K543" t="s">
        <v>3970</v>
      </c>
      <c r="L543" t="s">
        <v>1117</v>
      </c>
      <c r="M543">
        <v>0.20399999999999999</v>
      </c>
      <c r="N543">
        <v>0.20399999999999999</v>
      </c>
      <c r="O543">
        <v>0.20399999999999999</v>
      </c>
      <c r="P543">
        <v>1.425</v>
      </c>
      <c r="R543">
        <v>0</v>
      </c>
      <c r="S543">
        <v>1.45</v>
      </c>
      <c r="T543">
        <v>2</v>
      </c>
      <c r="U543">
        <v>2.44</v>
      </c>
      <c r="V543">
        <v>1.0900000000000001</v>
      </c>
      <c r="Z543">
        <v>118</v>
      </c>
      <c r="AA543">
        <v>6.1287783140811146E-2</v>
      </c>
      <c r="AE543" t="s">
        <v>49</v>
      </c>
      <c r="AF543" t="s">
        <v>545</v>
      </c>
      <c r="AH543" t="s">
        <v>683</v>
      </c>
      <c r="AI543">
        <v>1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1</v>
      </c>
      <c r="AQ543">
        <v>0</v>
      </c>
      <c r="AR543">
        <v>0</v>
      </c>
      <c r="AS543">
        <v>0</v>
      </c>
      <c r="AT543">
        <v>0</v>
      </c>
      <c r="AU543">
        <v>2</v>
      </c>
      <c r="AV543">
        <v>0</v>
      </c>
      <c r="AW543">
        <v>0</v>
      </c>
      <c r="AX543">
        <v>2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K543" t="s">
        <v>3397</v>
      </c>
    </row>
    <row r="544" spans="1:63" x14ac:dyDescent="0.25">
      <c r="A544">
        <v>1</v>
      </c>
      <c r="B544" t="s">
        <v>149</v>
      </c>
      <c r="D544" t="s">
        <v>149</v>
      </c>
      <c r="E544">
        <v>543</v>
      </c>
      <c r="F544" t="s">
        <v>60</v>
      </c>
      <c r="H544" t="s">
        <v>802</v>
      </c>
      <c r="I544" t="s">
        <v>1120</v>
      </c>
      <c r="J544" t="s">
        <v>1121</v>
      </c>
      <c r="K544" t="s">
        <v>3969</v>
      </c>
      <c r="L544" t="s">
        <v>1122</v>
      </c>
      <c r="M544">
        <v>0.20549999999999999</v>
      </c>
      <c r="N544">
        <v>0.20549999999999999</v>
      </c>
      <c r="O544">
        <v>0.20549999999999999</v>
      </c>
      <c r="P544">
        <v>2.67</v>
      </c>
      <c r="R544">
        <v>0</v>
      </c>
      <c r="S544">
        <v>2.73</v>
      </c>
      <c r="T544">
        <v>2</v>
      </c>
      <c r="U544">
        <v>3.9</v>
      </c>
      <c r="V544">
        <v>2.25</v>
      </c>
      <c r="Z544">
        <v>118</v>
      </c>
      <c r="AA544">
        <v>6.1738428605081816E-2</v>
      </c>
      <c r="AE544" t="s">
        <v>49</v>
      </c>
      <c r="AF544" t="s">
        <v>545</v>
      </c>
      <c r="AH544" t="s">
        <v>636</v>
      </c>
      <c r="AI544">
        <v>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Q544">
        <v>0</v>
      </c>
      <c r="AR544">
        <v>0</v>
      </c>
      <c r="AS544">
        <v>0</v>
      </c>
      <c r="AT544">
        <v>0</v>
      </c>
      <c r="AU544">
        <v>2</v>
      </c>
      <c r="AV544">
        <v>0</v>
      </c>
      <c r="AW544">
        <v>0</v>
      </c>
      <c r="AX544">
        <v>2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K544" t="s">
        <v>3397</v>
      </c>
    </row>
    <row r="545" spans="1:63" x14ac:dyDescent="0.25">
      <c r="A545">
        <v>1</v>
      </c>
      <c r="B545" t="s">
        <v>149</v>
      </c>
      <c r="D545" t="s">
        <v>149</v>
      </c>
      <c r="E545">
        <v>544</v>
      </c>
      <c r="G545" t="s">
        <v>74</v>
      </c>
      <c r="H545" t="s">
        <v>680</v>
      </c>
      <c r="I545" t="s">
        <v>1123</v>
      </c>
      <c r="J545" t="s">
        <v>1124</v>
      </c>
      <c r="K545" t="s">
        <v>3828</v>
      </c>
      <c r="L545" t="s">
        <v>1122</v>
      </c>
      <c r="M545">
        <v>0.20549999999999999</v>
      </c>
      <c r="N545">
        <v>0.20549999999999999</v>
      </c>
      <c r="O545">
        <v>0.20549999999999999</v>
      </c>
      <c r="P545">
        <v>1.375</v>
      </c>
      <c r="R545">
        <v>0</v>
      </c>
      <c r="S545">
        <v>1.8</v>
      </c>
      <c r="T545">
        <v>2</v>
      </c>
      <c r="U545">
        <v>2.46</v>
      </c>
      <c r="V545">
        <v>1.1000000000000001</v>
      </c>
      <c r="Z545">
        <v>118</v>
      </c>
      <c r="AA545">
        <v>6.1738428605081816E-2</v>
      </c>
      <c r="AE545" t="s">
        <v>49</v>
      </c>
      <c r="AF545" t="s">
        <v>545</v>
      </c>
      <c r="AH545" t="s">
        <v>683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1</v>
      </c>
      <c r="AQ545">
        <v>0</v>
      </c>
      <c r="AR545">
        <v>0</v>
      </c>
      <c r="AS545">
        <v>0</v>
      </c>
      <c r="AT545">
        <v>0</v>
      </c>
      <c r="AU545">
        <v>2</v>
      </c>
      <c r="AV545">
        <v>0</v>
      </c>
      <c r="AW545">
        <v>0</v>
      </c>
      <c r="AX545">
        <v>2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K545" t="s">
        <v>3397</v>
      </c>
    </row>
    <row r="546" spans="1:63" x14ac:dyDescent="0.25">
      <c r="A546">
        <v>1</v>
      </c>
      <c r="B546" t="s">
        <v>149</v>
      </c>
      <c r="D546" t="s">
        <v>149</v>
      </c>
      <c r="E546">
        <v>545</v>
      </c>
      <c r="F546" t="s">
        <v>60</v>
      </c>
      <c r="H546" t="s">
        <v>802</v>
      </c>
      <c r="I546" t="s">
        <v>1125</v>
      </c>
      <c r="J546" t="s">
        <v>1126</v>
      </c>
      <c r="K546" t="s">
        <v>3827</v>
      </c>
      <c r="L546" t="s">
        <v>1127</v>
      </c>
      <c r="M546">
        <v>0.20899999999999999</v>
      </c>
      <c r="N546">
        <v>0.20899999999999999</v>
      </c>
      <c r="O546">
        <v>0.20899999999999999</v>
      </c>
      <c r="P546">
        <v>2.65</v>
      </c>
      <c r="R546">
        <v>0</v>
      </c>
      <c r="S546">
        <v>2.71</v>
      </c>
      <c r="T546">
        <v>2</v>
      </c>
      <c r="U546">
        <v>3.88</v>
      </c>
      <c r="V546">
        <v>2.2799999999999998</v>
      </c>
      <c r="Z546">
        <v>118</v>
      </c>
      <c r="AA546">
        <v>6.2789934688380053E-2</v>
      </c>
      <c r="AE546" t="s">
        <v>49</v>
      </c>
      <c r="AF546" t="s">
        <v>545</v>
      </c>
      <c r="AH546" t="s">
        <v>636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1</v>
      </c>
      <c r="AQ546">
        <v>0</v>
      </c>
      <c r="AR546">
        <v>0</v>
      </c>
      <c r="AS546">
        <v>0</v>
      </c>
      <c r="AT546">
        <v>0</v>
      </c>
      <c r="AU546">
        <v>2</v>
      </c>
      <c r="AV546">
        <v>0</v>
      </c>
      <c r="AW546">
        <v>0</v>
      </c>
      <c r="AX546">
        <v>2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K546" t="s">
        <v>3397</v>
      </c>
    </row>
    <row r="547" spans="1:63" x14ac:dyDescent="0.25">
      <c r="A547">
        <v>1</v>
      </c>
      <c r="B547" t="s">
        <v>149</v>
      </c>
      <c r="D547" t="s">
        <v>149</v>
      </c>
      <c r="E547">
        <v>546</v>
      </c>
      <c r="G547" t="s">
        <v>74</v>
      </c>
      <c r="H547" t="s">
        <v>680</v>
      </c>
      <c r="I547" t="s">
        <v>1128</v>
      </c>
      <c r="J547" t="s">
        <v>1129</v>
      </c>
      <c r="K547" t="s">
        <v>3826</v>
      </c>
      <c r="L547" t="s">
        <v>1127</v>
      </c>
      <c r="M547">
        <v>0.20899999999999999</v>
      </c>
      <c r="N547">
        <v>0.20899999999999999</v>
      </c>
      <c r="O547">
        <v>0.20899999999999999</v>
      </c>
      <c r="P547">
        <v>1.375</v>
      </c>
      <c r="R547">
        <v>0</v>
      </c>
      <c r="S547">
        <v>1.4</v>
      </c>
      <c r="T547">
        <v>2</v>
      </c>
      <c r="U547">
        <v>2.44</v>
      </c>
      <c r="V547">
        <v>1.0900000000000001</v>
      </c>
      <c r="Z547">
        <v>118</v>
      </c>
      <c r="AA547">
        <v>6.2789934688380053E-2</v>
      </c>
      <c r="AE547" t="s">
        <v>49</v>
      </c>
      <c r="AF547" t="s">
        <v>545</v>
      </c>
      <c r="AH547" t="s">
        <v>683</v>
      </c>
      <c r="AI547">
        <v>1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1</v>
      </c>
      <c r="AQ547">
        <v>0</v>
      </c>
      <c r="AR547">
        <v>0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2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K547" t="s">
        <v>3397</v>
      </c>
    </row>
    <row r="548" spans="1:63" x14ac:dyDescent="0.25">
      <c r="A548">
        <v>1</v>
      </c>
      <c r="B548" t="s">
        <v>149</v>
      </c>
      <c r="D548" t="s">
        <v>149</v>
      </c>
      <c r="E548">
        <v>547</v>
      </c>
      <c r="F548" t="s">
        <v>60</v>
      </c>
      <c r="H548" t="s">
        <v>802</v>
      </c>
      <c r="I548" t="s">
        <v>1130</v>
      </c>
      <c r="J548" t="s">
        <v>1131</v>
      </c>
      <c r="K548" t="s">
        <v>3825</v>
      </c>
      <c r="L548" t="s">
        <v>1132</v>
      </c>
      <c r="M548">
        <v>0.21299999999999999</v>
      </c>
      <c r="N548">
        <v>0.21299999999999999</v>
      </c>
      <c r="O548">
        <v>0.21299999999999999</v>
      </c>
      <c r="P548">
        <v>2.63</v>
      </c>
      <c r="R548">
        <v>0</v>
      </c>
      <c r="S548">
        <v>2.69</v>
      </c>
      <c r="T548">
        <v>2</v>
      </c>
      <c r="U548">
        <v>3.85</v>
      </c>
      <c r="V548">
        <v>2.2599999999999998</v>
      </c>
      <c r="Z548">
        <v>118</v>
      </c>
      <c r="AA548">
        <v>6.3991655926435173E-2</v>
      </c>
      <c r="AE548" t="s">
        <v>49</v>
      </c>
      <c r="AF548" t="s">
        <v>545</v>
      </c>
      <c r="AH548" t="s">
        <v>636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1</v>
      </c>
      <c r="AQ548">
        <v>0</v>
      </c>
      <c r="AR548">
        <v>0</v>
      </c>
      <c r="AS548">
        <v>0</v>
      </c>
      <c r="AT548">
        <v>0</v>
      </c>
      <c r="AU548">
        <v>2</v>
      </c>
      <c r="AV548">
        <v>0</v>
      </c>
      <c r="AW548">
        <v>0</v>
      </c>
      <c r="AX548">
        <v>2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K548" t="s">
        <v>3397</v>
      </c>
    </row>
    <row r="549" spans="1:63" x14ac:dyDescent="0.25">
      <c r="A549">
        <v>1</v>
      </c>
      <c r="B549" t="s">
        <v>149</v>
      </c>
      <c r="D549" t="s">
        <v>149</v>
      </c>
      <c r="E549">
        <v>548</v>
      </c>
      <c r="G549" t="s">
        <v>74</v>
      </c>
      <c r="H549" t="s">
        <v>680</v>
      </c>
      <c r="I549" t="s">
        <v>1133</v>
      </c>
      <c r="J549" t="s">
        <v>1134</v>
      </c>
      <c r="K549" t="s">
        <v>3824</v>
      </c>
      <c r="L549" t="s">
        <v>1132</v>
      </c>
      <c r="M549">
        <v>0.21299999999999999</v>
      </c>
      <c r="N549">
        <v>0.21299999999999999</v>
      </c>
      <c r="O549">
        <v>0.21299999999999999</v>
      </c>
      <c r="P549">
        <v>1.4</v>
      </c>
      <c r="R549">
        <v>0</v>
      </c>
      <c r="S549">
        <v>1.425</v>
      </c>
      <c r="T549">
        <v>2</v>
      </c>
      <c r="U549">
        <v>2.44</v>
      </c>
      <c r="V549">
        <v>1.03</v>
      </c>
      <c r="Z549">
        <v>118</v>
      </c>
      <c r="AA549">
        <v>6.3991655926435173E-2</v>
      </c>
      <c r="AE549" t="s">
        <v>49</v>
      </c>
      <c r="AF549" t="s">
        <v>545</v>
      </c>
      <c r="AH549" t="s">
        <v>683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1</v>
      </c>
      <c r="AQ549">
        <v>0</v>
      </c>
      <c r="AR549">
        <v>0</v>
      </c>
      <c r="AS549">
        <v>0</v>
      </c>
      <c r="AT549">
        <v>0</v>
      </c>
      <c r="AU549">
        <v>2</v>
      </c>
      <c r="AV549">
        <v>0</v>
      </c>
      <c r="AW549">
        <v>0</v>
      </c>
      <c r="AX549">
        <v>2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K549" t="s">
        <v>3397</v>
      </c>
    </row>
    <row r="550" spans="1:63" x14ac:dyDescent="0.25">
      <c r="A550">
        <v>1</v>
      </c>
      <c r="B550" t="s">
        <v>149</v>
      </c>
      <c r="D550" t="s">
        <v>149</v>
      </c>
      <c r="E550">
        <v>549</v>
      </c>
      <c r="G550" t="s">
        <v>74</v>
      </c>
      <c r="H550" t="s">
        <v>680</v>
      </c>
      <c r="I550" t="s">
        <v>1135</v>
      </c>
      <c r="J550" t="s">
        <v>1136</v>
      </c>
      <c r="K550" t="s">
        <v>3822</v>
      </c>
      <c r="L550" t="s">
        <v>2435</v>
      </c>
      <c r="M550">
        <v>0.21879999999999999</v>
      </c>
      <c r="N550">
        <v>0.21879999999999999</v>
      </c>
      <c r="O550">
        <v>0.21879999999999999</v>
      </c>
      <c r="P550">
        <v>1.375</v>
      </c>
      <c r="R550">
        <v>0</v>
      </c>
      <c r="S550">
        <v>1.4</v>
      </c>
      <c r="T550">
        <v>2</v>
      </c>
      <c r="U550">
        <v>2.41</v>
      </c>
      <c r="V550">
        <v>1.02</v>
      </c>
      <c r="Z550">
        <v>118</v>
      </c>
      <c r="AA550">
        <v>6.5734151721615092E-2</v>
      </c>
      <c r="AE550" t="s">
        <v>49</v>
      </c>
      <c r="AF550" t="s">
        <v>545</v>
      </c>
      <c r="AH550" t="s">
        <v>683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1</v>
      </c>
      <c r="AQ550">
        <v>0</v>
      </c>
      <c r="AR550">
        <v>0</v>
      </c>
      <c r="AS550">
        <v>0</v>
      </c>
      <c r="AT550">
        <v>0</v>
      </c>
      <c r="AU550">
        <v>2</v>
      </c>
      <c r="AV550">
        <v>0</v>
      </c>
      <c r="AW550">
        <v>0</v>
      </c>
      <c r="AX550">
        <v>2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K550" t="s">
        <v>3397</v>
      </c>
    </row>
    <row r="551" spans="1:63" x14ac:dyDescent="0.25">
      <c r="A551">
        <v>1</v>
      </c>
      <c r="B551" t="s">
        <v>149</v>
      </c>
      <c r="D551" t="s">
        <v>149</v>
      </c>
      <c r="E551">
        <v>550</v>
      </c>
      <c r="F551" t="s">
        <v>60</v>
      </c>
      <c r="H551" t="s">
        <v>802</v>
      </c>
      <c r="I551" t="s">
        <v>1137</v>
      </c>
      <c r="K551" t="s">
        <v>3823</v>
      </c>
      <c r="L551" t="s">
        <v>2435</v>
      </c>
      <c r="M551">
        <v>0.21879999999999999</v>
      </c>
      <c r="N551">
        <v>0.21879999999999999</v>
      </c>
      <c r="O551">
        <v>0.21879999999999999</v>
      </c>
      <c r="P551">
        <v>2.67</v>
      </c>
      <c r="R551">
        <v>0</v>
      </c>
      <c r="S551">
        <v>2.7</v>
      </c>
      <c r="T551">
        <v>2</v>
      </c>
      <c r="U551">
        <v>3.9</v>
      </c>
      <c r="V551">
        <v>2.2799999999999998</v>
      </c>
      <c r="Z551">
        <v>118</v>
      </c>
      <c r="AA551">
        <v>6.5734151721615092E-2</v>
      </c>
      <c r="AE551" t="s">
        <v>49</v>
      </c>
      <c r="AF551" t="s">
        <v>545</v>
      </c>
      <c r="AH551" t="s">
        <v>636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1</v>
      </c>
      <c r="AQ551">
        <v>0</v>
      </c>
      <c r="AR551">
        <v>0</v>
      </c>
      <c r="AS551">
        <v>0</v>
      </c>
      <c r="AT551">
        <v>0</v>
      </c>
      <c r="AU551">
        <v>2</v>
      </c>
      <c r="AV551">
        <v>0</v>
      </c>
      <c r="AW551">
        <v>0</v>
      </c>
      <c r="AX551">
        <v>2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K551" t="s">
        <v>3397</v>
      </c>
    </row>
    <row r="552" spans="1:63" x14ac:dyDescent="0.25">
      <c r="A552">
        <v>1</v>
      </c>
      <c r="B552" t="s">
        <v>149</v>
      </c>
      <c r="D552" t="s">
        <v>149</v>
      </c>
      <c r="E552">
        <v>551</v>
      </c>
      <c r="F552" t="s">
        <v>60</v>
      </c>
      <c r="H552" t="s">
        <v>802</v>
      </c>
      <c r="I552" t="s">
        <v>1138</v>
      </c>
      <c r="J552" t="s">
        <v>1139</v>
      </c>
      <c r="K552" t="s">
        <v>3820</v>
      </c>
      <c r="L552" t="s">
        <v>1140</v>
      </c>
      <c r="M552">
        <v>0.221</v>
      </c>
      <c r="N552">
        <v>0.221</v>
      </c>
      <c r="O552">
        <v>0.221</v>
      </c>
      <c r="P552">
        <v>2.7</v>
      </c>
      <c r="R552">
        <v>0</v>
      </c>
      <c r="S552">
        <v>2.76</v>
      </c>
      <c r="T552">
        <v>2</v>
      </c>
      <c r="U552">
        <v>3.99</v>
      </c>
      <c r="V552">
        <v>2.38</v>
      </c>
      <c r="Z552">
        <v>118</v>
      </c>
      <c r="AA552">
        <v>6.6395098402545413E-2</v>
      </c>
      <c r="AE552" t="s">
        <v>49</v>
      </c>
      <c r="AF552" t="s">
        <v>545</v>
      </c>
      <c r="AH552" t="s">
        <v>636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1</v>
      </c>
      <c r="AQ552">
        <v>0</v>
      </c>
      <c r="AR552">
        <v>0</v>
      </c>
      <c r="AS552">
        <v>0</v>
      </c>
      <c r="AT552">
        <v>0</v>
      </c>
      <c r="AU552">
        <v>2</v>
      </c>
      <c r="AV552">
        <v>0</v>
      </c>
      <c r="AW552">
        <v>0</v>
      </c>
      <c r="AX552">
        <v>2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K552" t="s">
        <v>3397</v>
      </c>
    </row>
    <row r="553" spans="1:63" x14ac:dyDescent="0.25">
      <c r="A553">
        <v>1</v>
      </c>
      <c r="B553" t="s">
        <v>149</v>
      </c>
      <c r="D553" t="s">
        <v>149</v>
      </c>
      <c r="E553">
        <v>552</v>
      </c>
      <c r="F553" t="s">
        <v>60</v>
      </c>
      <c r="H553" t="s">
        <v>680</v>
      </c>
      <c r="I553" t="s">
        <v>1141</v>
      </c>
      <c r="J553" t="s">
        <v>1142</v>
      </c>
      <c r="K553" t="s">
        <v>3819</v>
      </c>
      <c r="L553" t="s">
        <v>1140</v>
      </c>
      <c r="M553">
        <v>0.221</v>
      </c>
      <c r="N553">
        <v>0.221</v>
      </c>
      <c r="O553">
        <v>0.221</v>
      </c>
      <c r="P553">
        <v>1.44</v>
      </c>
      <c r="R553">
        <v>0</v>
      </c>
      <c r="S553">
        <v>1.5</v>
      </c>
      <c r="T553">
        <v>2</v>
      </c>
      <c r="U553">
        <v>2.54</v>
      </c>
      <c r="V553">
        <v>1.1000000000000001</v>
      </c>
      <c r="Z553">
        <v>118</v>
      </c>
      <c r="AA553">
        <v>6.6395098402545413E-2</v>
      </c>
      <c r="AE553" t="s">
        <v>49</v>
      </c>
      <c r="AF553" t="s">
        <v>545</v>
      </c>
      <c r="AH553" t="s">
        <v>683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Q553">
        <v>0</v>
      </c>
      <c r="AR553">
        <v>0</v>
      </c>
      <c r="AS553">
        <v>0</v>
      </c>
      <c r="AT553">
        <v>0</v>
      </c>
      <c r="AU553">
        <v>2</v>
      </c>
      <c r="AV553">
        <v>0</v>
      </c>
      <c r="AW553">
        <v>0</v>
      </c>
      <c r="AX553">
        <v>2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K553" t="s">
        <v>3397</v>
      </c>
    </row>
    <row r="554" spans="1:63" x14ac:dyDescent="0.25">
      <c r="A554">
        <v>1</v>
      </c>
      <c r="B554" t="s">
        <v>149</v>
      </c>
      <c r="D554" t="s">
        <v>149</v>
      </c>
      <c r="E554">
        <v>553</v>
      </c>
      <c r="F554" t="s">
        <v>60</v>
      </c>
      <c r="H554" t="s">
        <v>802</v>
      </c>
      <c r="I554" t="s">
        <v>1143</v>
      </c>
      <c r="J554" t="s">
        <v>1144</v>
      </c>
      <c r="K554" t="s">
        <v>3422</v>
      </c>
      <c r="L554" t="s">
        <v>1145</v>
      </c>
      <c r="M554">
        <v>0.22800000000000001</v>
      </c>
      <c r="N554">
        <v>0.22800000000000001</v>
      </c>
      <c r="O554">
        <v>0.22800000000000001</v>
      </c>
      <c r="P554">
        <v>2.84</v>
      </c>
      <c r="R554">
        <v>0</v>
      </c>
      <c r="S554">
        <v>2.9</v>
      </c>
      <c r="T554">
        <v>2</v>
      </c>
      <c r="U554">
        <v>4.0199999999999996</v>
      </c>
      <c r="V554">
        <v>2.33</v>
      </c>
      <c r="Z554">
        <v>118</v>
      </c>
      <c r="AA554">
        <v>6.8498110569141873E-2</v>
      </c>
      <c r="AE554" t="s">
        <v>49</v>
      </c>
      <c r="AF554" t="s">
        <v>545</v>
      </c>
      <c r="AH554" t="s">
        <v>636</v>
      </c>
      <c r="AI554">
        <v>1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1</v>
      </c>
      <c r="AQ554">
        <v>0</v>
      </c>
      <c r="AR554">
        <v>0</v>
      </c>
      <c r="AS554">
        <v>0</v>
      </c>
      <c r="AT554">
        <v>0</v>
      </c>
      <c r="AU554">
        <v>2</v>
      </c>
      <c r="AV554">
        <v>0</v>
      </c>
      <c r="AW554">
        <v>0</v>
      </c>
      <c r="AX554">
        <v>2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K554" t="s">
        <v>3397</v>
      </c>
    </row>
    <row r="555" spans="1:63" x14ac:dyDescent="0.25">
      <c r="A555">
        <v>1</v>
      </c>
      <c r="B555" t="s">
        <v>149</v>
      </c>
      <c r="D555" t="s">
        <v>149</v>
      </c>
      <c r="E555">
        <v>554</v>
      </c>
      <c r="G555" t="s">
        <v>74</v>
      </c>
      <c r="H555" t="s">
        <v>680</v>
      </c>
      <c r="I555" t="s">
        <v>1146</v>
      </c>
      <c r="J555" t="s">
        <v>1147</v>
      </c>
      <c r="K555" t="s">
        <v>3817</v>
      </c>
      <c r="L555" t="s">
        <v>1145</v>
      </c>
      <c r="M555">
        <v>0.22800000000000001</v>
      </c>
      <c r="N555">
        <v>0.22800000000000001</v>
      </c>
      <c r="O555">
        <v>0.22800000000000001</v>
      </c>
      <c r="P555">
        <v>1.45</v>
      </c>
      <c r="R555">
        <v>0</v>
      </c>
      <c r="S555">
        <v>1.4750000000000001</v>
      </c>
      <c r="T555">
        <v>2</v>
      </c>
      <c r="U555">
        <v>2.5299999999999998</v>
      </c>
      <c r="V555">
        <v>1.05</v>
      </c>
      <c r="Z555">
        <v>118</v>
      </c>
      <c r="AA555">
        <v>6.8498110569141873E-2</v>
      </c>
      <c r="AE555" t="s">
        <v>49</v>
      </c>
      <c r="AF555" t="s">
        <v>545</v>
      </c>
      <c r="AH555" t="s">
        <v>683</v>
      </c>
      <c r="AI555">
        <v>1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Q555">
        <v>0</v>
      </c>
      <c r="AR555">
        <v>0</v>
      </c>
      <c r="AS555">
        <v>0</v>
      </c>
      <c r="AT555">
        <v>0</v>
      </c>
      <c r="AU555">
        <v>2</v>
      </c>
      <c r="AV555">
        <v>0</v>
      </c>
      <c r="AW555">
        <v>0</v>
      </c>
      <c r="AX555">
        <v>2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K555" t="s">
        <v>3397</v>
      </c>
    </row>
    <row r="556" spans="1:63" x14ac:dyDescent="0.25">
      <c r="A556">
        <v>1</v>
      </c>
      <c r="B556" t="s">
        <v>149</v>
      </c>
      <c r="D556" t="s">
        <v>149</v>
      </c>
      <c r="E556">
        <v>555</v>
      </c>
      <c r="F556" t="s">
        <v>60</v>
      </c>
      <c r="H556" t="s">
        <v>802</v>
      </c>
      <c r="I556" t="s">
        <v>1148</v>
      </c>
      <c r="J556" t="s">
        <v>1149</v>
      </c>
      <c r="K556" t="s">
        <v>3968</v>
      </c>
      <c r="L556" t="s">
        <v>42</v>
      </c>
      <c r="M556">
        <v>0.23400000000000001</v>
      </c>
      <c r="N556">
        <v>0.23400000000000001</v>
      </c>
      <c r="O556">
        <v>0.23400000000000001</v>
      </c>
      <c r="P556">
        <v>2.7</v>
      </c>
      <c r="R556">
        <v>0</v>
      </c>
      <c r="S556">
        <v>2.76</v>
      </c>
      <c r="T556">
        <v>2</v>
      </c>
      <c r="U556">
        <v>3.95</v>
      </c>
      <c r="V556">
        <v>2.21</v>
      </c>
      <c r="Z556">
        <v>118</v>
      </c>
      <c r="AA556">
        <v>7.0300692426224554E-2</v>
      </c>
      <c r="AE556" t="s">
        <v>49</v>
      </c>
      <c r="AF556" t="s">
        <v>545</v>
      </c>
      <c r="AH556" t="s">
        <v>636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Q556">
        <v>0</v>
      </c>
      <c r="AR556">
        <v>0</v>
      </c>
      <c r="AS556">
        <v>0</v>
      </c>
      <c r="AT556">
        <v>0</v>
      </c>
      <c r="AU556">
        <v>2</v>
      </c>
      <c r="AV556">
        <v>0</v>
      </c>
      <c r="AW556">
        <v>0</v>
      </c>
      <c r="AX556">
        <v>2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K556" t="s">
        <v>3397</v>
      </c>
    </row>
    <row r="557" spans="1:63" x14ac:dyDescent="0.25">
      <c r="A557">
        <v>1</v>
      </c>
      <c r="B557" t="s">
        <v>149</v>
      </c>
      <c r="D557" t="s">
        <v>149</v>
      </c>
      <c r="E557">
        <v>556</v>
      </c>
      <c r="F557" t="s">
        <v>60</v>
      </c>
      <c r="H557" t="s">
        <v>680</v>
      </c>
      <c r="I557" t="s">
        <v>1150</v>
      </c>
      <c r="J557">
        <v>42801</v>
      </c>
      <c r="K557" t="s">
        <v>3816</v>
      </c>
      <c r="L557" t="s">
        <v>42</v>
      </c>
      <c r="M557">
        <v>0.23400000000000001</v>
      </c>
      <c r="N557">
        <v>0.23400000000000001</v>
      </c>
      <c r="O557">
        <v>0.23400000000000001</v>
      </c>
      <c r="P557">
        <v>1.46</v>
      </c>
      <c r="R557">
        <v>0</v>
      </c>
      <c r="S557">
        <v>1.52</v>
      </c>
      <c r="T557">
        <v>2</v>
      </c>
      <c r="U557">
        <v>2.5299999999999998</v>
      </c>
      <c r="V557">
        <v>1.1000000000000001</v>
      </c>
      <c r="Z557">
        <v>118</v>
      </c>
      <c r="AA557">
        <v>7.0300692426224554E-2</v>
      </c>
      <c r="AE557" t="s">
        <v>49</v>
      </c>
      <c r="AF557" t="s">
        <v>545</v>
      </c>
      <c r="AH557" t="s">
        <v>683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1</v>
      </c>
      <c r="AQ557">
        <v>0</v>
      </c>
      <c r="AR557">
        <v>0</v>
      </c>
      <c r="AS557">
        <v>0</v>
      </c>
      <c r="AT557">
        <v>0</v>
      </c>
      <c r="AU557">
        <v>2</v>
      </c>
      <c r="AV557">
        <v>0</v>
      </c>
      <c r="AW557">
        <v>0</v>
      </c>
      <c r="AX557">
        <v>2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K557" t="s">
        <v>3397</v>
      </c>
    </row>
    <row r="558" spans="1:63" x14ac:dyDescent="0.25">
      <c r="A558">
        <v>1</v>
      </c>
      <c r="B558" t="s">
        <v>149</v>
      </c>
      <c r="D558" t="s">
        <v>149</v>
      </c>
      <c r="E558">
        <v>557</v>
      </c>
      <c r="F558" t="s">
        <v>60</v>
      </c>
      <c r="H558" t="s">
        <v>680</v>
      </c>
      <c r="I558" t="s">
        <v>1151</v>
      </c>
      <c r="J558" t="s">
        <v>1152</v>
      </c>
      <c r="K558" t="s">
        <v>3967</v>
      </c>
      <c r="L558" t="s">
        <v>1153</v>
      </c>
      <c r="M558">
        <v>0.2344</v>
      </c>
      <c r="N558">
        <v>0.2344</v>
      </c>
      <c r="O558">
        <v>0.2344</v>
      </c>
      <c r="P558">
        <v>1.45</v>
      </c>
      <c r="R558">
        <v>0</v>
      </c>
      <c r="S558">
        <v>1.51</v>
      </c>
      <c r="T558">
        <v>2</v>
      </c>
      <c r="U558">
        <v>2.4500000000000002</v>
      </c>
      <c r="V558">
        <v>1.07</v>
      </c>
      <c r="Z558">
        <v>118</v>
      </c>
      <c r="AA558">
        <v>7.0420864550030063E-2</v>
      </c>
      <c r="AE558" t="s">
        <v>49</v>
      </c>
      <c r="AF558" t="s">
        <v>545</v>
      </c>
      <c r="AH558" t="s">
        <v>683</v>
      </c>
      <c r="AI558">
        <v>1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1</v>
      </c>
      <c r="AQ558">
        <v>0</v>
      </c>
      <c r="AR558">
        <v>0</v>
      </c>
      <c r="AS558">
        <v>0</v>
      </c>
      <c r="AT558">
        <v>0</v>
      </c>
      <c r="AU558">
        <v>2</v>
      </c>
      <c r="AV558">
        <v>0</v>
      </c>
      <c r="AW558">
        <v>0</v>
      </c>
      <c r="AX558">
        <v>2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K558" t="s">
        <v>3397</v>
      </c>
    </row>
    <row r="559" spans="1:63" x14ac:dyDescent="0.25">
      <c r="A559">
        <v>1</v>
      </c>
      <c r="B559" t="s">
        <v>149</v>
      </c>
      <c r="D559" t="s">
        <v>149</v>
      </c>
      <c r="E559">
        <v>558</v>
      </c>
      <c r="F559" t="s">
        <v>60</v>
      </c>
      <c r="H559" t="s">
        <v>802</v>
      </c>
      <c r="I559" t="s">
        <v>1154</v>
      </c>
      <c r="K559" t="s">
        <v>3966</v>
      </c>
      <c r="L559" t="s">
        <v>1153</v>
      </c>
      <c r="M559">
        <v>0.2344</v>
      </c>
      <c r="N559">
        <v>0.2344</v>
      </c>
      <c r="O559">
        <v>0.2344</v>
      </c>
      <c r="P559">
        <v>2.87</v>
      </c>
      <c r="R559">
        <v>0</v>
      </c>
      <c r="S559">
        <v>2.93</v>
      </c>
      <c r="T559">
        <v>2</v>
      </c>
      <c r="U559">
        <v>4</v>
      </c>
      <c r="V559">
        <v>2.2999999999999998</v>
      </c>
      <c r="Z559">
        <v>118</v>
      </c>
      <c r="AA559">
        <v>7.0420864550030063E-2</v>
      </c>
      <c r="AE559" t="s">
        <v>49</v>
      </c>
      <c r="AF559" t="s">
        <v>545</v>
      </c>
      <c r="AH559" t="s">
        <v>636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1</v>
      </c>
      <c r="AQ559">
        <v>0</v>
      </c>
      <c r="AR559">
        <v>0</v>
      </c>
      <c r="AS559">
        <v>0</v>
      </c>
      <c r="AT559">
        <v>0</v>
      </c>
      <c r="AU559">
        <v>2</v>
      </c>
      <c r="AV559">
        <v>0</v>
      </c>
      <c r="AW559">
        <v>0</v>
      </c>
      <c r="AX559">
        <v>2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K559" t="s">
        <v>3397</v>
      </c>
    </row>
    <row r="560" spans="1:63" x14ac:dyDescent="0.25">
      <c r="A560">
        <v>1</v>
      </c>
      <c r="B560" t="s">
        <v>149</v>
      </c>
      <c r="D560" t="s">
        <v>149</v>
      </c>
      <c r="E560">
        <v>559</v>
      </c>
      <c r="F560" t="s">
        <v>60</v>
      </c>
      <c r="H560" t="s">
        <v>802</v>
      </c>
      <c r="I560" t="s">
        <v>1155</v>
      </c>
      <c r="J560" t="s">
        <v>1156</v>
      </c>
      <c r="K560" t="s">
        <v>3423</v>
      </c>
      <c r="L560" t="s">
        <v>43</v>
      </c>
      <c r="M560">
        <v>0.23799999999999999</v>
      </c>
      <c r="N560">
        <v>0.23799999999999999</v>
      </c>
      <c r="O560">
        <v>0.23799999999999999</v>
      </c>
      <c r="P560">
        <v>2.91</v>
      </c>
      <c r="R560">
        <v>0</v>
      </c>
      <c r="S560">
        <v>2.97</v>
      </c>
      <c r="T560">
        <v>2</v>
      </c>
      <c r="U560">
        <v>4.0599999999999996</v>
      </c>
      <c r="V560">
        <v>2.4500000000000002</v>
      </c>
      <c r="Z560">
        <v>118</v>
      </c>
      <c r="AA560">
        <v>7.1502413664279674E-2</v>
      </c>
      <c r="AE560" t="s">
        <v>49</v>
      </c>
      <c r="AF560" t="s">
        <v>545</v>
      </c>
      <c r="AH560" t="s">
        <v>636</v>
      </c>
      <c r="AI560">
        <v>1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1</v>
      </c>
      <c r="AQ560">
        <v>0</v>
      </c>
      <c r="AR560">
        <v>0</v>
      </c>
      <c r="AS560">
        <v>0</v>
      </c>
      <c r="AT560">
        <v>0</v>
      </c>
      <c r="AU560">
        <v>2</v>
      </c>
      <c r="AV560">
        <v>0</v>
      </c>
      <c r="AW560">
        <v>0</v>
      </c>
      <c r="AX560">
        <v>2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K560" t="s">
        <v>3397</v>
      </c>
    </row>
    <row r="561" spans="1:63" x14ac:dyDescent="0.25">
      <c r="A561">
        <v>1</v>
      </c>
      <c r="B561" t="s">
        <v>149</v>
      </c>
      <c r="D561" t="s">
        <v>149</v>
      </c>
      <c r="E561">
        <v>560</v>
      </c>
      <c r="G561" t="s">
        <v>74</v>
      </c>
      <c r="H561" t="s">
        <v>680</v>
      </c>
      <c r="I561" t="s">
        <v>1157</v>
      </c>
      <c r="J561" t="s">
        <v>1158</v>
      </c>
      <c r="K561" t="s">
        <v>3965</v>
      </c>
      <c r="L561" t="s">
        <v>43</v>
      </c>
      <c r="M561">
        <v>0.23799999999999999</v>
      </c>
      <c r="N561">
        <v>0.23799999999999999</v>
      </c>
      <c r="O561">
        <v>0.23799999999999999</v>
      </c>
      <c r="P561">
        <v>1.45</v>
      </c>
      <c r="R561">
        <v>0</v>
      </c>
      <c r="S561">
        <v>1.4750000000000001</v>
      </c>
      <c r="T561">
        <v>2</v>
      </c>
      <c r="U561">
        <v>2.59</v>
      </c>
      <c r="V561">
        <v>1.1299999999999999</v>
      </c>
      <c r="Z561">
        <v>118</v>
      </c>
      <c r="AA561">
        <v>7.1502413664279674E-2</v>
      </c>
      <c r="AE561" t="s">
        <v>49</v>
      </c>
      <c r="AF561" t="s">
        <v>545</v>
      </c>
      <c r="AH561" t="s">
        <v>683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1</v>
      </c>
      <c r="AQ561">
        <v>0</v>
      </c>
      <c r="AR561">
        <v>0</v>
      </c>
      <c r="AS561">
        <v>0</v>
      </c>
      <c r="AT561">
        <v>0</v>
      </c>
      <c r="AU561">
        <v>2</v>
      </c>
      <c r="AV561">
        <v>0</v>
      </c>
      <c r="AW561">
        <v>0</v>
      </c>
      <c r="AX561">
        <v>2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K561" t="s">
        <v>3397</v>
      </c>
    </row>
    <row r="562" spans="1:63" x14ac:dyDescent="0.25">
      <c r="A562">
        <v>1</v>
      </c>
      <c r="B562" t="s">
        <v>149</v>
      </c>
      <c r="D562" t="s">
        <v>149</v>
      </c>
      <c r="E562">
        <v>561</v>
      </c>
      <c r="F562" t="s">
        <v>60</v>
      </c>
      <c r="H562" t="s">
        <v>802</v>
      </c>
      <c r="I562" t="s">
        <v>1159</v>
      </c>
      <c r="J562" t="s">
        <v>1160</v>
      </c>
      <c r="K562" t="s">
        <v>3815</v>
      </c>
      <c r="L562" t="s">
        <v>44</v>
      </c>
      <c r="M562">
        <v>0.24199999999999999</v>
      </c>
      <c r="N562">
        <v>0.24199999999999999</v>
      </c>
      <c r="O562">
        <v>0.24199999999999999</v>
      </c>
      <c r="P562">
        <v>2.89</v>
      </c>
      <c r="R562">
        <v>0</v>
      </c>
      <c r="S562">
        <v>2.95</v>
      </c>
      <c r="T562">
        <v>2</v>
      </c>
      <c r="U562">
        <v>4.09</v>
      </c>
      <c r="V562">
        <v>2.48</v>
      </c>
      <c r="Z562">
        <v>118</v>
      </c>
      <c r="AA562">
        <v>7.2704134902334794E-2</v>
      </c>
      <c r="AE562" t="s">
        <v>49</v>
      </c>
      <c r="AF562" t="s">
        <v>545</v>
      </c>
      <c r="AH562" t="s">
        <v>636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1</v>
      </c>
      <c r="AQ562">
        <v>0</v>
      </c>
      <c r="AR562">
        <v>0</v>
      </c>
      <c r="AS562">
        <v>0</v>
      </c>
      <c r="AT562">
        <v>0</v>
      </c>
      <c r="AU562">
        <v>2</v>
      </c>
      <c r="AV562">
        <v>0</v>
      </c>
      <c r="AW562">
        <v>0</v>
      </c>
      <c r="AX562">
        <v>2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K562" t="s">
        <v>3397</v>
      </c>
    </row>
    <row r="563" spans="1:63" x14ac:dyDescent="0.25">
      <c r="A563">
        <v>1</v>
      </c>
      <c r="B563" t="s">
        <v>149</v>
      </c>
      <c r="D563" t="s">
        <v>149</v>
      </c>
      <c r="E563">
        <v>562</v>
      </c>
      <c r="G563" t="s">
        <v>74</v>
      </c>
      <c r="H563" t="s">
        <v>680</v>
      </c>
      <c r="I563" t="s">
        <v>1161</v>
      </c>
      <c r="J563" t="s">
        <v>1162</v>
      </c>
      <c r="K563" t="s">
        <v>3814</v>
      </c>
      <c r="L563" t="s">
        <v>44</v>
      </c>
      <c r="M563">
        <v>0.24199999999999999</v>
      </c>
      <c r="N563">
        <v>0.24199999999999999</v>
      </c>
      <c r="O563">
        <v>0.24199999999999999</v>
      </c>
      <c r="P563">
        <v>1.5249999999999999</v>
      </c>
      <c r="R563">
        <v>0</v>
      </c>
      <c r="S563">
        <v>1.55</v>
      </c>
      <c r="T563">
        <v>2</v>
      </c>
      <c r="U563">
        <v>2.61</v>
      </c>
      <c r="V563">
        <v>1.19</v>
      </c>
      <c r="Z563">
        <v>118</v>
      </c>
      <c r="AA563">
        <v>7.2704134902334794E-2</v>
      </c>
      <c r="AE563" t="s">
        <v>49</v>
      </c>
      <c r="AF563" t="s">
        <v>545</v>
      </c>
      <c r="AH563" t="s">
        <v>683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1</v>
      </c>
      <c r="AQ563">
        <v>0</v>
      </c>
      <c r="AR563">
        <v>0</v>
      </c>
      <c r="AS563">
        <v>0</v>
      </c>
      <c r="AT563">
        <v>0</v>
      </c>
      <c r="AU563">
        <v>2</v>
      </c>
      <c r="AV563">
        <v>0</v>
      </c>
      <c r="AW563">
        <v>0</v>
      </c>
      <c r="AX563">
        <v>2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K563" t="s">
        <v>3397</v>
      </c>
    </row>
    <row r="564" spans="1:63" x14ac:dyDescent="0.25">
      <c r="A564">
        <v>1</v>
      </c>
      <c r="B564" t="s">
        <v>149</v>
      </c>
      <c r="D564" t="s">
        <v>149</v>
      </c>
      <c r="E564">
        <v>563</v>
      </c>
      <c r="F564" t="s">
        <v>60</v>
      </c>
      <c r="H564" t="s">
        <v>802</v>
      </c>
      <c r="I564" t="s">
        <v>1163</v>
      </c>
      <c r="J564" t="s">
        <v>1164</v>
      </c>
      <c r="K564" t="s">
        <v>3964</v>
      </c>
      <c r="L564" t="s">
        <v>45</v>
      </c>
      <c r="M564">
        <v>0.246</v>
      </c>
      <c r="N564">
        <v>0.246</v>
      </c>
      <c r="O564">
        <v>0.246</v>
      </c>
      <c r="P564">
        <v>2.88</v>
      </c>
      <c r="R564">
        <v>0</v>
      </c>
      <c r="S564">
        <v>2.94</v>
      </c>
      <c r="T564">
        <v>2</v>
      </c>
      <c r="U564">
        <v>4.1100000000000003</v>
      </c>
      <c r="V564">
        <v>2.5099999999999998</v>
      </c>
      <c r="Z564">
        <v>118</v>
      </c>
      <c r="AA564">
        <v>7.3905856140389914E-2</v>
      </c>
      <c r="AE564" t="s">
        <v>49</v>
      </c>
      <c r="AF564" t="s">
        <v>545</v>
      </c>
      <c r="AH564" t="s">
        <v>636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Q564">
        <v>0</v>
      </c>
      <c r="AR564">
        <v>0</v>
      </c>
      <c r="AS564">
        <v>0</v>
      </c>
      <c r="AT564">
        <v>0</v>
      </c>
      <c r="AU564">
        <v>2</v>
      </c>
      <c r="AV564">
        <v>0</v>
      </c>
      <c r="AW564">
        <v>0</v>
      </c>
      <c r="AX564">
        <v>2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K564" t="s">
        <v>3397</v>
      </c>
    </row>
    <row r="565" spans="1:63" x14ac:dyDescent="0.25">
      <c r="A565">
        <v>1</v>
      </c>
      <c r="B565" t="s">
        <v>149</v>
      </c>
      <c r="D565" t="s">
        <v>149</v>
      </c>
      <c r="E565">
        <v>564</v>
      </c>
      <c r="G565" t="s">
        <v>74</v>
      </c>
      <c r="H565" t="s">
        <v>680</v>
      </c>
      <c r="I565" t="s">
        <v>1165</v>
      </c>
      <c r="J565" t="s">
        <v>1166</v>
      </c>
      <c r="K565" t="s">
        <v>3813</v>
      </c>
      <c r="L565" t="s">
        <v>45</v>
      </c>
      <c r="M565">
        <v>0.246</v>
      </c>
      <c r="N565">
        <v>0.246</v>
      </c>
      <c r="O565">
        <v>0.246</v>
      </c>
      <c r="P565">
        <v>1.5</v>
      </c>
      <c r="R565">
        <v>0</v>
      </c>
      <c r="S565">
        <v>1.5249999999999999</v>
      </c>
      <c r="T565">
        <v>2</v>
      </c>
      <c r="U565">
        <v>2.62</v>
      </c>
      <c r="V565">
        <v>1.1399999999999999</v>
      </c>
      <c r="Z565">
        <v>118</v>
      </c>
      <c r="AA565">
        <v>7.3905856140389914E-2</v>
      </c>
      <c r="AE565" t="s">
        <v>49</v>
      </c>
      <c r="AF565" t="s">
        <v>545</v>
      </c>
      <c r="AH565" t="s">
        <v>683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</v>
      </c>
      <c r="AQ565">
        <v>0</v>
      </c>
      <c r="AR565">
        <v>0</v>
      </c>
      <c r="AS565">
        <v>0</v>
      </c>
      <c r="AT565">
        <v>0</v>
      </c>
      <c r="AU565">
        <v>2</v>
      </c>
      <c r="AV565">
        <v>0</v>
      </c>
      <c r="AW565">
        <v>0</v>
      </c>
      <c r="AX565">
        <v>2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K565" t="s">
        <v>3397</v>
      </c>
    </row>
    <row r="566" spans="1:63" x14ac:dyDescent="0.25">
      <c r="A566">
        <v>1</v>
      </c>
      <c r="B566" t="s">
        <v>149</v>
      </c>
      <c r="D566" t="s">
        <v>149</v>
      </c>
      <c r="E566">
        <v>565</v>
      </c>
      <c r="F566" t="s">
        <v>60</v>
      </c>
      <c r="H566" t="s">
        <v>802</v>
      </c>
      <c r="I566" t="s">
        <v>1167</v>
      </c>
      <c r="J566" t="s">
        <v>1168</v>
      </c>
      <c r="K566" t="s">
        <v>3812</v>
      </c>
      <c r="L566" t="s">
        <v>46</v>
      </c>
      <c r="M566">
        <v>0.25</v>
      </c>
      <c r="N566">
        <v>0.25</v>
      </c>
      <c r="O566">
        <v>0.25</v>
      </c>
      <c r="P566">
        <v>2.97</v>
      </c>
      <c r="R566">
        <v>0</v>
      </c>
      <c r="S566">
        <v>3.03</v>
      </c>
      <c r="T566">
        <v>2</v>
      </c>
      <c r="U566">
        <v>4.1100000000000003</v>
      </c>
      <c r="V566">
        <v>2.48</v>
      </c>
      <c r="Z566">
        <v>118</v>
      </c>
      <c r="AA566">
        <v>7.5107577378445034E-2</v>
      </c>
      <c r="AE566" t="s">
        <v>49</v>
      </c>
      <c r="AF566" t="s">
        <v>545</v>
      </c>
      <c r="AH566" t="s">
        <v>636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1</v>
      </c>
      <c r="AQ566">
        <v>0</v>
      </c>
      <c r="AR566">
        <v>0</v>
      </c>
      <c r="AS566">
        <v>0</v>
      </c>
      <c r="AT566">
        <v>0</v>
      </c>
      <c r="AU566">
        <v>2</v>
      </c>
      <c r="AV566">
        <v>0</v>
      </c>
      <c r="AW566">
        <v>0</v>
      </c>
      <c r="AX566">
        <v>2</v>
      </c>
      <c r="AY566">
        <v>2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K566" t="s">
        <v>3397</v>
      </c>
    </row>
    <row r="567" spans="1:63" x14ac:dyDescent="0.25">
      <c r="A567">
        <v>1</v>
      </c>
      <c r="B567" t="s">
        <v>149</v>
      </c>
      <c r="D567" t="s">
        <v>149</v>
      </c>
      <c r="E567">
        <v>566</v>
      </c>
      <c r="G567" t="s">
        <v>74</v>
      </c>
      <c r="H567" t="s">
        <v>680</v>
      </c>
      <c r="I567" t="s">
        <v>1169</v>
      </c>
      <c r="J567" t="s">
        <v>1170</v>
      </c>
      <c r="K567" t="s">
        <v>3811</v>
      </c>
      <c r="L567" t="s">
        <v>2420</v>
      </c>
      <c r="M567">
        <v>0.25</v>
      </c>
      <c r="N567">
        <v>0.25</v>
      </c>
      <c r="O567">
        <v>0.25</v>
      </c>
      <c r="P567">
        <v>1.4750000000000001</v>
      </c>
      <c r="R567">
        <v>0</v>
      </c>
      <c r="S567">
        <v>1.5</v>
      </c>
      <c r="T567">
        <v>2</v>
      </c>
      <c r="U567">
        <v>2.57</v>
      </c>
      <c r="V567">
        <v>1.1000000000000001</v>
      </c>
      <c r="Z567">
        <v>118</v>
      </c>
      <c r="AA567">
        <v>7.5107577378445034E-2</v>
      </c>
      <c r="AE567" t="s">
        <v>49</v>
      </c>
      <c r="AF567" t="s">
        <v>545</v>
      </c>
      <c r="AH567" t="s">
        <v>683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Q567">
        <v>0</v>
      </c>
      <c r="AR567">
        <v>0</v>
      </c>
      <c r="AS567">
        <v>0</v>
      </c>
      <c r="AT567">
        <v>0</v>
      </c>
      <c r="AU567">
        <v>2</v>
      </c>
      <c r="AV567">
        <v>0</v>
      </c>
      <c r="AW567">
        <v>0</v>
      </c>
      <c r="AX567">
        <v>2</v>
      </c>
      <c r="AY567">
        <v>2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K567" t="s">
        <v>3397</v>
      </c>
    </row>
    <row r="568" spans="1:63" x14ac:dyDescent="0.25">
      <c r="A568">
        <v>1</v>
      </c>
      <c r="B568" t="s">
        <v>149</v>
      </c>
      <c r="D568" t="s">
        <v>149</v>
      </c>
      <c r="E568">
        <v>567</v>
      </c>
      <c r="F568" t="s">
        <v>60</v>
      </c>
      <c r="H568" t="s">
        <v>680</v>
      </c>
      <c r="I568" t="s">
        <v>1171</v>
      </c>
      <c r="J568" t="s">
        <v>1172</v>
      </c>
      <c r="K568" t="s">
        <v>3811</v>
      </c>
      <c r="L568" t="s">
        <v>46</v>
      </c>
      <c r="M568">
        <v>0.25</v>
      </c>
      <c r="N568">
        <v>0.25</v>
      </c>
      <c r="O568">
        <v>0.25</v>
      </c>
      <c r="P568">
        <v>1.4750000000000001</v>
      </c>
      <c r="R568">
        <v>0</v>
      </c>
      <c r="S568">
        <v>1.5</v>
      </c>
      <c r="T568">
        <v>2</v>
      </c>
      <c r="U568">
        <v>2.6</v>
      </c>
      <c r="V568">
        <v>1.17</v>
      </c>
      <c r="Z568">
        <v>118</v>
      </c>
      <c r="AA568">
        <v>7.5107577378445034E-2</v>
      </c>
      <c r="AE568" t="s">
        <v>49</v>
      </c>
      <c r="AF568" t="s">
        <v>545</v>
      </c>
      <c r="AH568" t="s">
        <v>683</v>
      </c>
      <c r="AI568">
        <v>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1</v>
      </c>
      <c r="AQ568">
        <v>0</v>
      </c>
      <c r="AR568">
        <v>0</v>
      </c>
      <c r="AS568">
        <v>0</v>
      </c>
      <c r="AT568">
        <v>0</v>
      </c>
      <c r="AU568">
        <v>2</v>
      </c>
      <c r="AV568">
        <v>0</v>
      </c>
      <c r="AW568">
        <v>0</v>
      </c>
      <c r="AX568">
        <v>2</v>
      </c>
      <c r="AY568">
        <v>2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K568" t="s">
        <v>3397</v>
      </c>
    </row>
    <row r="569" spans="1:63" x14ac:dyDescent="0.25">
      <c r="A569">
        <v>1</v>
      </c>
      <c r="B569" t="s">
        <v>149</v>
      </c>
      <c r="D569" t="s">
        <v>149</v>
      </c>
      <c r="E569">
        <v>568</v>
      </c>
      <c r="F569" t="s">
        <v>60</v>
      </c>
      <c r="H569" t="s">
        <v>802</v>
      </c>
      <c r="I569" t="s">
        <v>1173</v>
      </c>
      <c r="K569" t="s">
        <v>3812</v>
      </c>
      <c r="L569" t="s">
        <v>2420</v>
      </c>
      <c r="M569">
        <v>0.25</v>
      </c>
      <c r="N569">
        <v>0.25</v>
      </c>
      <c r="O569">
        <v>0.25</v>
      </c>
      <c r="P569">
        <v>2.97</v>
      </c>
      <c r="R569">
        <v>0</v>
      </c>
      <c r="S569">
        <v>3.03</v>
      </c>
      <c r="T569">
        <v>2</v>
      </c>
      <c r="U569">
        <v>4.09</v>
      </c>
      <c r="V569">
        <v>2.39</v>
      </c>
      <c r="Z569">
        <v>118</v>
      </c>
      <c r="AA569">
        <v>7.5107577378445034E-2</v>
      </c>
      <c r="AE569" t="s">
        <v>49</v>
      </c>
      <c r="AF569" t="s">
        <v>545</v>
      </c>
      <c r="AH569" t="s">
        <v>636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1</v>
      </c>
      <c r="AQ569">
        <v>0</v>
      </c>
      <c r="AR569">
        <v>0</v>
      </c>
      <c r="AS569">
        <v>0</v>
      </c>
      <c r="AT569">
        <v>0</v>
      </c>
      <c r="AU569">
        <v>2</v>
      </c>
      <c r="AV569">
        <v>0</v>
      </c>
      <c r="AW569">
        <v>0</v>
      </c>
      <c r="AX569">
        <v>2</v>
      </c>
      <c r="AY569">
        <v>2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K569" t="s">
        <v>3397</v>
      </c>
    </row>
    <row r="570" spans="1:63" x14ac:dyDescent="0.25">
      <c r="A570">
        <v>1</v>
      </c>
      <c r="B570" t="s">
        <v>149</v>
      </c>
      <c r="D570" t="s">
        <v>149</v>
      </c>
      <c r="E570">
        <v>569</v>
      </c>
      <c r="F570" t="s">
        <v>60</v>
      </c>
      <c r="H570" t="s">
        <v>802</v>
      </c>
      <c r="I570" t="s">
        <v>1174</v>
      </c>
      <c r="J570" t="s">
        <v>1175</v>
      </c>
      <c r="K570" t="s">
        <v>3963</v>
      </c>
      <c r="L570" t="s">
        <v>47</v>
      </c>
      <c r="M570">
        <v>0.25700000000000001</v>
      </c>
      <c r="N570">
        <v>0.25700000000000001</v>
      </c>
      <c r="O570">
        <v>0.25700000000000001</v>
      </c>
      <c r="P570">
        <v>3.08</v>
      </c>
      <c r="R570">
        <v>0</v>
      </c>
      <c r="S570">
        <v>3.14</v>
      </c>
      <c r="T570">
        <v>2</v>
      </c>
      <c r="U570">
        <v>4.3</v>
      </c>
      <c r="V570">
        <v>2.6</v>
      </c>
      <c r="Z570">
        <v>118</v>
      </c>
      <c r="AA570">
        <v>7.7210589545041494E-2</v>
      </c>
      <c r="AE570" t="s">
        <v>49</v>
      </c>
      <c r="AF570" t="s">
        <v>545</v>
      </c>
      <c r="AH570" t="s">
        <v>636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Q570">
        <v>0</v>
      </c>
      <c r="AR570">
        <v>0</v>
      </c>
      <c r="AS570">
        <v>0</v>
      </c>
      <c r="AT570">
        <v>0</v>
      </c>
      <c r="AU570">
        <v>2</v>
      </c>
      <c r="AV570">
        <v>0</v>
      </c>
      <c r="AW570">
        <v>0</v>
      </c>
      <c r="AX570">
        <v>2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K570" t="s">
        <v>3397</v>
      </c>
    </row>
    <row r="571" spans="1:63" x14ac:dyDescent="0.25">
      <c r="A571">
        <v>1</v>
      </c>
      <c r="B571" t="s">
        <v>149</v>
      </c>
      <c r="D571" t="s">
        <v>149</v>
      </c>
      <c r="E571">
        <v>570</v>
      </c>
      <c r="G571" t="s">
        <v>74</v>
      </c>
      <c r="H571" t="s">
        <v>680</v>
      </c>
      <c r="I571" t="s">
        <v>1176</v>
      </c>
      <c r="J571" t="s">
        <v>1177</v>
      </c>
      <c r="K571" t="s">
        <v>3962</v>
      </c>
      <c r="L571" t="s">
        <v>47</v>
      </c>
      <c r="M571">
        <v>0.25700000000000001</v>
      </c>
      <c r="N571">
        <v>0.25700000000000001</v>
      </c>
      <c r="O571">
        <v>0.25700000000000001</v>
      </c>
      <c r="P571">
        <v>1.2749999999999999</v>
      </c>
      <c r="R571">
        <v>0</v>
      </c>
      <c r="S571">
        <v>1.3</v>
      </c>
      <c r="T571">
        <v>2</v>
      </c>
      <c r="U571">
        <v>2.73</v>
      </c>
      <c r="V571">
        <v>1.2</v>
      </c>
      <c r="Z571">
        <v>118</v>
      </c>
      <c r="AA571">
        <v>7.7210589545041494E-2</v>
      </c>
      <c r="AE571" t="s">
        <v>49</v>
      </c>
      <c r="AF571" t="s">
        <v>545</v>
      </c>
      <c r="AH571" t="s">
        <v>683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1</v>
      </c>
      <c r="AQ571">
        <v>0</v>
      </c>
      <c r="AR571">
        <v>0</v>
      </c>
      <c r="AS571">
        <v>0</v>
      </c>
      <c r="AT571">
        <v>0</v>
      </c>
      <c r="AU571">
        <v>2</v>
      </c>
      <c r="AV571">
        <v>0</v>
      </c>
      <c r="AW571">
        <v>0</v>
      </c>
      <c r="AX571">
        <v>2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K571" t="s">
        <v>3397</v>
      </c>
    </row>
    <row r="572" spans="1:63" x14ac:dyDescent="0.25">
      <c r="A572">
        <v>1</v>
      </c>
      <c r="B572" t="s">
        <v>149</v>
      </c>
      <c r="D572" t="s">
        <v>149</v>
      </c>
      <c r="E572">
        <v>571</v>
      </c>
      <c r="F572" t="s">
        <v>60</v>
      </c>
      <c r="H572" t="s">
        <v>802</v>
      </c>
      <c r="I572" t="s">
        <v>1178</v>
      </c>
      <c r="J572" t="s">
        <v>1179</v>
      </c>
      <c r="K572" t="s">
        <v>3424</v>
      </c>
      <c r="L572" t="s">
        <v>48</v>
      </c>
      <c r="M572">
        <v>0.26100000000000001</v>
      </c>
      <c r="N572">
        <v>0.26100000000000001</v>
      </c>
      <c r="O572">
        <v>0.26100000000000001</v>
      </c>
      <c r="P572">
        <v>3.08</v>
      </c>
      <c r="R572">
        <v>0</v>
      </c>
      <c r="S572">
        <v>3.14</v>
      </c>
      <c r="T572">
        <v>2</v>
      </c>
      <c r="U572">
        <v>4.3</v>
      </c>
      <c r="V572">
        <v>2.6</v>
      </c>
      <c r="Z572">
        <v>118</v>
      </c>
      <c r="AA572">
        <v>7.8412310783096614E-2</v>
      </c>
      <c r="AE572" t="s">
        <v>49</v>
      </c>
      <c r="AF572" t="s">
        <v>545</v>
      </c>
      <c r="AH572" t="s">
        <v>636</v>
      </c>
      <c r="AI572">
        <v>1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1</v>
      </c>
      <c r="AQ572">
        <v>0</v>
      </c>
      <c r="AR572">
        <v>0</v>
      </c>
      <c r="AS572">
        <v>0</v>
      </c>
      <c r="AT572">
        <v>0</v>
      </c>
      <c r="AU572">
        <v>2</v>
      </c>
      <c r="AV572">
        <v>0</v>
      </c>
      <c r="AW572">
        <v>0</v>
      </c>
      <c r="AX572">
        <v>2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K572" t="s">
        <v>3397</v>
      </c>
    </row>
    <row r="573" spans="1:63" x14ac:dyDescent="0.25">
      <c r="A573">
        <v>1</v>
      </c>
      <c r="B573" t="s">
        <v>149</v>
      </c>
      <c r="D573" t="s">
        <v>149</v>
      </c>
      <c r="E573">
        <v>572</v>
      </c>
      <c r="G573" t="s">
        <v>74</v>
      </c>
      <c r="H573" t="s">
        <v>680</v>
      </c>
      <c r="I573" t="s">
        <v>1180</v>
      </c>
      <c r="J573" t="s">
        <v>1181</v>
      </c>
      <c r="K573" t="s">
        <v>3961</v>
      </c>
      <c r="L573" t="s">
        <v>48</v>
      </c>
      <c r="M573">
        <v>0.26100000000000001</v>
      </c>
      <c r="N573">
        <v>0.26100000000000001</v>
      </c>
      <c r="O573">
        <v>0.26100000000000001</v>
      </c>
      <c r="P573">
        <v>1.55</v>
      </c>
      <c r="R573">
        <v>0</v>
      </c>
      <c r="S573">
        <v>1.575</v>
      </c>
      <c r="T573">
        <v>2</v>
      </c>
      <c r="U573">
        <v>2.73</v>
      </c>
      <c r="V573">
        <v>1.1599999999999999</v>
      </c>
      <c r="Z573">
        <v>118</v>
      </c>
      <c r="AA573">
        <v>7.8412310783096614E-2</v>
      </c>
      <c r="AE573" t="s">
        <v>49</v>
      </c>
      <c r="AF573" t="s">
        <v>545</v>
      </c>
      <c r="AH573" t="s">
        <v>683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1</v>
      </c>
      <c r="AQ573">
        <v>0</v>
      </c>
      <c r="AR573">
        <v>0</v>
      </c>
      <c r="AS573">
        <v>0</v>
      </c>
      <c r="AT573">
        <v>0</v>
      </c>
      <c r="AU573">
        <v>2</v>
      </c>
      <c r="AV573">
        <v>0</v>
      </c>
      <c r="AW573">
        <v>0</v>
      </c>
      <c r="AX573">
        <v>2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K573" t="s">
        <v>3397</v>
      </c>
    </row>
    <row r="574" spans="1:63" x14ac:dyDescent="0.25">
      <c r="A574">
        <v>1</v>
      </c>
      <c r="B574" t="s">
        <v>149</v>
      </c>
      <c r="D574" t="s">
        <v>149</v>
      </c>
      <c r="E574">
        <v>573</v>
      </c>
      <c r="G574" t="s">
        <v>74</v>
      </c>
      <c r="H574" t="s">
        <v>680</v>
      </c>
      <c r="I574" t="s">
        <v>1182</v>
      </c>
      <c r="J574" t="s">
        <v>1183</v>
      </c>
      <c r="K574" t="s">
        <v>3809</v>
      </c>
      <c r="L574" t="s">
        <v>1184</v>
      </c>
      <c r="M574">
        <v>0.2656</v>
      </c>
      <c r="N574">
        <v>0.2656</v>
      </c>
      <c r="O574">
        <v>0.2656</v>
      </c>
      <c r="P574">
        <v>1.625</v>
      </c>
      <c r="R574">
        <v>0</v>
      </c>
      <c r="S574">
        <v>1.65</v>
      </c>
      <c r="T574">
        <v>2</v>
      </c>
      <c r="U574">
        <v>2.77</v>
      </c>
      <c r="V574">
        <v>1.18</v>
      </c>
      <c r="Z574">
        <v>118</v>
      </c>
      <c r="AA574">
        <v>7.9794290206860005E-2</v>
      </c>
      <c r="AE574" t="s">
        <v>49</v>
      </c>
      <c r="AF574" t="s">
        <v>545</v>
      </c>
      <c r="AH574" t="s">
        <v>683</v>
      </c>
      <c r="AI574">
        <v>1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1</v>
      </c>
      <c r="AQ574">
        <v>0</v>
      </c>
      <c r="AR574">
        <v>0</v>
      </c>
      <c r="AS574">
        <v>0</v>
      </c>
      <c r="AT574">
        <v>0</v>
      </c>
      <c r="AU574">
        <v>2</v>
      </c>
      <c r="AV574">
        <v>0</v>
      </c>
      <c r="AW574">
        <v>0</v>
      </c>
      <c r="AX574">
        <v>2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K574" t="s">
        <v>3397</v>
      </c>
    </row>
    <row r="575" spans="1:63" x14ac:dyDescent="0.25">
      <c r="A575">
        <v>1</v>
      </c>
      <c r="B575" t="s">
        <v>149</v>
      </c>
      <c r="D575" t="s">
        <v>149</v>
      </c>
      <c r="E575">
        <v>574</v>
      </c>
      <c r="F575" t="s">
        <v>60</v>
      </c>
      <c r="H575" t="s">
        <v>802</v>
      </c>
      <c r="I575" t="s">
        <v>1185</v>
      </c>
      <c r="K575" t="s">
        <v>3960</v>
      </c>
      <c r="L575" t="s">
        <v>1184</v>
      </c>
      <c r="M575">
        <v>0.2656</v>
      </c>
      <c r="N575">
        <v>0.2656</v>
      </c>
      <c r="O575">
        <v>0.2656</v>
      </c>
      <c r="P575">
        <v>3.05</v>
      </c>
      <c r="R575">
        <v>0</v>
      </c>
      <c r="T575">
        <v>2</v>
      </c>
      <c r="U575">
        <v>4.2300000000000004</v>
      </c>
      <c r="V575">
        <v>2.5</v>
      </c>
      <c r="Z575">
        <v>118</v>
      </c>
      <c r="AA575">
        <v>7.9794290206860005E-2</v>
      </c>
      <c r="AE575" t="s">
        <v>49</v>
      </c>
      <c r="AF575" t="s">
        <v>545</v>
      </c>
      <c r="AH575" t="s">
        <v>636</v>
      </c>
      <c r="AI575">
        <v>1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1</v>
      </c>
      <c r="AQ575">
        <v>0</v>
      </c>
      <c r="AR575">
        <v>0</v>
      </c>
      <c r="AS575">
        <v>0</v>
      </c>
      <c r="AT575">
        <v>0</v>
      </c>
      <c r="AU575">
        <v>2</v>
      </c>
      <c r="AV575">
        <v>0</v>
      </c>
      <c r="AW575">
        <v>0</v>
      </c>
      <c r="AX575">
        <v>2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K575" t="s">
        <v>3397</v>
      </c>
    </row>
    <row r="576" spans="1:63" x14ac:dyDescent="0.25">
      <c r="A576">
        <v>1</v>
      </c>
      <c r="B576" t="s">
        <v>149</v>
      </c>
      <c r="D576" t="s">
        <v>149</v>
      </c>
      <c r="E576">
        <v>575</v>
      </c>
      <c r="F576" t="s">
        <v>60</v>
      </c>
      <c r="H576" t="s">
        <v>802</v>
      </c>
      <c r="I576" t="s">
        <v>1186</v>
      </c>
      <c r="J576" t="s">
        <v>1187</v>
      </c>
      <c r="K576" t="s">
        <v>3808</v>
      </c>
      <c r="L576" t="s">
        <v>49</v>
      </c>
      <c r="M576">
        <v>0.26600000000000001</v>
      </c>
      <c r="N576">
        <v>0.26600000000000001</v>
      </c>
      <c r="O576">
        <v>0.26600000000000001</v>
      </c>
      <c r="P576">
        <v>3.05</v>
      </c>
      <c r="R576">
        <v>0</v>
      </c>
      <c r="S576">
        <v>3.11</v>
      </c>
      <c r="T576">
        <v>2</v>
      </c>
      <c r="U576">
        <v>4.25</v>
      </c>
      <c r="V576">
        <v>2.61</v>
      </c>
      <c r="Z576">
        <v>118</v>
      </c>
      <c r="AA576">
        <v>7.9914462330665528E-2</v>
      </c>
      <c r="AE576" t="s">
        <v>49</v>
      </c>
      <c r="AF576" t="s">
        <v>545</v>
      </c>
      <c r="AH576" t="s">
        <v>636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Q576">
        <v>0</v>
      </c>
      <c r="AR576">
        <v>0</v>
      </c>
      <c r="AS576">
        <v>0</v>
      </c>
      <c r="AT576">
        <v>0</v>
      </c>
      <c r="AU576">
        <v>2</v>
      </c>
      <c r="AV576">
        <v>0</v>
      </c>
      <c r="AW576">
        <v>0</v>
      </c>
      <c r="AX576">
        <v>2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K576" t="s">
        <v>3397</v>
      </c>
    </row>
    <row r="577" spans="1:63" x14ac:dyDescent="0.25">
      <c r="A577">
        <v>1</v>
      </c>
      <c r="B577" t="s">
        <v>149</v>
      </c>
      <c r="D577" t="s">
        <v>149</v>
      </c>
      <c r="E577">
        <v>576</v>
      </c>
      <c r="G577" t="s">
        <v>74</v>
      </c>
      <c r="H577" t="s">
        <v>680</v>
      </c>
      <c r="I577" t="s">
        <v>1188</v>
      </c>
      <c r="J577" t="s">
        <v>1189</v>
      </c>
      <c r="K577" t="s">
        <v>3807</v>
      </c>
      <c r="L577" t="s">
        <v>49</v>
      </c>
      <c r="M577">
        <v>0.26600000000000001</v>
      </c>
      <c r="N577">
        <v>0.26600000000000001</v>
      </c>
      <c r="O577">
        <v>0.26600000000000001</v>
      </c>
      <c r="P577">
        <v>1.625</v>
      </c>
      <c r="R577">
        <v>0</v>
      </c>
      <c r="S577">
        <v>1.65</v>
      </c>
      <c r="T577">
        <v>2</v>
      </c>
      <c r="U577">
        <v>2.76</v>
      </c>
      <c r="V577">
        <v>1.18</v>
      </c>
      <c r="Z577">
        <v>118</v>
      </c>
      <c r="AA577">
        <v>7.9914462330665528E-2</v>
      </c>
      <c r="AE577" t="s">
        <v>49</v>
      </c>
      <c r="AF577" t="s">
        <v>545</v>
      </c>
      <c r="AH577" t="s">
        <v>683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</v>
      </c>
      <c r="AQ577">
        <v>0</v>
      </c>
      <c r="AR577">
        <v>0</v>
      </c>
      <c r="AS577">
        <v>0</v>
      </c>
      <c r="AT577">
        <v>0</v>
      </c>
      <c r="AU577">
        <v>2</v>
      </c>
      <c r="AV577">
        <v>0</v>
      </c>
      <c r="AW577">
        <v>0</v>
      </c>
      <c r="AX577">
        <v>2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K577" t="s">
        <v>3397</v>
      </c>
    </row>
    <row r="578" spans="1:63" x14ac:dyDescent="0.25">
      <c r="A578">
        <v>1</v>
      </c>
      <c r="B578" t="s">
        <v>149</v>
      </c>
      <c r="D578" t="s">
        <v>149</v>
      </c>
      <c r="E578">
        <v>577</v>
      </c>
      <c r="F578" t="s">
        <v>60</v>
      </c>
      <c r="H578" t="s">
        <v>802</v>
      </c>
      <c r="I578" t="s">
        <v>1190</v>
      </c>
      <c r="J578" t="s">
        <v>1191</v>
      </c>
      <c r="K578" t="s">
        <v>3806</v>
      </c>
      <c r="L578" t="s">
        <v>50</v>
      </c>
      <c r="M578">
        <v>0.27200000000000002</v>
      </c>
      <c r="N578">
        <v>0.27200000000000002</v>
      </c>
      <c r="O578">
        <v>0.27200000000000002</v>
      </c>
      <c r="P578">
        <v>3</v>
      </c>
      <c r="R578">
        <v>0</v>
      </c>
      <c r="S578">
        <v>3.06</v>
      </c>
      <c r="T578">
        <v>2</v>
      </c>
      <c r="U578">
        <v>4.2699999999999996</v>
      </c>
      <c r="V578">
        <v>2.6</v>
      </c>
      <c r="Z578">
        <v>118</v>
      </c>
      <c r="AA578">
        <v>8.1717044187748208E-2</v>
      </c>
      <c r="AE578" t="s">
        <v>49</v>
      </c>
      <c r="AF578" t="s">
        <v>545</v>
      </c>
      <c r="AH578" t="s">
        <v>636</v>
      </c>
      <c r="AI578">
        <v>1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Q578">
        <v>0</v>
      </c>
      <c r="AR578">
        <v>0</v>
      </c>
      <c r="AS578">
        <v>0</v>
      </c>
      <c r="AT578">
        <v>0</v>
      </c>
      <c r="AU578">
        <v>2</v>
      </c>
      <c r="AV578">
        <v>0</v>
      </c>
      <c r="AW578">
        <v>0</v>
      </c>
      <c r="AX578">
        <v>2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K578" t="s">
        <v>3397</v>
      </c>
    </row>
    <row r="579" spans="1:63" x14ac:dyDescent="0.25">
      <c r="A579">
        <v>1</v>
      </c>
      <c r="B579" t="s">
        <v>149</v>
      </c>
      <c r="D579" t="s">
        <v>149</v>
      </c>
      <c r="E579">
        <v>578</v>
      </c>
      <c r="G579" t="s">
        <v>74</v>
      </c>
      <c r="H579" t="s">
        <v>680</v>
      </c>
      <c r="I579" t="s">
        <v>1192</v>
      </c>
      <c r="J579" t="s">
        <v>1193</v>
      </c>
      <c r="K579" t="s">
        <v>3805</v>
      </c>
      <c r="L579" t="s">
        <v>50</v>
      </c>
      <c r="M579">
        <v>0.27200000000000002</v>
      </c>
      <c r="N579">
        <v>0.27200000000000002</v>
      </c>
      <c r="O579">
        <v>0.27200000000000002</v>
      </c>
      <c r="P579">
        <v>1.625</v>
      </c>
      <c r="R579">
        <v>0</v>
      </c>
      <c r="S579">
        <v>1.65</v>
      </c>
      <c r="T579">
        <v>2</v>
      </c>
      <c r="U579">
        <v>2.77</v>
      </c>
      <c r="V579">
        <v>1.2</v>
      </c>
      <c r="Z579">
        <v>118</v>
      </c>
      <c r="AA579">
        <v>8.1717044187748208E-2</v>
      </c>
      <c r="AE579" t="s">
        <v>49</v>
      </c>
      <c r="AF579" t="s">
        <v>545</v>
      </c>
      <c r="AH579" t="s">
        <v>683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</v>
      </c>
      <c r="AQ579">
        <v>0</v>
      </c>
      <c r="AR579">
        <v>0</v>
      </c>
      <c r="AS579">
        <v>0</v>
      </c>
      <c r="AT579">
        <v>0</v>
      </c>
      <c r="AU579">
        <v>2</v>
      </c>
      <c r="AV579">
        <v>0</v>
      </c>
      <c r="AW579">
        <v>0</v>
      </c>
      <c r="AX579">
        <v>2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K579" t="s">
        <v>3397</v>
      </c>
    </row>
    <row r="580" spans="1:63" x14ac:dyDescent="0.25">
      <c r="A580">
        <v>1</v>
      </c>
      <c r="B580" t="s">
        <v>149</v>
      </c>
      <c r="D580" t="s">
        <v>149</v>
      </c>
      <c r="E580">
        <v>579</v>
      </c>
      <c r="F580" t="s">
        <v>60</v>
      </c>
      <c r="H580" t="s">
        <v>802</v>
      </c>
      <c r="I580" t="s">
        <v>1194</v>
      </c>
      <c r="J580" t="s">
        <v>1195</v>
      </c>
      <c r="K580" t="s">
        <v>3959</v>
      </c>
      <c r="L580" t="s">
        <v>51</v>
      </c>
      <c r="M580">
        <v>0.27700000000000002</v>
      </c>
      <c r="N580">
        <v>0.27700000000000002</v>
      </c>
      <c r="O580">
        <v>0.27700000000000002</v>
      </c>
      <c r="P580">
        <v>3.05</v>
      </c>
      <c r="R580">
        <v>0</v>
      </c>
      <c r="S580">
        <v>3.11</v>
      </c>
      <c r="T580">
        <v>2</v>
      </c>
      <c r="U580">
        <v>4.28</v>
      </c>
      <c r="V580">
        <v>2.5499999999999998</v>
      </c>
      <c r="Z580">
        <v>118</v>
      </c>
      <c r="AA580">
        <v>8.3219195735317109E-2</v>
      </c>
      <c r="AE580" t="s">
        <v>49</v>
      </c>
      <c r="AF580" t="s">
        <v>545</v>
      </c>
      <c r="AH580" t="s">
        <v>636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Q580">
        <v>0</v>
      </c>
      <c r="AR580">
        <v>0</v>
      </c>
      <c r="AS580">
        <v>0</v>
      </c>
      <c r="AT580">
        <v>0</v>
      </c>
      <c r="AU580">
        <v>2</v>
      </c>
      <c r="AV580">
        <v>0</v>
      </c>
      <c r="AW580">
        <v>0</v>
      </c>
      <c r="AX580">
        <v>2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K580" t="s">
        <v>3397</v>
      </c>
    </row>
    <row r="581" spans="1:63" x14ac:dyDescent="0.25">
      <c r="A581">
        <v>1</v>
      </c>
      <c r="B581" t="s">
        <v>149</v>
      </c>
      <c r="D581" t="s">
        <v>149</v>
      </c>
      <c r="E581">
        <v>580</v>
      </c>
      <c r="G581" t="s">
        <v>74</v>
      </c>
      <c r="H581" t="s">
        <v>680</v>
      </c>
      <c r="I581" t="s">
        <v>1196</v>
      </c>
      <c r="J581" t="s">
        <v>1197</v>
      </c>
      <c r="K581" t="s">
        <v>3958</v>
      </c>
      <c r="L581" t="s">
        <v>51</v>
      </c>
      <c r="M581">
        <v>0.27700000000000002</v>
      </c>
      <c r="N581">
        <v>0.27700000000000002</v>
      </c>
      <c r="O581">
        <v>0.27700000000000002</v>
      </c>
      <c r="P581">
        <v>1.65</v>
      </c>
      <c r="R581">
        <v>0</v>
      </c>
      <c r="S581">
        <v>1.675</v>
      </c>
      <c r="T581">
        <v>2</v>
      </c>
      <c r="U581">
        <v>2.78</v>
      </c>
      <c r="V581">
        <v>1.1599999999999999</v>
      </c>
      <c r="Z581">
        <v>118</v>
      </c>
      <c r="AA581">
        <v>8.3219195735317109E-2</v>
      </c>
      <c r="AE581" t="s">
        <v>49</v>
      </c>
      <c r="AF581" t="s">
        <v>545</v>
      </c>
      <c r="AH581" t="s">
        <v>683</v>
      </c>
      <c r="AI581">
        <v>1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1</v>
      </c>
      <c r="AQ581">
        <v>0</v>
      </c>
      <c r="AR581">
        <v>0</v>
      </c>
      <c r="AS581">
        <v>0</v>
      </c>
      <c r="AT581">
        <v>0</v>
      </c>
      <c r="AU581">
        <v>2</v>
      </c>
      <c r="AV581">
        <v>0</v>
      </c>
      <c r="AW581">
        <v>0</v>
      </c>
      <c r="AX581">
        <v>2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K581" t="s">
        <v>3397</v>
      </c>
    </row>
    <row r="582" spans="1:63" x14ac:dyDescent="0.25">
      <c r="A582">
        <v>1</v>
      </c>
      <c r="B582" t="s">
        <v>149</v>
      </c>
      <c r="D582" t="s">
        <v>149</v>
      </c>
      <c r="E582">
        <v>581</v>
      </c>
      <c r="F582" t="s">
        <v>60</v>
      </c>
      <c r="H582" t="s">
        <v>802</v>
      </c>
      <c r="I582" t="s">
        <v>1198</v>
      </c>
      <c r="J582" t="s">
        <v>1199</v>
      </c>
      <c r="K582" t="s">
        <v>3957</v>
      </c>
      <c r="L582" t="s">
        <v>52</v>
      </c>
      <c r="M582">
        <v>0.28100000000000003</v>
      </c>
      <c r="N582">
        <v>0.28100000000000003</v>
      </c>
      <c r="O582">
        <v>0.28100000000000003</v>
      </c>
      <c r="P582">
        <v>3.13</v>
      </c>
      <c r="R582">
        <v>0</v>
      </c>
      <c r="S582">
        <v>3.19</v>
      </c>
      <c r="T582">
        <v>2</v>
      </c>
      <c r="U582">
        <v>4.3600000000000003</v>
      </c>
      <c r="V582">
        <v>2.66</v>
      </c>
      <c r="Z582">
        <v>118</v>
      </c>
      <c r="AA582">
        <v>8.4420916973372229E-2</v>
      </c>
      <c r="AE582" t="s">
        <v>49</v>
      </c>
      <c r="AF582" t="s">
        <v>545</v>
      </c>
      <c r="AH582" t="s">
        <v>636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1</v>
      </c>
      <c r="AQ582">
        <v>0</v>
      </c>
      <c r="AR582">
        <v>0</v>
      </c>
      <c r="AS582">
        <v>0</v>
      </c>
      <c r="AT582">
        <v>0</v>
      </c>
      <c r="AU582">
        <v>2</v>
      </c>
      <c r="AV582">
        <v>0</v>
      </c>
      <c r="AW582">
        <v>0</v>
      </c>
      <c r="AX582">
        <v>2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K582" t="s">
        <v>3397</v>
      </c>
    </row>
    <row r="583" spans="1:63" x14ac:dyDescent="0.25">
      <c r="A583">
        <v>1</v>
      </c>
      <c r="B583" t="s">
        <v>149</v>
      </c>
      <c r="D583" t="s">
        <v>149</v>
      </c>
      <c r="E583">
        <v>582</v>
      </c>
      <c r="F583" t="s">
        <v>60</v>
      </c>
      <c r="H583" t="s">
        <v>680</v>
      </c>
      <c r="I583" t="s">
        <v>1200</v>
      </c>
      <c r="J583" t="s">
        <v>1201</v>
      </c>
      <c r="K583" t="s">
        <v>3956</v>
      </c>
      <c r="L583" t="s">
        <v>52</v>
      </c>
      <c r="M583">
        <v>0.28100000000000003</v>
      </c>
      <c r="N583">
        <v>0.28100000000000003</v>
      </c>
      <c r="O583">
        <v>0.28100000000000003</v>
      </c>
      <c r="P583">
        <v>1.68</v>
      </c>
      <c r="R583">
        <v>0</v>
      </c>
      <c r="S583">
        <v>1.74</v>
      </c>
      <c r="T583">
        <v>2</v>
      </c>
      <c r="U583">
        <v>2.76</v>
      </c>
      <c r="V583">
        <v>1.21</v>
      </c>
      <c r="Z583">
        <v>118</v>
      </c>
      <c r="AA583">
        <v>8.4420916973372229E-2</v>
      </c>
      <c r="AE583" t="s">
        <v>49</v>
      </c>
      <c r="AF583" t="s">
        <v>545</v>
      </c>
      <c r="AH583" t="s">
        <v>683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1</v>
      </c>
      <c r="AQ583">
        <v>0</v>
      </c>
      <c r="AR583">
        <v>0</v>
      </c>
      <c r="AS583">
        <v>0</v>
      </c>
      <c r="AT583">
        <v>0</v>
      </c>
      <c r="AU583">
        <v>2</v>
      </c>
      <c r="AV583">
        <v>0</v>
      </c>
      <c r="AW583">
        <v>0</v>
      </c>
      <c r="AX583">
        <v>2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K583" t="s">
        <v>3397</v>
      </c>
    </row>
    <row r="584" spans="1:63" x14ac:dyDescent="0.25">
      <c r="A584">
        <v>1</v>
      </c>
      <c r="B584" t="s">
        <v>149</v>
      </c>
      <c r="D584" t="s">
        <v>149</v>
      </c>
      <c r="E584">
        <v>583</v>
      </c>
      <c r="G584" t="s">
        <v>74</v>
      </c>
      <c r="H584" t="s">
        <v>680</v>
      </c>
      <c r="I584" t="s">
        <v>1202</v>
      </c>
      <c r="J584" t="s">
        <v>1203</v>
      </c>
      <c r="K584" t="s">
        <v>3955</v>
      </c>
      <c r="L584" t="s">
        <v>2434</v>
      </c>
      <c r="M584">
        <v>0.28129999999999999</v>
      </c>
      <c r="N584">
        <v>0.28129999999999999</v>
      </c>
      <c r="O584">
        <v>0.28129999999999999</v>
      </c>
      <c r="P584">
        <v>1.625</v>
      </c>
      <c r="R584">
        <v>0</v>
      </c>
      <c r="S584">
        <v>1.65</v>
      </c>
      <c r="T584">
        <v>2</v>
      </c>
      <c r="U584">
        <v>2.76</v>
      </c>
      <c r="V584">
        <v>1.19</v>
      </c>
      <c r="Z584">
        <v>118</v>
      </c>
      <c r="AA584">
        <v>8.451104606622635E-2</v>
      </c>
      <c r="AE584" t="s">
        <v>49</v>
      </c>
      <c r="AF584" t="s">
        <v>545</v>
      </c>
      <c r="AH584" t="s">
        <v>683</v>
      </c>
      <c r="AI584">
        <v>1</v>
      </c>
      <c r="AJ584">
        <v>1</v>
      </c>
      <c r="AK584">
        <v>0</v>
      </c>
      <c r="AL584">
        <v>0</v>
      </c>
      <c r="AM584">
        <v>0</v>
      </c>
      <c r="AN584">
        <v>0</v>
      </c>
      <c r="AO584">
        <v>1</v>
      </c>
      <c r="AQ584">
        <v>0</v>
      </c>
      <c r="AR584">
        <v>0</v>
      </c>
      <c r="AS584">
        <v>0</v>
      </c>
      <c r="AT584">
        <v>0</v>
      </c>
      <c r="AU584">
        <v>2</v>
      </c>
      <c r="AV584">
        <v>0</v>
      </c>
      <c r="AW584">
        <v>0</v>
      </c>
      <c r="AX584">
        <v>2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K584" t="s">
        <v>3397</v>
      </c>
    </row>
    <row r="585" spans="1:63" x14ac:dyDescent="0.25">
      <c r="A585">
        <v>1</v>
      </c>
      <c r="B585" t="s">
        <v>149</v>
      </c>
      <c r="D585" t="s">
        <v>149</v>
      </c>
      <c r="E585">
        <v>584</v>
      </c>
      <c r="F585" t="s">
        <v>60</v>
      </c>
      <c r="H585" t="s">
        <v>802</v>
      </c>
      <c r="I585" t="s">
        <v>1204</v>
      </c>
      <c r="K585" t="s">
        <v>3954</v>
      </c>
      <c r="L585" t="s">
        <v>2434</v>
      </c>
      <c r="M585">
        <v>0.28129999999999999</v>
      </c>
      <c r="N585">
        <v>0.28129999999999999</v>
      </c>
      <c r="O585">
        <v>0.28129999999999999</v>
      </c>
      <c r="P585">
        <v>3.13</v>
      </c>
      <c r="R585">
        <v>0</v>
      </c>
      <c r="S585">
        <v>3.19</v>
      </c>
      <c r="T585">
        <v>2</v>
      </c>
      <c r="U585">
        <v>4.38</v>
      </c>
      <c r="V585">
        <v>2.67</v>
      </c>
      <c r="Z585">
        <v>118</v>
      </c>
      <c r="AA585">
        <v>8.451104606622635E-2</v>
      </c>
      <c r="AE585" t="s">
        <v>49</v>
      </c>
      <c r="AF585" t="s">
        <v>545</v>
      </c>
      <c r="AH585" t="s">
        <v>636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</v>
      </c>
      <c r="AQ585">
        <v>0</v>
      </c>
      <c r="AR585">
        <v>0</v>
      </c>
      <c r="AS585">
        <v>0</v>
      </c>
      <c r="AT585">
        <v>0</v>
      </c>
      <c r="AU585">
        <v>2</v>
      </c>
      <c r="AV585">
        <v>0</v>
      </c>
      <c r="AW585">
        <v>0</v>
      </c>
      <c r="AX585">
        <v>2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K585" t="s">
        <v>3397</v>
      </c>
    </row>
    <row r="586" spans="1:63" x14ac:dyDescent="0.25">
      <c r="A586">
        <v>1</v>
      </c>
      <c r="B586" t="s">
        <v>149</v>
      </c>
      <c r="D586" t="s">
        <v>149</v>
      </c>
      <c r="E586">
        <v>585</v>
      </c>
      <c r="F586" t="s">
        <v>60</v>
      </c>
      <c r="H586" t="s">
        <v>802</v>
      </c>
      <c r="I586" t="s">
        <v>1205</v>
      </c>
      <c r="J586" t="s">
        <v>1206</v>
      </c>
      <c r="K586" t="s">
        <v>3803</v>
      </c>
      <c r="L586" t="s">
        <v>53</v>
      </c>
      <c r="M586">
        <v>0.28999999999999998</v>
      </c>
      <c r="N586">
        <v>0.28999999999999998</v>
      </c>
      <c r="O586">
        <v>0.28999999999999998</v>
      </c>
      <c r="P586">
        <v>3.13</v>
      </c>
      <c r="R586">
        <v>0</v>
      </c>
      <c r="S586">
        <v>3.19</v>
      </c>
      <c r="T586">
        <v>2</v>
      </c>
      <c r="U586">
        <v>4.4000000000000004</v>
      </c>
      <c r="V586">
        <v>2.6</v>
      </c>
      <c r="Z586">
        <v>118</v>
      </c>
      <c r="AA586">
        <v>8.7124789758996235E-2</v>
      </c>
      <c r="AE586" t="s">
        <v>49</v>
      </c>
      <c r="AF586" t="s">
        <v>545</v>
      </c>
      <c r="AH586" t="s">
        <v>636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Q586">
        <v>0</v>
      </c>
      <c r="AR586">
        <v>0</v>
      </c>
      <c r="AS586">
        <v>0</v>
      </c>
      <c r="AT586">
        <v>0</v>
      </c>
      <c r="AU586">
        <v>2</v>
      </c>
      <c r="AV586">
        <v>0</v>
      </c>
      <c r="AW586">
        <v>0</v>
      </c>
      <c r="AX586">
        <v>2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K586" t="s">
        <v>3397</v>
      </c>
    </row>
    <row r="587" spans="1:63" x14ac:dyDescent="0.25">
      <c r="A587">
        <v>1</v>
      </c>
      <c r="B587" t="s">
        <v>149</v>
      </c>
      <c r="D587" t="s">
        <v>149</v>
      </c>
      <c r="E587">
        <v>586</v>
      </c>
      <c r="G587" t="s">
        <v>74</v>
      </c>
      <c r="H587" t="s">
        <v>680</v>
      </c>
      <c r="I587" t="s">
        <v>1207</v>
      </c>
      <c r="J587" t="s">
        <v>1208</v>
      </c>
      <c r="K587" t="s">
        <v>3802</v>
      </c>
      <c r="L587" t="s">
        <v>53</v>
      </c>
      <c r="M587">
        <v>0.28999999999999998</v>
      </c>
      <c r="N587">
        <v>0.28999999999999998</v>
      </c>
      <c r="O587">
        <v>0.28999999999999998</v>
      </c>
      <c r="P587">
        <v>1.75</v>
      </c>
      <c r="R587">
        <v>0</v>
      </c>
      <c r="S587">
        <v>1.7749999999999999</v>
      </c>
      <c r="T587">
        <v>2</v>
      </c>
      <c r="U587">
        <v>2.79</v>
      </c>
      <c r="V587">
        <v>1.21</v>
      </c>
      <c r="Z587">
        <v>118</v>
      </c>
      <c r="AA587">
        <v>8.7124789758996235E-2</v>
      </c>
      <c r="AE587" t="s">
        <v>49</v>
      </c>
      <c r="AF587" t="s">
        <v>545</v>
      </c>
      <c r="AH587" t="s">
        <v>683</v>
      </c>
      <c r="AI587">
        <v>1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1</v>
      </c>
      <c r="AQ587">
        <v>0</v>
      </c>
      <c r="AR587">
        <v>0</v>
      </c>
      <c r="AS587">
        <v>0</v>
      </c>
      <c r="AT587">
        <v>0</v>
      </c>
      <c r="AU587">
        <v>2</v>
      </c>
      <c r="AV587">
        <v>0</v>
      </c>
      <c r="AW587">
        <v>0</v>
      </c>
      <c r="AX587">
        <v>2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K587" t="s">
        <v>3397</v>
      </c>
    </row>
    <row r="588" spans="1:63" x14ac:dyDescent="0.25">
      <c r="A588">
        <v>1</v>
      </c>
      <c r="B588" t="s">
        <v>149</v>
      </c>
      <c r="D588" t="s">
        <v>149</v>
      </c>
      <c r="E588">
        <v>587</v>
      </c>
      <c r="F588" t="s">
        <v>60</v>
      </c>
      <c r="H588" t="s">
        <v>802</v>
      </c>
      <c r="I588" t="s">
        <v>1209</v>
      </c>
      <c r="J588" t="s">
        <v>1210</v>
      </c>
      <c r="K588" t="s">
        <v>3953</v>
      </c>
      <c r="L588" t="s">
        <v>54</v>
      </c>
      <c r="M588">
        <v>0.29499999999999998</v>
      </c>
      <c r="N588">
        <v>0.29499999999999998</v>
      </c>
      <c r="O588">
        <v>0.29499999999999998</v>
      </c>
      <c r="P588">
        <v>3.19</v>
      </c>
      <c r="R588">
        <v>0</v>
      </c>
      <c r="S588">
        <v>3.25</v>
      </c>
      <c r="T588">
        <v>2</v>
      </c>
      <c r="U588">
        <v>4.47</v>
      </c>
      <c r="V588">
        <v>2.5</v>
      </c>
      <c r="Z588">
        <v>118</v>
      </c>
      <c r="AA588">
        <v>8.8626941306565135E-2</v>
      </c>
      <c r="AE588" t="s">
        <v>49</v>
      </c>
      <c r="AF588" t="s">
        <v>545</v>
      </c>
      <c r="AH588" t="s">
        <v>636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1</v>
      </c>
      <c r="AQ588">
        <v>0</v>
      </c>
      <c r="AR588">
        <v>0</v>
      </c>
      <c r="AS588">
        <v>0</v>
      </c>
      <c r="AT588">
        <v>0</v>
      </c>
      <c r="AU588">
        <v>2</v>
      </c>
      <c r="AV588">
        <v>0</v>
      </c>
      <c r="AW588">
        <v>0</v>
      </c>
      <c r="AX588">
        <v>2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K588" t="s">
        <v>3397</v>
      </c>
    </row>
    <row r="589" spans="1:63" x14ac:dyDescent="0.25">
      <c r="A589">
        <v>1</v>
      </c>
      <c r="B589" t="s">
        <v>149</v>
      </c>
      <c r="D589" t="s">
        <v>149</v>
      </c>
      <c r="E589">
        <v>588</v>
      </c>
      <c r="F589" t="s">
        <v>60</v>
      </c>
      <c r="H589" t="s">
        <v>680</v>
      </c>
      <c r="I589" t="s">
        <v>1211</v>
      </c>
      <c r="J589" t="s">
        <v>1212</v>
      </c>
      <c r="K589" t="s">
        <v>3952</v>
      </c>
      <c r="L589" t="s">
        <v>54</v>
      </c>
      <c r="M589">
        <v>0.29499999999999998</v>
      </c>
      <c r="N589">
        <v>0.29499999999999998</v>
      </c>
      <c r="O589">
        <v>0.29499999999999998</v>
      </c>
      <c r="P589">
        <v>1.69</v>
      </c>
      <c r="R589">
        <v>0</v>
      </c>
      <c r="S589">
        <v>1.75</v>
      </c>
      <c r="T589">
        <v>2</v>
      </c>
      <c r="U589">
        <v>2.9</v>
      </c>
      <c r="V589">
        <v>1.24</v>
      </c>
      <c r="Z589">
        <v>118</v>
      </c>
      <c r="AA589">
        <v>8.8626941306565135E-2</v>
      </c>
      <c r="AE589" t="s">
        <v>49</v>
      </c>
      <c r="AF589" t="s">
        <v>545</v>
      </c>
      <c r="AH589" t="s">
        <v>683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1</v>
      </c>
      <c r="AQ589">
        <v>0</v>
      </c>
      <c r="AR589">
        <v>0</v>
      </c>
      <c r="AS589">
        <v>0</v>
      </c>
      <c r="AT589">
        <v>0</v>
      </c>
      <c r="AU589">
        <v>2</v>
      </c>
      <c r="AV589">
        <v>0</v>
      </c>
      <c r="AW589">
        <v>0</v>
      </c>
      <c r="AX589">
        <v>2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K589" t="s">
        <v>3397</v>
      </c>
    </row>
    <row r="590" spans="1:63" x14ac:dyDescent="0.25">
      <c r="A590">
        <v>1</v>
      </c>
      <c r="B590" t="s">
        <v>149</v>
      </c>
      <c r="D590" t="s">
        <v>149</v>
      </c>
      <c r="E590">
        <v>589</v>
      </c>
      <c r="F590" t="s">
        <v>60</v>
      </c>
      <c r="H590" t="s">
        <v>680</v>
      </c>
      <c r="I590" t="s">
        <v>1213</v>
      </c>
      <c r="J590" t="s">
        <v>1214</v>
      </c>
      <c r="K590" t="s">
        <v>3951</v>
      </c>
      <c r="L590" t="s">
        <v>1215</v>
      </c>
      <c r="M590">
        <v>0.2969</v>
      </c>
      <c r="N590">
        <v>0.2969</v>
      </c>
      <c r="O590">
        <v>0.2969</v>
      </c>
      <c r="P590">
        <v>1.78</v>
      </c>
      <c r="R590">
        <v>0</v>
      </c>
      <c r="S590">
        <v>1.84</v>
      </c>
      <c r="T590">
        <v>2</v>
      </c>
      <c r="U590">
        <v>2.89</v>
      </c>
      <c r="V590">
        <v>1.27</v>
      </c>
      <c r="Z590">
        <v>118</v>
      </c>
      <c r="AA590">
        <v>8.9197758894641321E-2</v>
      </c>
      <c r="AE590" t="s">
        <v>49</v>
      </c>
      <c r="AF590" t="s">
        <v>545</v>
      </c>
      <c r="AH590" t="s">
        <v>683</v>
      </c>
      <c r="AI590">
        <v>1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1</v>
      </c>
      <c r="AQ590">
        <v>0</v>
      </c>
      <c r="AR590">
        <v>0</v>
      </c>
      <c r="AS590">
        <v>0</v>
      </c>
      <c r="AT590">
        <v>0</v>
      </c>
      <c r="AU590">
        <v>2</v>
      </c>
      <c r="AV590">
        <v>0</v>
      </c>
      <c r="AW590">
        <v>0</v>
      </c>
      <c r="AX590">
        <v>2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K590" t="s">
        <v>3397</v>
      </c>
    </row>
    <row r="591" spans="1:63" x14ac:dyDescent="0.25">
      <c r="A591">
        <v>1</v>
      </c>
      <c r="B591" t="s">
        <v>149</v>
      </c>
      <c r="D591" t="s">
        <v>149</v>
      </c>
      <c r="E591">
        <v>590</v>
      </c>
      <c r="F591" t="s">
        <v>60</v>
      </c>
      <c r="H591" t="s">
        <v>802</v>
      </c>
      <c r="I591" t="s">
        <v>1216</v>
      </c>
      <c r="K591" t="s">
        <v>3950</v>
      </c>
      <c r="L591" t="s">
        <v>1215</v>
      </c>
      <c r="M591">
        <v>0.2969</v>
      </c>
      <c r="N591">
        <v>0.2969</v>
      </c>
      <c r="O591">
        <v>0.2969</v>
      </c>
      <c r="P591">
        <v>3.22</v>
      </c>
      <c r="R591">
        <v>0</v>
      </c>
      <c r="S591">
        <v>3.28</v>
      </c>
      <c r="T591">
        <v>2</v>
      </c>
      <c r="U591">
        <v>4.47</v>
      </c>
      <c r="V591">
        <v>2.46</v>
      </c>
      <c r="Z591">
        <v>118</v>
      </c>
      <c r="AA591">
        <v>8.9197758894641321E-2</v>
      </c>
      <c r="AE591" t="s">
        <v>49</v>
      </c>
      <c r="AF591" t="s">
        <v>545</v>
      </c>
      <c r="AH591" t="s">
        <v>636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Q591">
        <v>0</v>
      </c>
      <c r="AR591">
        <v>0</v>
      </c>
      <c r="AS591">
        <v>0</v>
      </c>
      <c r="AT591">
        <v>0</v>
      </c>
      <c r="AU591">
        <v>2</v>
      </c>
      <c r="AV591">
        <v>0</v>
      </c>
      <c r="AW591">
        <v>0</v>
      </c>
      <c r="AX591">
        <v>2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K591" t="s">
        <v>3397</v>
      </c>
    </row>
    <row r="592" spans="1:63" x14ac:dyDescent="0.25">
      <c r="A592">
        <v>1</v>
      </c>
      <c r="B592" t="s">
        <v>149</v>
      </c>
      <c r="D592" t="s">
        <v>149</v>
      </c>
      <c r="E592">
        <v>591</v>
      </c>
      <c r="F592" t="s">
        <v>60</v>
      </c>
      <c r="H592" t="s">
        <v>802</v>
      </c>
      <c r="I592" t="s">
        <v>1217</v>
      </c>
      <c r="J592" t="s">
        <v>1218</v>
      </c>
      <c r="K592" t="s">
        <v>3949</v>
      </c>
      <c r="L592" t="s">
        <v>55</v>
      </c>
      <c r="M592">
        <v>0.30199999999999999</v>
      </c>
      <c r="N592">
        <v>0.30199999999999999</v>
      </c>
      <c r="O592">
        <v>0.30199999999999999</v>
      </c>
      <c r="P592">
        <v>3.25</v>
      </c>
      <c r="R592">
        <v>0</v>
      </c>
      <c r="S592">
        <v>3.31</v>
      </c>
      <c r="T592">
        <v>2</v>
      </c>
      <c r="U592">
        <v>4.5199999999999996</v>
      </c>
      <c r="V592">
        <v>2.72</v>
      </c>
      <c r="Z592">
        <v>118</v>
      </c>
      <c r="AA592">
        <v>9.0729953473161595E-2</v>
      </c>
      <c r="AE592" t="s">
        <v>49</v>
      </c>
      <c r="AF592" t="s">
        <v>545</v>
      </c>
      <c r="AH592" t="s">
        <v>636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Q592">
        <v>0</v>
      </c>
      <c r="AR592">
        <v>0</v>
      </c>
      <c r="AS592">
        <v>0</v>
      </c>
      <c r="AT592">
        <v>0</v>
      </c>
      <c r="AU592">
        <v>2</v>
      </c>
      <c r="AV592">
        <v>0</v>
      </c>
      <c r="AW592">
        <v>0</v>
      </c>
      <c r="AX592">
        <v>2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K592" t="s">
        <v>3397</v>
      </c>
    </row>
    <row r="593" spans="1:63" x14ac:dyDescent="0.25">
      <c r="A593">
        <v>1</v>
      </c>
      <c r="B593" t="s">
        <v>149</v>
      </c>
      <c r="D593" t="s">
        <v>149</v>
      </c>
      <c r="E593">
        <v>592</v>
      </c>
      <c r="F593" t="s">
        <v>60</v>
      </c>
      <c r="H593" t="s">
        <v>680</v>
      </c>
      <c r="I593" t="s">
        <v>1219</v>
      </c>
      <c r="J593" t="s">
        <v>1220</v>
      </c>
      <c r="K593" t="s">
        <v>3948</v>
      </c>
      <c r="L593" t="s">
        <v>55</v>
      </c>
      <c r="M593">
        <v>0.30199999999999999</v>
      </c>
      <c r="N593">
        <v>0.30199999999999999</v>
      </c>
      <c r="O593">
        <v>0.30199999999999999</v>
      </c>
      <c r="P593">
        <v>1.83</v>
      </c>
      <c r="R593">
        <v>0</v>
      </c>
      <c r="S593">
        <v>1.89</v>
      </c>
      <c r="T593">
        <v>2</v>
      </c>
      <c r="U593">
        <v>2.92</v>
      </c>
      <c r="V593">
        <v>1.31</v>
      </c>
      <c r="Z593">
        <v>118</v>
      </c>
      <c r="AA593">
        <v>9.0729953473161595E-2</v>
      </c>
      <c r="AE593" t="s">
        <v>49</v>
      </c>
      <c r="AF593" t="s">
        <v>545</v>
      </c>
      <c r="AH593" t="s">
        <v>683</v>
      </c>
      <c r="AI593">
        <v>1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1</v>
      </c>
      <c r="AQ593">
        <v>0</v>
      </c>
      <c r="AR593">
        <v>0</v>
      </c>
      <c r="AS593">
        <v>0</v>
      </c>
      <c r="AT593">
        <v>0</v>
      </c>
      <c r="AU593">
        <v>2</v>
      </c>
      <c r="AV593">
        <v>0</v>
      </c>
      <c r="AW593">
        <v>0</v>
      </c>
      <c r="AX593">
        <v>2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K593" t="s">
        <v>3397</v>
      </c>
    </row>
    <row r="594" spans="1:63" x14ac:dyDescent="0.25">
      <c r="A594">
        <v>1</v>
      </c>
      <c r="B594" t="s">
        <v>149</v>
      </c>
      <c r="D594" t="s">
        <v>149</v>
      </c>
      <c r="E594">
        <v>593</v>
      </c>
      <c r="G594" t="s">
        <v>74</v>
      </c>
      <c r="H594" t="s">
        <v>680</v>
      </c>
      <c r="I594" t="s">
        <v>1221</v>
      </c>
      <c r="J594" t="s">
        <v>1222</v>
      </c>
      <c r="K594" t="s">
        <v>3947</v>
      </c>
      <c r="L594" t="s">
        <v>2433</v>
      </c>
      <c r="M594">
        <v>0.3125</v>
      </c>
      <c r="N594">
        <v>0.3125</v>
      </c>
      <c r="O594">
        <v>0.3125</v>
      </c>
      <c r="P594">
        <v>1.7749999999999999</v>
      </c>
      <c r="R594">
        <v>0</v>
      </c>
      <c r="S594">
        <v>1.8</v>
      </c>
      <c r="T594">
        <v>2</v>
      </c>
      <c r="U594">
        <v>2.9</v>
      </c>
      <c r="V594">
        <v>1.31</v>
      </c>
      <c r="Z594">
        <v>118</v>
      </c>
      <c r="AA594">
        <v>9.3884471723056293E-2</v>
      </c>
      <c r="AE594" t="s">
        <v>49</v>
      </c>
      <c r="AF594" t="s">
        <v>545</v>
      </c>
      <c r="AH594" t="s">
        <v>683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Q594">
        <v>0</v>
      </c>
      <c r="AR594">
        <v>0</v>
      </c>
      <c r="AS594">
        <v>0</v>
      </c>
      <c r="AT594">
        <v>0</v>
      </c>
      <c r="AU594">
        <v>2</v>
      </c>
      <c r="AV594">
        <v>0</v>
      </c>
      <c r="AW594">
        <v>0</v>
      </c>
      <c r="AX594">
        <v>2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K594" t="s">
        <v>3397</v>
      </c>
    </row>
    <row r="595" spans="1:63" x14ac:dyDescent="0.25">
      <c r="A595">
        <v>1</v>
      </c>
      <c r="B595" t="s">
        <v>149</v>
      </c>
      <c r="D595" t="s">
        <v>149</v>
      </c>
      <c r="E595">
        <v>594</v>
      </c>
      <c r="F595" t="s">
        <v>60</v>
      </c>
      <c r="H595" t="s">
        <v>802</v>
      </c>
      <c r="I595" t="s">
        <v>1223</v>
      </c>
      <c r="K595" t="s">
        <v>3946</v>
      </c>
      <c r="L595" t="s">
        <v>2433</v>
      </c>
      <c r="M595">
        <v>0.3125</v>
      </c>
      <c r="N595">
        <v>0.3125</v>
      </c>
      <c r="O595">
        <v>0.3125</v>
      </c>
      <c r="P595">
        <v>3.28</v>
      </c>
      <c r="R595">
        <v>0</v>
      </c>
      <c r="S595">
        <v>3.34</v>
      </c>
      <c r="T595">
        <v>2</v>
      </c>
      <c r="U595">
        <v>4.6399999999999997</v>
      </c>
      <c r="V595">
        <v>2.72</v>
      </c>
      <c r="Z595">
        <v>118</v>
      </c>
      <c r="AA595">
        <v>9.3884471723056293E-2</v>
      </c>
      <c r="AE595" t="s">
        <v>49</v>
      </c>
      <c r="AF595" t="s">
        <v>545</v>
      </c>
      <c r="AH595" t="s">
        <v>636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Q595">
        <v>0</v>
      </c>
      <c r="AR595">
        <v>0</v>
      </c>
      <c r="AS595">
        <v>0</v>
      </c>
      <c r="AT595">
        <v>0</v>
      </c>
      <c r="AU595">
        <v>2</v>
      </c>
      <c r="AV595">
        <v>0</v>
      </c>
      <c r="AW595">
        <v>0</v>
      </c>
      <c r="AX595">
        <v>2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K595" t="s">
        <v>3397</v>
      </c>
    </row>
    <row r="596" spans="1:63" x14ac:dyDescent="0.25">
      <c r="A596">
        <v>1</v>
      </c>
      <c r="B596" t="s">
        <v>149</v>
      </c>
      <c r="D596" t="s">
        <v>149</v>
      </c>
      <c r="E596">
        <v>595</v>
      </c>
      <c r="F596" t="s">
        <v>60</v>
      </c>
      <c r="H596" t="s">
        <v>802</v>
      </c>
      <c r="I596" t="s">
        <v>1224</v>
      </c>
      <c r="J596" t="s">
        <v>1225</v>
      </c>
      <c r="K596" t="s">
        <v>3945</v>
      </c>
      <c r="L596" t="s">
        <v>56</v>
      </c>
      <c r="M596">
        <v>0.316</v>
      </c>
      <c r="N596">
        <v>0.316</v>
      </c>
      <c r="O596">
        <v>0.316</v>
      </c>
      <c r="P596">
        <v>3.32</v>
      </c>
      <c r="R596">
        <v>0</v>
      </c>
      <c r="S596">
        <v>3.38</v>
      </c>
      <c r="T596">
        <v>2</v>
      </c>
      <c r="U596">
        <v>4.6500000000000004</v>
      </c>
      <c r="V596">
        <v>2.71</v>
      </c>
      <c r="Z596">
        <v>118</v>
      </c>
      <c r="AA596">
        <v>9.493597780635453E-2</v>
      </c>
      <c r="AE596" t="s">
        <v>49</v>
      </c>
      <c r="AF596" t="s">
        <v>545</v>
      </c>
      <c r="AH596" t="s">
        <v>636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Q596">
        <v>0</v>
      </c>
      <c r="AR596">
        <v>0</v>
      </c>
      <c r="AS596">
        <v>0</v>
      </c>
      <c r="AT596">
        <v>0</v>
      </c>
      <c r="AU596">
        <v>2</v>
      </c>
      <c r="AV596">
        <v>0</v>
      </c>
      <c r="AW596">
        <v>0</v>
      </c>
      <c r="AX596">
        <v>2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K596" t="s">
        <v>3397</v>
      </c>
    </row>
    <row r="597" spans="1:63" x14ac:dyDescent="0.25">
      <c r="A597">
        <v>1</v>
      </c>
      <c r="B597" t="s">
        <v>149</v>
      </c>
      <c r="D597" t="s">
        <v>149</v>
      </c>
      <c r="E597">
        <v>596</v>
      </c>
      <c r="F597" t="s">
        <v>60</v>
      </c>
      <c r="H597" t="s">
        <v>680</v>
      </c>
      <c r="I597" t="s">
        <v>1226</v>
      </c>
      <c r="J597" t="s">
        <v>1227</v>
      </c>
      <c r="K597" t="s">
        <v>3944</v>
      </c>
      <c r="L597" t="s">
        <v>56</v>
      </c>
      <c r="M597">
        <v>0.316</v>
      </c>
      <c r="N597">
        <v>0.316</v>
      </c>
      <c r="O597">
        <v>0.316</v>
      </c>
      <c r="P597">
        <v>1.85</v>
      </c>
      <c r="R597">
        <v>0</v>
      </c>
      <c r="S597">
        <v>1.9</v>
      </c>
      <c r="T597">
        <v>2</v>
      </c>
      <c r="U597">
        <v>3.1</v>
      </c>
      <c r="V597">
        <v>1.32</v>
      </c>
      <c r="Z597">
        <v>118</v>
      </c>
      <c r="AA597">
        <v>9.493597780635453E-2</v>
      </c>
      <c r="AE597" t="s">
        <v>49</v>
      </c>
      <c r="AF597" t="s">
        <v>545</v>
      </c>
      <c r="AH597" t="s">
        <v>683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Q597">
        <v>0</v>
      </c>
      <c r="AR597">
        <v>0</v>
      </c>
      <c r="AS597">
        <v>0</v>
      </c>
      <c r="AT597">
        <v>0</v>
      </c>
      <c r="AU597">
        <v>2</v>
      </c>
      <c r="AV597">
        <v>0</v>
      </c>
      <c r="AW597">
        <v>0</v>
      </c>
      <c r="AX597">
        <v>2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K597" t="s">
        <v>3397</v>
      </c>
    </row>
    <row r="598" spans="1:63" x14ac:dyDescent="0.25">
      <c r="A598">
        <v>1</v>
      </c>
      <c r="B598" t="s">
        <v>149</v>
      </c>
      <c r="D598" t="s">
        <v>149</v>
      </c>
      <c r="E598">
        <v>597</v>
      </c>
      <c r="F598" t="s">
        <v>60</v>
      </c>
      <c r="H598" t="s">
        <v>802</v>
      </c>
      <c r="I598" t="s">
        <v>1228</v>
      </c>
      <c r="J598" t="s">
        <v>1229</v>
      </c>
      <c r="K598" t="s">
        <v>3943</v>
      </c>
      <c r="L598" t="s">
        <v>57</v>
      </c>
      <c r="M598">
        <v>0.32300000000000001</v>
      </c>
      <c r="N598">
        <v>0.32300000000000001</v>
      </c>
      <c r="O598">
        <v>0.32300000000000001</v>
      </c>
      <c r="P598">
        <v>3.45</v>
      </c>
      <c r="R598">
        <v>0</v>
      </c>
      <c r="S598">
        <v>3.51</v>
      </c>
      <c r="T598">
        <v>2</v>
      </c>
      <c r="U598">
        <v>4.74</v>
      </c>
      <c r="V598">
        <v>2.74</v>
      </c>
      <c r="Z598">
        <v>118</v>
      </c>
      <c r="AA598">
        <v>9.703898997295099E-2</v>
      </c>
      <c r="AE598" t="s">
        <v>49</v>
      </c>
      <c r="AF598" t="s">
        <v>545</v>
      </c>
      <c r="AH598" t="s">
        <v>636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Q598">
        <v>0</v>
      </c>
      <c r="AR598">
        <v>0</v>
      </c>
      <c r="AS598">
        <v>0</v>
      </c>
      <c r="AT598">
        <v>0</v>
      </c>
      <c r="AU598">
        <v>2</v>
      </c>
      <c r="AV598">
        <v>0</v>
      </c>
      <c r="AW598">
        <v>0</v>
      </c>
      <c r="AX598">
        <v>2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K598" t="s">
        <v>3397</v>
      </c>
    </row>
    <row r="599" spans="1:63" x14ac:dyDescent="0.25">
      <c r="A599">
        <v>1</v>
      </c>
      <c r="B599" t="s">
        <v>149</v>
      </c>
      <c r="D599" t="s">
        <v>149</v>
      </c>
      <c r="E599">
        <v>598</v>
      </c>
      <c r="F599" t="s">
        <v>60</v>
      </c>
      <c r="H599" t="s">
        <v>680</v>
      </c>
      <c r="I599" t="s">
        <v>1230</v>
      </c>
      <c r="J599" t="s">
        <v>1231</v>
      </c>
      <c r="K599" t="s">
        <v>3942</v>
      </c>
      <c r="L599" t="s">
        <v>57</v>
      </c>
      <c r="M599">
        <v>0.32300000000000001</v>
      </c>
      <c r="N599">
        <v>0.32300000000000001</v>
      </c>
      <c r="O599">
        <v>0.32300000000000001</v>
      </c>
      <c r="P599">
        <v>1.83</v>
      </c>
      <c r="R599">
        <v>0</v>
      </c>
      <c r="S599">
        <v>1.89</v>
      </c>
      <c r="T599">
        <v>2</v>
      </c>
      <c r="U599">
        <v>3.08</v>
      </c>
      <c r="V599">
        <v>1.39</v>
      </c>
      <c r="Z599">
        <v>118</v>
      </c>
      <c r="AA599">
        <v>9.703898997295099E-2</v>
      </c>
      <c r="AE599" t="s">
        <v>49</v>
      </c>
      <c r="AF599" t="s">
        <v>545</v>
      </c>
      <c r="AH599" t="s">
        <v>683</v>
      </c>
      <c r="AI599">
        <v>1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1</v>
      </c>
      <c r="AQ599">
        <v>0</v>
      </c>
      <c r="AR599">
        <v>0</v>
      </c>
      <c r="AS599">
        <v>0</v>
      </c>
      <c r="AT599">
        <v>0</v>
      </c>
      <c r="AU599">
        <v>2</v>
      </c>
      <c r="AV599">
        <v>0</v>
      </c>
      <c r="AW599">
        <v>0</v>
      </c>
      <c r="AX599">
        <v>2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K599" t="s">
        <v>3397</v>
      </c>
    </row>
    <row r="600" spans="1:63" x14ac:dyDescent="0.25">
      <c r="A600">
        <v>1</v>
      </c>
      <c r="B600" t="s">
        <v>149</v>
      </c>
      <c r="D600" t="s">
        <v>149</v>
      </c>
      <c r="E600">
        <v>599</v>
      </c>
      <c r="F600" t="s">
        <v>60</v>
      </c>
      <c r="H600" t="s">
        <v>680</v>
      </c>
      <c r="I600" t="s">
        <v>1232</v>
      </c>
      <c r="J600" t="s">
        <v>1233</v>
      </c>
      <c r="K600" t="s">
        <v>3941</v>
      </c>
      <c r="L600" t="s">
        <v>1234</v>
      </c>
      <c r="M600">
        <v>0.3281</v>
      </c>
      <c r="N600">
        <v>0.3281</v>
      </c>
      <c r="O600">
        <v>0.3281</v>
      </c>
      <c r="P600">
        <v>1.87</v>
      </c>
      <c r="R600">
        <v>0</v>
      </c>
      <c r="S600">
        <v>1.93</v>
      </c>
      <c r="T600">
        <v>2</v>
      </c>
      <c r="U600">
        <v>3.05</v>
      </c>
      <c r="V600">
        <v>1.33</v>
      </c>
      <c r="Z600">
        <v>118</v>
      </c>
      <c r="AA600">
        <v>9.8571184551471264E-2</v>
      </c>
      <c r="AE600" t="s">
        <v>49</v>
      </c>
      <c r="AF600" t="s">
        <v>545</v>
      </c>
      <c r="AH600" t="s">
        <v>683</v>
      </c>
      <c r="AI600">
        <v>1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Q600">
        <v>0</v>
      </c>
      <c r="AR600">
        <v>0</v>
      </c>
      <c r="AS600">
        <v>0</v>
      </c>
      <c r="AT600">
        <v>0</v>
      </c>
      <c r="AU600">
        <v>2</v>
      </c>
      <c r="AV600">
        <v>0</v>
      </c>
      <c r="AW600">
        <v>0</v>
      </c>
      <c r="AX600">
        <v>2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K600" t="s">
        <v>3397</v>
      </c>
    </row>
    <row r="601" spans="1:63" x14ac:dyDescent="0.25">
      <c r="A601">
        <v>1</v>
      </c>
      <c r="B601" t="s">
        <v>149</v>
      </c>
      <c r="D601" t="s">
        <v>149</v>
      </c>
      <c r="E601">
        <v>600</v>
      </c>
      <c r="F601" t="s">
        <v>60</v>
      </c>
      <c r="H601" t="s">
        <v>802</v>
      </c>
      <c r="I601" t="s">
        <v>1235</v>
      </c>
      <c r="K601" t="s">
        <v>3940</v>
      </c>
      <c r="L601" t="s">
        <v>1234</v>
      </c>
      <c r="M601">
        <v>0.3281</v>
      </c>
      <c r="N601">
        <v>0.3281</v>
      </c>
      <c r="O601">
        <v>0.3281</v>
      </c>
      <c r="P601">
        <v>3.48</v>
      </c>
      <c r="R601">
        <v>0</v>
      </c>
      <c r="S601">
        <v>3.54</v>
      </c>
      <c r="T601">
        <v>2</v>
      </c>
      <c r="U601">
        <v>4.76</v>
      </c>
      <c r="V601">
        <v>2.93</v>
      </c>
      <c r="Z601">
        <v>118</v>
      </c>
      <c r="AA601">
        <v>9.8571184551471264E-2</v>
      </c>
      <c r="AE601" t="s">
        <v>49</v>
      </c>
      <c r="AF601" t="s">
        <v>545</v>
      </c>
      <c r="AH601" t="s">
        <v>636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1</v>
      </c>
      <c r="AQ601">
        <v>0</v>
      </c>
      <c r="AR601">
        <v>0</v>
      </c>
      <c r="AS601">
        <v>0</v>
      </c>
      <c r="AT601">
        <v>0</v>
      </c>
      <c r="AU601">
        <v>2</v>
      </c>
      <c r="AV601">
        <v>0</v>
      </c>
      <c r="AW601">
        <v>0</v>
      </c>
      <c r="AX601">
        <v>2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K601" t="s">
        <v>3397</v>
      </c>
    </row>
    <row r="602" spans="1:63" x14ac:dyDescent="0.25">
      <c r="A602">
        <v>1</v>
      </c>
      <c r="B602" t="s">
        <v>149</v>
      </c>
      <c r="D602" t="s">
        <v>149</v>
      </c>
      <c r="E602">
        <v>601</v>
      </c>
      <c r="F602" t="s">
        <v>60</v>
      </c>
      <c r="H602" t="s">
        <v>802</v>
      </c>
      <c r="I602" t="s">
        <v>1236</v>
      </c>
      <c r="J602" t="s">
        <v>1237</v>
      </c>
      <c r="K602" t="s">
        <v>3799</v>
      </c>
      <c r="L602" t="s">
        <v>58</v>
      </c>
      <c r="M602">
        <v>0.33200000000000002</v>
      </c>
      <c r="N602">
        <v>0.33200000000000002</v>
      </c>
      <c r="O602">
        <v>0.33200000000000002</v>
      </c>
      <c r="P602">
        <v>3.58</v>
      </c>
      <c r="R602">
        <v>0</v>
      </c>
      <c r="S602">
        <v>3.64</v>
      </c>
      <c r="T602">
        <v>2</v>
      </c>
      <c r="U602">
        <v>4.9000000000000004</v>
      </c>
      <c r="V602">
        <v>2.93</v>
      </c>
      <c r="Z602">
        <v>118</v>
      </c>
      <c r="AA602">
        <v>9.974286275857501E-2</v>
      </c>
      <c r="AE602" t="s">
        <v>49</v>
      </c>
      <c r="AF602" t="s">
        <v>545</v>
      </c>
      <c r="AH602" t="s">
        <v>636</v>
      </c>
      <c r="AI602">
        <v>1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Q602">
        <v>0</v>
      </c>
      <c r="AR602">
        <v>0</v>
      </c>
      <c r="AS602">
        <v>0</v>
      </c>
      <c r="AT602">
        <v>0</v>
      </c>
      <c r="AU602">
        <v>2</v>
      </c>
      <c r="AV602">
        <v>0</v>
      </c>
      <c r="AW602">
        <v>0</v>
      </c>
      <c r="AX602">
        <v>2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K602" t="s">
        <v>3397</v>
      </c>
    </row>
    <row r="603" spans="1:63" x14ac:dyDescent="0.25">
      <c r="A603">
        <v>1</v>
      </c>
      <c r="B603" t="s">
        <v>149</v>
      </c>
      <c r="D603" t="s">
        <v>149</v>
      </c>
      <c r="E603">
        <v>602</v>
      </c>
      <c r="G603" t="s">
        <v>74</v>
      </c>
      <c r="H603" t="s">
        <v>680</v>
      </c>
      <c r="I603" t="s">
        <v>1238</v>
      </c>
      <c r="J603" t="s">
        <v>1239</v>
      </c>
      <c r="K603" t="s">
        <v>3798</v>
      </c>
      <c r="L603" t="s">
        <v>58</v>
      </c>
      <c r="M603">
        <v>0.33200000000000002</v>
      </c>
      <c r="N603">
        <v>0.33200000000000002</v>
      </c>
      <c r="O603">
        <v>0.33200000000000002</v>
      </c>
      <c r="P603">
        <v>1.95</v>
      </c>
      <c r="R603">
        <v>0</v>
      </c>
      <c r="S603">
        <v>1.9750000000000001</v>
      </c>
      <c r="T603">
        <v>2</v>
      </c>
      <c r="U603">
        <v>3.14</v>
      </c>
      <c r="V603">
        <v>1.29</v>
      </c>
      <c r="Z603">
        <v>118</v>
      </c>
      <c r="AA603">
        <v>9.974286275857501E-2</v>
      </c>
      <c r="AE603" t="s">
        <v>49</v>
      </c>
      <c r="AF603" t="s">
        <v>545</v>
      </c>
      <c r="AH603" t="s">
        <v>683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1</v>
      </c>
      <c r="AQ603">
        <v>0</v>
      </c>
      <c r="AR603">
        <v>0</v>
      </c>
      <c r="AS603">
        <v>0</v>
      </c>
      <c r="AT603">
        <v>0</v>
      </c>
      <c r="AU603">
        <v>2</v>
      </c>
      <c r="AV603">
        <v>0</v>
      </c>
      <c r="AW603">
        <v>0</v>
      </c>
      <c r="AX603">
        <v>2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K603" t="s">
        <v>3397</v>
      </c>
    </row>
    <row r="604" spans="1:63" x14ac:dyDescent="0.25">
      <c r="A604">
        <v>1</v>
      </c>
      <c r="B604" t="s">
        <v>149</v>
      </c>
      <c r="D604" t="s">
        <v>149</v>
      </c>
      <c r="E604">
        <v>603</v>
      </c>
      <c r="F604" t="s">
        <v>60</v>
      </c>
      <c r="H604" t="s">
        <v>802</v>
      </c>
      <c r="I604" t="s">
        <v>1240</v>
      </c>
      <c r="J604" t="s">
        <v>1241</v>
      </c>
      <c r="K604" t="s">
        <v>3939</v>
      </c>
      <c r="L604" t="s">
        <v>1242</v>
      </c>
      <c r="M604">
        <v>0.33900000000000002</v>
      </c>
      <c r="N604">
        <v>0.33900000000000002</v>
      </c>
      <c r="O604">
        <v>0.33900000000000002</v>
      </c>
      <c r="P604">
        <v>3.57</v>
      </c>
      <c r="R604">
        <v>0</v>
      </c>
      <c r="S604">
        <v>3.63</v>
      </c>
      <c r="T604">
        <v>2</v>
      </c>
      <c r="U604">
        <v>4.84</v>
      </c>
      <c r="V604">
        <v>2.92</v>
      </c>
      <c r="Z604">
        <v>118</v>
      </c>
      <c r="AA604">
        <v>0.10184587492517147</v>
      </c>
      <c r="AE604" t="s">
        <v>49</v>
      </c>
      <c r="AF604" t="s">
        <v>545</v>
      </c>
      <c r="AH604" t="s">
        <v>636</v>
      </c>
      <c r="AI604">
        <v>1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1</v>
      </c>
      <c r="AQ604">
        <v>0</v>
      </c>
      <c r="AR604">
        <v>0</v>
      </c>
      <c r="AS604">
        <v>0</v>
      </c>
      <c r="AT604">
        <v>0</v>
      </c>
      <c r="AU604">
        <v>2</v>
      </c>
      <c r="AV604">
        <v>0</v>
      </c>
      <c r="AW604">
        <v>0</v>
      </c>
      <c r="AX604">
        <v>2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K604" t="s">
        <v>3397</v>
      </c>
    </row>
    <row r="605" spans="1:63" x14ac:dyDescent="0.25">
      <c r="A605">
        <v>1</v>
      </c>
      <c r="B605" t="s">
        <v>149</v>
      </c>
      <c r="D605" t="s">
        <v>149</v>
      </c>
      <c r="E605">
        <v>604</v>
      </c>
      <c r="F605" t="s">
        <v>60</v>
      </c>
      <c r="H605" t="s">
        <v>680</v>
      </c>
      <c r="I605" t="s">
        <v>1243</v>
      </c>
      <c r="J605" t="s">
        <v>1244</v>
      </c>
      <c r="K605" t="s">
        <v>3938</v>
      </c>
      <c r="L605" t="s">
        <v>1242</v>
      </c>
      <c r="M605">
        <v>0.33900000000000002</v>
      </c>
      <c r="N605">
        <v>0.33900000000000002</v>
      </c>
      <c r="O605">
        <v>0.33900000000000002</v>
      </c>
      <c r="P605">
        <v>1.84</v>
      </c>
      <c r="R605">
        <v>0</v>
      </c>
      <c r="S605">
        <v>1.9</v>
      </c>
      <c r="T605">
        <v>2</v>
      </c>
      <c r="U605">
        <v>3.08</v>
      </c>
      <c r="V605">
        <v>1.4</v>
      </c>
      <c r="Z605">
        <v>118</v>
      </c>
      <c r="AA605">
        <v>0.10184587492517147</v>
      </c>
      <c r="AE605" t="s">
        <v>49</v>
      </c>
      <c r="AF605" t="s">
        <v>545</v>
      </c>
      <c r="AH605" t="s">
        <v>683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1</v>
      </c>
      <c r="AQ605">
        <v>0</v>
      </c>
      <c r="AR605">
        <v>0</v>
      </c>
      <c r="AS605">
        <v>0</v>
      </c>
      <c r="AT605">
        <v>0</v>
      </c>
      <c r="AU605">
        <v>2</v>
      </c>
      <c r="AV605">
        <v>0</v>
      </c>
      <c r="AW605">
        <v>0</v>
      </c>
      <c r="AX605">
        <v>2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K605" t="s">
        <v>3397</v>
      </c>
    </row>
    <row r="606" spans="1:63" x14ac:dyDescent="0.25">
      <c r="A606">
        <v>1</v>
      </c>
      <c r="B606" t="s">
        <v>149</v>
      </c>
      <c r="D606" t="s">
        <v>149</v>
      </c>
      <c r="E606">
        <v>605</v>
      </c>
      <c r="G606" t="s">
        <v>74</v>
      </c>
      <c r="H606" t="s">
        <v>680</v>
      </c>
      <c r="I606" t="s">
        <v>1245</v>
      </c>
      <c r="J606" t="s">
        <v>1246</v>
      </c>
      <c r="K606" t="s">
        <v>3937</v>
      </c>
      <c r="L606" t="s">
        <v>2432</v>
      </c>
      <c r="M606">
        <v>0.34379999999999999</v>
      </c>
      <c r="N606">
        <v>0.34379999999999999</v>
      </c>
      <c r="O606">
        <v>0.34379999999999999</v>
      </c>
      <c r="P606">
        <v>1.825</v>
      </c>
      <c r="R606">
        <v>0</v>
      </c>
      <c r="S606">
        <v>1.85</v>
      </c>
      <c r="T606">
        <v>2</v>
      </c>
      <c r="U606">
        <v>3.1</v>
      </c>
      <c r="V606">
        <v>1.27</v>
      </c>
      <c r="Z606">
        <v>118</v>
      </c>
      <c r="AA606">
        <v>0.10328794041083761</v>
      </c>
      <c r="AE606" t="s">
        <v>49</v>
      </c>
      <c r="AF606" t="s">
        <v>545</v>
      </c>
      <c r="AH606" t="s">
        <v>683</v>
      </c>
      <c r="AI606">
        <v>1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Q606">
        <v>0</v>
      </c>
      <c r="AR606">
        <v>0</v>
      </c>
      <c r="AS606">
        <v>0</v>
      </c>
      <c r="AT606">
        <v>0</v>
      </c>
      <c r="AU606">
        <v>2</v>
      </c>
      <c r="AV606">
        <v>0</v>
      </c>
      <c r="AW606">
        <v>0</v>
      </c>
      <c r="AX606">
        <v>2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K606" t="s">
        <v>3397</v>
      </c>
    </row>
    <row r="607" spans="1:63" x14ac:dyDescent="0.25">
      <c r="A607">
        <v>1</v>
      </c>
      <c r="B607" t="s">
        <v>149</v>
      </c>
      <c r="D607" t="s">
        <v>149</v>
      </c>
      <c r="E607">
        <v>606</v>
      </c>
      <c r="F607" t="s">
        <v>60</v>
      </c>
      <c r="H607" t="s">
        <v>802</v>
      </c>
      <c r="I607" t="s">
        <v>1247</v>
      </c>
      <c r="K607" t="s">
        <v>3936</v>
      </c>
      <c r="L607" t="s">
        <v>2432</v>
      </c>
      <c r="M607">
        <v>0.34379999999999999</v>
      </c>
      <c r="N607">
        <v>0.34379999999999999</v>
      </c>
      <c r="O607">
        <v>0.34379999999999999</v>
      </c>
      <c r="P607">
        <v>3.6</v>
      </c>
      <c r="R607">
        <v>0</v>
      </c>
      <c r="S607">
        <v>3.66</v>
      </c>
      <c r="T607">
        <v>2</v>
      </c>
      <c r="U607">
        <v>4.82</v>
      </c>
      <c r="V607">
        <v>2.93</v>
      </c>
      <c r="Z607">
        <v>118</v>
      </c>
      <c r="AA607">
        <v>0.10328794041083761</v>
      </c>
      <c r="AE607" t="s">
        <v>49</v>
      </c>
      <c r="AF607" t="s">
        <v>545</v>
      </c>
      <c r="AH607" t="s">
        <v>636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</v>
      </c>
      <c r="AQ607">
        <v>0</v>
      </c>
      <c r="AR607">
        <v>0</v>
      </c>
      <c r="AS607">
        <v>0</v>
      </c>
      <c r="AT607">
        <v>0</v>
      </c>
      <c r="AU607">
        <v>2</v>
      </c>
      <c r="AV607">
        <v>0</v>
      </c>
      <c r="AW607">
        <v>0</v>
      </c>
      <c r="AX607">
        <v>2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K607" t="s">
        <v>3397</v>
      </c>
    </row>
    <row r="608" spans="1:63" x14ac:dyDescent="0.25">
      <c r="A608">
        <v>1</v>
      </c>
      <c r="B608" t="s">
        <v>149</v>
      </c>
      <c r="D608" t="s">
        <v>149</v>
      </c>
      <c r="E608">
        <v>607</v>
      </c>
      <c r="F608" t="s">
        <v>60</v>
      </c>
      <c r="H608" t="s">
        <v>802</v>
      </c>
      <c r="I608" t="s">
        <v>1248</v>
      </c>
      <c r="J608" t="s">
        <v>1249</v>
      </c>
      <c r="K608" t="s">
        <v>3935</v>
      </c>
      <c r="L608" t="s">
        <v>1250</v>
      </c>
      <c r="M608">
        <v>0.34799999999999998</v>
      </c>
      <c r="N608">
        <v>0.34799999999999998</v>
      </c>
      <c r="O608">
        <v>0.34799999999999998</v>
      </c>
      <c r="P608">
        <v>3.67</v>
      </c>
      <c r="R608">
        <v>0</v>
      </c>
      <c r="S608">
        <v>3.73</v>
      </c>
      <c r="T608">
        <v>2</v>
      </c>
      <c r="U608">
        <v>5.0599999999999996</v>
      </c>
      <c r="V608">
        <v>3.16</v>
      </c>
      <c r="Z608">
        <v>118</v>
      </c>
      <c r="AA608">
        <v>0.10454974771079548</v>
      </c>
      <c r="AE608" t="s">
        <v>49</v>
      </c>
      <c r="AF608" t="s">
        <v>545</v>
      </c>
      <c r="AH608" t="s">
        <v>636</v>
      </c>
      <c r="AI608">
        <v>1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Q608">
        <v>0</v>
      </c>
      <c r="AR608">
        <v>0</v>
      </c>
      <c r="AS608">
        <v>0</v>
      </c>
      <c r="AT608">
        <v>0</v>
      </c>
      <c r="AU608">
        <v>2</v>
      </c>
      <c r="AV608">
        <v>0</v>
      </c>
      <c r="AW608">
        <v>0</v>
      </c>
      <c r="AX608">
        <v>2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K608" t="s">
        <v>3397</v>
      </c>
    </row>
    <row r="609" spans="1:63" x14ac:dyDescent="0.25">
      <c r="A609">
        <v>1</v>
      </c>
      <c r="B609" t="s">
        <v>149</v>
      </c>
      <c r="D609" t="s">
        <v>149</v>
      </c>
      <c r="E609">
        <v>608</v>
      </c>
      <c r="F609" t="s">
        <v>60</v>
      </c>
      <c r="H609" t="s">
        <v>680</v>
      </c>
      <c r="I609" t="s">
        <v>1251</v>
      </c>
      <c r="J609" t="s">
        <v>1252</v>
      </c>
      <c r="K609" t="s">
        <v>3934</v>
      </c>
      <c r="L609" t="s">
        <v>1250</v>
      </c>
      <c r="M609">
        <v>0.34799999999999998</v>
      </c>
      <c r="N609">
        <v>0.34799999999999998</v>
      </c>
      <c r="O609">
        <v>0.34799999999999998</v>
      </c>
      <c r="P609">
        <v>1.9</v>
      </c>
      <c r="R609">
        <v>0</v>
      </c>
      <c r="S609">
        <v>1.96</v>
      </c>
      <c r="T609">
        <v>2</v>
      </c>
      <c r="U609">
        <v>3.17</v>
      </c>
      <c r="V609">
        <v>1.4</v>
      </c>
      <c r="Z609">
        <v>118</v>
      </c>
      <c r="AA609">
        <v>0.10454974771079548</v>
      </c>
      <c r="AE609" t="s">
        <v>49</v>
      </c>
      <c r="AF609" t="s">
        <v>545</v>
      </c>
      <c r="AH609" t="s">
        <v>683</v>
      </c>
      <c r="AI609">
        <v>1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1</v>
      </c>
      <c r="AQ609">
        <v>0</v>
      </c>
      <c r="AR609">
        <v>0</v>
      </c>
      <c r="AS609">
        <v>0</v>
      </c>
      <c r="AT609">
        <v>0</v>
      </c>
      <c r="AU609">
        <v>2</v>
      </c>
      <c r="AV609">
        <v>0</v>
      </c>
      <c r="AW609">
        <v>0</v>
      </c>
      <c r="AX609">
        <v>2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K609" t="s">
        <v>3397</v>
      </c>
    </row>
    <row r="610" spans="1:63" x14ac:dyDescent="0.25">
      <c r="A610">
        <v>1</v>
      </c>
      <c r="B610" t="s">
        <v>149</v>
      </c>
      <c r="D610" t="s">
        <v>149</v>
      </c>
      <c r="E610">
        <v>609</v>
      </c>
      <c r="F610" t="s">
        <v>60</v>
      </c>
      <c r="H610" t="s">
        <v>802</v>
      </c>
      <c r="I610" t="s">
        <v>1253</v>
      </c>
      <c r="J610" t="s">
        <v>1254</v>
      </c>
      <c r="K610" t="s">
        <v>3933</v>
      </c>
      <c r="L610" t="s">
        <v>471</v>
      </c>
      <c r="M610">
        <v>0.35799999999999998</v>
      </c>
      <c r="N610">
        <v>0.35799999999999998</v>
      </c>
      <c r="O610">
        <v>0.35799999999999998</v>
      </c>
      <c r="P610">
        <v>3.7</v>
      </c>
      <c r="R610">
        <v>0</v>
      </c>
      <c r="S610">
        <v>3.75</v>
      </c>
      <c r="T610">
        <v>2</v>
      </c>
      <c r="U610">
        <v>5.03</v>
      </c>
      <c r="V610">
        <v>3.2</v>
      </c>
      <c r="Z610">
        <v>118</v>
      </c>
      <c r="AA610">
        <v>0.10755405080593329</v>
      </c>
      <c r="AE610" t="s">
        <v>49</v>
      </c>
      <c r="AF610" t="s">
        <v>545</v>
      </c>
      <c r="AH610" t="s">
        <v>636</v>
      </c>
      <c r="AI610">
        <v>1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1</v>
      </c>
      <c r="AQ610">
        <v>0</v>
      </c>
      <c r="AR610">
        <v>0</v>
      </c>
      <c r="AS610">
        <v>0</v>
      </c>
      <c r="AT610">
        <v>0</v>
      </c>
      <c r="AU610">
        <v>2</v>
      </c>
      <c r="AV610">
        <v>0</v>
      </c>
      <c r="AW610">
        <v>0</v>
      </c>
      <c r="AX610">
        <v>2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K610" t="s">
        <v>3397</v>
      </c>
    </row>
    <row r="611" spans="1:63" x14ac:dyDescent="0.25">
      <c r="A611">
        <v>1</v>
      </c>
      <c r="B611" t="s">
        <v>149</v>
      </c>
      <c r="D611" t="s">
        <v>149</v>
      </c>
      <c r="E611">
        <v>610</v>
      </c>
      <c r="F611" t="s">
        <v>60</v>
      </c>
      <c r="H611" t="s">
        <v>680</v>
      </c>
      <c r="I611" t="s">
        <v>1255</v>
      </c>
      <c r="J611" t="s">
        <v>1256</v>
      </c>
      <c r="K611" t="s">
        <v>3932</v>
      </c>
      <c r="L611" t="s">
        <v>471</v>
      </c>
      <c r="M611">
        <v>0.35799999999999998</v>
      </c>
      <c r="N611">
        <v>0.35799999999999998</v>
      </c>
      <c r="O611">
        <v>0.35799999999999998</v>
      </c>
      <c r="P611">
        <v>1.95</v>
      </c>
      <c r="R611">
        <v>0</v>
      </c>
      <c r="S611">
        <v>2.0099999999999998</v>
      </c>
      <c r="T611">
        <v>2</v>
      </c>
      <c r="U611">
        <v>3.19</v>
      </c>
      <c r="V611">
        <v>1.32</v>
      </c>
      <c r="Z611">
        <v>118</v>
      </c>
      <c r="AA611">
        <v>0.10755405080593329</v>
      </c>
      <c r="AE611" t="s">
        <v>49</v>
      </c>
      <c r="AF611" t="s">
        <v>545</v>
      </c>
      <c r="AH611" t="s">
        <v>683</v>
      </c>
      <c r="AI611">
        <v>1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Q611">
        <v>0</v>
      </c>
      <c r="AR611">
        <v>0</v>
      </c>
      <c r="AS611">
        <v>0</v>
      </c>
      <c r="AT611">
        <v>0</v>
      </c>
      <c r="AU611">
        <v>2</v>
      </c>
      <c r="AV611">
        <v>0</v>
      </c>
      <c r="AW611">
        <v>0</v>
      </c>
      <c r="AX611">
        <v>2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K611" t="s">
        <v>3397</v>
      </c>
    </row>
    <row r="612" spans="1:63" x14ac:dyDescent="0.25">
      <c r="A612">
        <v>1</v>
      </c>
      <c r="B612" t="s">
        <v>149</v>
      </c>
      <c r="D612" t="s">
        <v>149</v>
      </c>
      <c r="E612">
        <v>611</v>
      </c>
      <c r="F612" t="s">
        <v>60</v>
      </c>
      <c r="H612" t="s">
        <v>680</v>
      </c>
      <c r="I612" t="s">
        <v>1257</v>
      </c>
      <c r="J612" t="s">
        <v>1258</v>
      </c>
      <c r="K612" t="s">
        <v>3796</v>
      </c>
      <c r="L612" t="s">
        <v>1259</v>
      </c>
      <c r="M612">
        <v>0.3594</v>
      </c>
      <c r="N612">
        <v>0.3594</v>
      </c>
      <c r="O612">
        <v>0.3594</v>
      </c>
      <c r="P612">
        <v>1.9</v>
      </c>
      <c r="R612">
        <v>0</v>
      </c>
      <c r="S612">
        <v>1.96</v>
      </c>
      <c r="T612">
        <v>2</v>
      </c>
      <c r="U612">
        <v>3.1</v>
      </c>
      <c r="V612">
        <v>1.32</v>
      </c>
      <c r="Z612">
        <v>118</v>
      </c>
      <c r="AA612">
        <v>0.10797465323925258</v>
      </c>
      <c r="AE612" t="s">
        <v>49</v>
      </c>
      <c r="AF612" t="s">
        <v>545</v>
      </c>
      <c r="AH612" t="s">
        <v>683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1</v>
      </c>
      <c r="AQ612">
        <v>0</v>
      </c>
      <c r="AR612">
        <v>0</v>
      </c>
      <c r="AS612">
        <v>0</v>
      </c>
      <c r="AT612">
        <v>0</v>
      </c>
      <c r="AU612">
        <v>2</v>
      </c>
      <c r="AV612">
        <v>0</v>
      </c>
      <c r="AW612">
        <v>0</v>
      </c>
      <c r="AX612">
        <v>2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K612" t="s">
        <v>3397</v>
      </c>
    </row>
    <row r="613" spans="1:63" x14ac:dyDescent="0.25">
      <c r="A613">
        <v>1</v>
      </c>
      <c r="B613" t="s">
        <v>149</v>
      </c>
      <c r="D613" t="s">
        <v>149</v>
      </c>
      <c r="E613">
        <v>612</v>
      </c>
      <c r="F613" t="s">
        <v>60</v>
      </c>
      <c r="H613" t="s">
        <v>802</v>
      </c>
      <c r="I613" t="s">
        <v>1260</v>
      </c>
      <c r="K613" t="s">
        <v>3797</v>
      </c>
      <c r="L613" t="s">
        <v>1259</v>
      </c>
      <c r="M613">
        <v>0.3594</v>
      </c>
      <c r="N613">
        <v>0.3594</v>
      </c>
      <c r="O613">
        <v>0.3594</v>
      </c>
      <c r="P613">
        <v>3.68</v>
      </c>
      <c r="R613">
        <v>0</v>
      </c>
      <c r="S613">
        <v>3.74</v>
      </c>
      <c r="T613">
        <v>2</v>
      </c>
      <c r="U613">
        <v>5.03</v>
      </c>
      <c r="V613">
        <v>3.05</v>
      </c>
      <c r="Z613">
        <v>118</v>
      </c>
      <c r="AA613">
        <v>0.10797465323925258</v>
      </c>
      <c r="AE613" t="s">
        <v>49</v>
      </c>
      <c r="AF613" t="s">
        <v>545</v>
      </c>
      <c r="AH613" t="s">
        <v>636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Q613">
        <v>0</v>
      </c>
      <c r="AR613">
        <v>0</v>
      </c>
      <c r="AS613">
        <v>0</v>
      </c>
      <c r="AT613">
        <v>0</v>
      </c>
      <c r="AU613">
        <v>2</v>
      </c>
      <c r="AV613">
        <v>0</v>
      </c>
      <c r="AW613">
        <v>0</v>
      </c>
      <c r="AX613">
        <v>2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K613" t="s">
        <v>3397</v>
      </c>
    </row>
    <row r="614" spans="1:63" x14ac:dyDescent="0.25">
      <c r="A614">
        <v>1</v>
      </c>
      <c r="B614" t="s">
        <v>149</v>
      </c>
      <c r="D614" t="s">
        <v>149</v>
      </c>
      <c r="E614">
        <v>613</v>
      </c>
      <c r="F614" t="s">
        <v>60</v>
      </c>
      <c r="H614" t="s">
        <v>802</v>
      </c>
      <c r="I614" t="s">
        <v>1261</v>
      </c>
      <c r="J614" t="s">
        <v>1262</v>
      </c>
      <c r="K614" t="s">
        <v>3931</v>
      </c>
      <c r="L614" t="s">
        <v>1263</v>
      </c>
      <c r="M614">
        <v>0.36799999999999999</v>
      </c>
      <c r="N614">
        <v>0.36799999999999999</v>
      </c>
      <c r="O614">
        <v>0.36799999999999999</v>
      </c>
      <c r="P614">
        <v>3.7</v>
      </c>
      <c r="R614">
        <v>0</v>
      </c>
      <c r="S614">
        <v>3.76</v>
      </c>
      <c r="T614">
        <v>2</v>
      </c>
      <c r="U614">
        <v>5.16</v>
      </c>
      <c r="V614">
        <v>3.17</v>
      </c>
      <c r="Z614">
        <v>118</v>
      </c>
      <c r="AA614">
        <v>0.11055835390107109</v>
      </c>
      <c r="AE614" t="s">
        <v>49</v>
      </c>
      <c r="AF614" t="s">
        <v>545</v>
      </c>
      <c r="AH614" t="s">
        <v>636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1</v>
      </c>
      <c r="AQ614">
        <v>0</v>
      </c>
      <c r="AR614">
        <v>0</v>
      </c>
      <c r="AS614">
        <v>0</v>
      </c>
      <c r="AT614">
        <v>0</v>
      </c>
      <c r="AU614">
        <v>2</v>
      </c>
      <c r="AV614">
        <v>0</v>
      </c>
      <c r="AW614">
        <v>0</v>
      </c>
      <c r="AX614">
        <v>2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K614" t="s">
        <v>3397</v>
      </c>
    </row>
    <row r="615" spans="1:63" x14ac:dyDescent="0.25">
      <c r="A615">
        <v>1</v>
      </c>
      <c r="B615" t="s">
        <v>149</v>
      </c>
      <c r="D615" t="s">
        <v>149</v>
      </c>
      <c r="E615">
        <v>614</v>
      </c>
      <c r="G615" t="s">
        <v>74</v>
      </c>
      <c r="H615" t="s">
        <v>680</v>
      </c>
      <c r="I615" t="s">
        <v>1264</v>
      </c>
      <c r="J615" t="s">
        <v>1265</v>
      </c>
      <c r="K615" t="s">
        <v>3795</v>
      </c>
      <c r="L615" t="s">
        <v>1263</v>
      </c>
      <c r="M615">
        <v>0.36799999999999999</v>
      </c>
      <c r="N615">
        <v>0.36799999999999999</v>
      </c>
      <c r="O615">
        <v>0.36799999999999999</v>
      </c>
      <c r="P615">
        <v>1.95</v>
      </c>
      <c r="R615">
        <v>0</v>
      </c>
      <c r="S615">
        <v>1.9750000000000001</v>
      </c>
      <c r="T615">
        <v>2</v>
      </c>
      <c r="U615">
        <v>3.21</v>
      </c>
      <c r="V615">
        <v>1.42</v>
      </c>
      <c r="Z615">
        <v>118</v>
      </c>
      <c r="AA615">
        <v>0.11055835390107109</v>
      </c>
      <c r="AE615" t="s">
        <v>49</v>
      </c>
      <c r="AF615" t="s">
        <v>545</v>
      </c>
      <c r="AH615" t="s">
        <v>683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1</v>
      </c>
      <c r="AQ615">
        <v>0</v>
      </c>
      <c r="AR615">
        <v>0</v>
      </c>
      <c r="AS615">
        <v>0</v>
      </c>
      <c r="AT615">
        <v>0</v>
      </c>
      <c r="AU615">
        <v>2</v>
      </c>
      <c r="AV615">
        <v>0</v>
      </c>
      <c r="AW615">
        <v>0</v>
      </c>
      <c r="AX615">
        <v>2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K615" t="s">
        <v>3397</v>
      </c>
    </row>
    <row r="616" spans="1:63" x14ac:dyDescent="0.25">
      <c r="A616">
        <v>1</v>
      </c>
      <c r="B616" t="s">
        <v>149</v>
      </c>
      <c r="D616" t="s">
        <v>149</v>
      </c>
      <c r="E616">
        <v>615</v>
      </c>
      <c r="G616" t="s">
        <v>74</v>
      </c>
      <c r="H616" t="s">
        <v>680</v>
      </c>
      <c r="I616" t="s">
        <v>1266</v>
      </c>
      <c r="J616" t="s">
        <v>1267</v>
      </c>
      <c r="K616" t="s">
        <v>3930</v>
      </c>
      <c r="L616" t="s">
        <v>2431</v>
      </c>
      <c r="M616">
        <v>0.375</v>
      </c>
      <c r="N616">
        <v>0.375</v>
      </c>
      <c r="O616">
        <v>0.375</v>
      </c>
      <c r="P616">
        <v>1.9750000000000001</v>
      </c>
      <c r="R616">
        <v>0</v>
      </c>
      <c r="S616">
        <v>2</v>
      </c>
      <c r="T616">
        <v>2</v>
      </c>
      <c r="U616">
        <v>3.24</v>
      </c>
      <c r="V616">
        <v>1.46</v>
      </c>
      <c r="Z616">
        <v>118</v>
      </c>
      <c r="AA616">
        <v>0.11266136606766755</v>
      </c>
      <c r="AE616" t="s">
        <v>49</v>
      </c>
      <c r="AF616" t="s">
        <v>545</v>
      </c>
      <c r="AH616" t="s">
        <v>683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</v>
      </c>
      <c r="AQ616">
        <v>0</v>
      </c>
      <c r="AR616">
        <v>0</v>
      </c>
      <c r="AS616">
        <v>0</v>
      </c>
      <c r="AT616">
        <v>0</v>
      </c>
      <c r="AU616">
        <v>2</v>
      </c>
      <c r="AV616">
        <v>0</v>
      </c>
      <c r="AW616">
        <v>0</v>
      </c>
      <c r="AX616">
        <v>2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K616" t="s">
        <v>3397</v>
      </c>
    </row>
    <row r="617" spans="1:63" x14ac:dyDescent="0.25">
      <c r="A617">
        <v>1</v>
      </c>
      <c r="B617" t="s">
        <v>149</v>
      </c>
      <c r="D617" t="s">
        <v>149</v>
      </c>
      <c r="E617">
        <v>616</v>
      </c>
      <c r="F617" t="s">
        <v>60</v>
      </c>
      <c r="H617" t="s">
        <v>802</v>
      </c>
      <c r="I617" t="s">
        <v>1268</v>
      </c>
      <c r="K617" t="s">
        <v>3929</v>
      </c>
      <c r="L617" t="s">
        <v>2431</v>
      </c>
      <c r="M617">
        <v>0.375</v>
      </c>
      <c r="N617">
        <v>0.375</v>
      </c>
      <c r="O617">
        <v>0.375</v>
      </c>
      <c r="P617">
        <v>3.89</v>
      </c>
      <c r="R617">
        <v>0</v>
      </c>
      <c r="S617">
        <v>3.96</v>
      </c>
      <c r="T617">
        <v>2</v>
      </c>
      <c r="U617">
        <v>5.2</v>
      </c>
      <c r="V617">
        <v>3.18</v>
      </c>
      <c r="Z617">
        <v>118</v>
      </c>
      <c r="AA617">
        <v>0.11266136606766755</v>
      </c>
      <c r="AE617" t="s">
        <v>49</v>
      </c>
      <c r="AF617" t="s">
        <v>545</v>
      </c>
      <c r="AH617" t="s">
        <v>636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</v>
      </c>
      <c r="AQ617">
        <v>0</v>
      </c>
      <c r="AR617">
        <v>0</v>
      </c>
      <c r="AS617">
        <v>0</v>
      </c>
      <c r="AT617">
        <v>0</v>
      </c>
      <c r="AU617">
        <v>2</v>
      </c>
      <c r="AV617">
        <v>0</v>
      </c>
      <c r="AW617">
        <v>0</v>
      </c>
      <c r="AX617">
        <v>2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K617" t="s">
        <v>3397</v>
      </c>
    </row>
    <row r="618" spans="1:63" x14ac:dyDescent="0.25">
      <c r="A618">
        <v>1</v>
      </c>
      <c r="B618" t="s">
        <v>149</v>
      </c>
      <c r="D618" t="s">
        <v>149</v>
      </c>
      <c r="E618">
        <v>617</v>
      </c>
      <c r="F618" t="s">
        <v>60</v>
      </c>
      <c r="H618" t="s">
        <v>802</v>
      </c>
      <c r="I618" t="s">
        <v>1269</v>
      </c>
      <c r="J618" t="s">
        <v>1270</v>
      </c>
      <c r="K618" t="s">
        <v>3928</v>
      </c>
      <c r="L618" t="s">
        <v>1271</v>
      </c>
      <c r="M618">
        <v>0.377</v>
      </c>
      <c r="N618">
        <v>0.377</v>
      </c>
      <c r="O618">
        <v>0.377</v>
      </c>
      <c r="P618">
        <v>3.82</v>
      </c>
      <c r="R618">
        <v>0</v>
      </c>
      <c r="S618">
        <v>3.89</v>
      </c>
      <c r="T618">
        <v>2</v>
      </c>
      <c r="U618">
        <v>5.17</v>
      </c>
      <c r="V618">
        <v>3.22</v>
      </c>
      <c r="Z618">
        <v>118</v>
      </c>
      <c r="AA618">
        <v>0.11326222668669511</v>
      </c>
      <c r="AE618" t="s">
        <v>49</v>
      </c>
      <c r="AF618" t="s">
        <v>545</v>
      </c>
      <c r="AH618" t="s">
        <v>636</v>
      </c>
      <c r="AI618">
        <v>1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1</v>
      </c>
      <c r="AQ618">
        <v>0</v>
      </c>
      <c r="AR618">
        <v>0</v>
      </c>
      <c r="AS618">
        <v>0</v>
      </c>
      <c r="AT618">
        <v>0</v>
      </c>
      <c r="AU618">
        <v>2</v>
      </c>
      <c r="AV618">
        <v>0</v>
      </c>
      <c r="AW618">
        <v>0</v>
      </c>
      <c r="AX618">
        <v>2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K618" t="s">
        <v>3397</v>
      </c>
    </row>
    <row r="619" spans="1:63" x14ac:dyDescent="0.25">
      <c r="A619">
        <v>1</v>
      </c>
      <c r="B619" t="s">
        <v>149</v>
      </c>
      <c r="D619" t="s">
        <v>149</v>
      </c>
      <c r="E619">
        <v>618</v>
      </c>
      <c r="F619" t="s">
        <v>60</v>
      </c>
      <c r="H619" t="s">
        <v>680</v>
      </c>
      <c r="I619" t="s">
        <v>1272</v>
      </c>
      <c r="J619" t="s">
        <v>1273</v>
      </c>
      <c r="K619" t="s">
        <v>3927</v>
      </c>
      <c r="L619" t="s">
        <v>1271</v>
      </c>
      <c r="M619">
        <v>0.377</v>
      </c>
      <c r="N619">
        <v>0.377</v>
      </c>
      <c r="O619">
        <v>0.377</v>
      </c>
      <c r="P619">
        <v>2.13</v>
      </c>
      <c r="R619">
        <v>0</v>
      </c>
      <c r="S619">
        <v>2.2000000000000002</v>
      </c>
      <c r="T619">
        <v>2</v>
      </c>
      <c r="U619">
        <v>3.39</v>
      </c>
      <c r="V619">
        <v>1.42</v>
      </c>
      <c r="Z619">
        <v>118</v>
      </c>
      <c r="AA619">
        <v>0.11326222668669511</v>
      </c>
      <c r="AE619" t="s">
        <v>49</v>
      </c>
      <c r="AF619" t="s">
        <v>545</v>
      </c>
      <c r="AH619" t="s">
        <v>683</v>
      </c>
      <c r="AI619">
        <v>1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Q619">
        <v>0</v>
      </c>
      <c r="AR619">
        <v>0</v>
      </c>
      <c r="AS619">
        <v>0</v>
      </c>
      <c r="AT619">
        <v>0</v>
      </c>
      <c r="AU619">
        <v>2</v>
      </c>
      <c r="AV619">
        <v>0</v>
      </c>
      <c r="AW619">
        <v>0</v>
      </c>
      <c r="AX619">
        <v>2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K619" t="s">
        <v>3397</v>
      </c>
    </row>
    <row r="620" spans="1:63" x14ac:dyDescent="0.25">
      <c r="A620">
        <v>1</v>
      </c>
      <c r="B620" t="s">
        <v>149</v>
      </c>
      <c r="D620" t="s">
        <v>149</v>
      </c>
      <c r="E620">
        <v>619</v>
      </c>
      <c r="F620" t="s">
        <v>60</v>
      </c>
      <c r="H620" t="s">
        <v>802</v>
      </c>
      <c r="I620" t="s">
        <v>1274</v>
      </c>
      <c r="J620" t="s">
        <v>1275</v>
      </c>
      <c r="K620" t="s">
        <v>3926</v>
      </c>
      <c r="L620" t="s">
        <v>1276</v>
      </c>
      <c r="M620">
        <v>0.38600000000000001</v>
      </c>
      <c r="N620">
        <v>0.38600000000000001</v>
      </c>
      <c r="O620">
        <v>0.38600000000000001</v>
      </c>
      <c r="P620">
        <v>3.9</v>
      </c>
      <c r="R620">
        <v>0</v>
      </c>
      <c r="S620">
        <v>3.97</v>
      </c>
      <c r="T620">
        <v>2</v>
      </c>
      <c r="U620">
        <v>5.28</v>
      </c>
      <c r="V620">
        <v>3.31</v>
      </c>
      <c r="Z620">
        <v>118</v>
      </c>
      <c r="AA620">
        <v>0.11596609947231915</v>
      </c>
      <c r="AE620" t="s">
        <v>49</v>
      </c>
      <c r="AF620" t="s">
        <v>545</v>
      </c>
      <c r="AH620" t="s">
        <v>636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Q620">
        <v>0</v>
      </c>
      <c r="AR620">
        <v>0</v>
      </c>
      <c r="AS620">
        <v>0</v>
      </c>
      <c r="AT620">
        <v>0</v>
      </c>
      <c r="AU620">
        <v>2</v>
      </c>
      <c r="AV620">
        <v>0</v>
      </c>
      <c r="AW620">
        <v>0</v>
      </c>
      <c r="AX620">
        <v>2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K620" t="s">
        <v>3397</v>
      </c>
    </row>
    <row r="621" spans="1:63" x14ac:dyDescent="0.25">
      <c r="A621">
        <v>1</v>
      </c>
      <c r="B621" t="s">
        <v>149</v>
      </c>
      <c r="D621" t="s">
        <v>149</v>
      </c>
      <c r="E621">
        <v>620</v>
      </c>
      <c r="F621" t="s">
        <v>60</v>
      </c>
      <c r="H621" t="s">
        <v>680</v>
      </c>
      <c r="I621" t="s">
        <v>1277</v>
      </c>
      <c r="J621" t="s">
        <v>1278</v>
      </c>
      <c r="K621" t="s">
        <v>3925</v>
      </c>
      <c r="L621" t="s">
        <v>1276</v>
      </c>
      <c r="M621">
        <v>0.38600000000000001</v>
      </c>
      <c r="N621">
        <v>0.38600000000000001</v>
      </c>
      <c r="O621">
        <v>0.38600000000000001</v>
      </c>
      <c r="P621">
        <v>2.09</v>
      </c>
      <c r="R621">
        <v>0</v>
      </c>
      <c r="S621">
        <v>2.16</v>
      </c>
      <c r="T621">
        <v>2</v>
      </c>
      <c r="U621">
        <v>3.38</v>
      </c>
      <c r="V621">
        <v>1.46</v>
      </c>
      <c r="Z621">
        <v>118</v>
      </c>
      <c r="AA621">
        <v>0.11596609947231915</v>
      </c>
      <c r="AE621" t="s">
        <v>49</v>
      </c>
      <c r="AF621" t="s">
        <v>545</v>
      </c>
      <c r="AH621" t="s">
        <v>683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Q621">
        <v>0</v>
      </c>
      <c r="AR621">
        <v>0</v>
      </c>
      <c r="AS621">
        <v>0</v>
      </c>
      <c r="AT621">
        <v>0</v>
      </c>
      <c r="AU621">
        <v>2</v>
      </c>
      <c r="AV621">
        <v>0</v>
      </c>
      <c r="AW621">
        <v>0</v>
      </c>
      <c r="AX621">
        <v>2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K621" t="s">
        <v>3397</v>
      </c>
    </row>
    <row r="622" spans="1:63" x14ac:dyDescent="0.25">
      <c r="A622">
        <v>1</v>
      </c>
      <c r="B622" t="s">
        <v>149</v>
      </c>
      <c r="D622" t="s">
        <v>149</v>
      </c>
      <c r="E622">
        <v>621</v>
      </c>
      <c r="F622" t="s">
        <v>60</v>
      </c>
      <c r="H622" t="s">
        <v>680</v>
      </c>
      <c r="I622" t="s">
        <v>1279</v>
      </c>
      <c r="J622" t="s">
        <v>1280</v>
      </c>
      <c r="K622" t="s">
        <v>3924</v>
      </c>
      <c r="L622" t="s">
        <v>1281</v>
      </c>
      <c r="M622">
        <v>0.3906</v>
      </c>
      <c r="N622">
        <v>0.3906</v>
      </c>
      <c r="O622">
        <v>0.3906</v>
      </c>
      <c r="P622">
        <v>2.0299999999999998</v>
      </c>
      <c r="R622">
        <v>0</v>
      </c>
      <c r="S622">
        <v>2.1</v>
      </c>
      <c r="T622">
        <v>2</v>
      </c>
      <c r="U622">
        <v>3.4</v>
      </c>
      <c r="V622">
        <v>1.5</v>
      </c>
      <c r="Z622">
        <v>118</v>
      </c>
      <c r="AA622">
        <v>0.11734807889608252</v>
      </c>
      <c r="AE622" t="s">
        <v>49</v>
      </c>
      <c r="AF622" t="s">
        <v>545</v>
      </c>
      <c r="AH622" t="s">
        <v>683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1</v>
      </c>
      <c r="AQ622">
        <v>0</v>
      </c>
      <c r="AR622">
        <v>0</v>
      </c>
      <c r="AS622">
        <v>0</v>
      </c>
      <c r="AT622">
        <v>0</v>
      </c>
      <c r="AU622">
        <v>2</v>
      </c>
      <c r="AV622">
        <v>0</v>
      </c>
      <c r="AW622">
        <v>0</v>
      </c>
      <c r="AX622">
        <v>2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K622" t="s">
        <v>3397</v>
      </c>
    </row>
    <row r="623" spans="1:63" x14ac:dyDescent="0.25">
      <c r="A623">
        <v>1</v>
      </c>
      <c r="B623" t="s">
        <v>149</v>
      </c>
      <c r="D623" t="s">
        <v>149</v>
      </c>
      <c r="E623">
        <v>622</v>
      </c>
      <c r="F623" t="s">
        <v>60</v>
      </c>
      <c r="H623" t="s">
        <v>802</v>
      </c>
      <c r="I623" t="s">
        <v>1282</v>
      </c>
      <c r="K623" t="s">
        <v>3923</v>
      </c>
      <c r="L623" t="s">
        <v>1281</v>
      </c>
      <c r="M623">
        <v>0.3906</v>
      </c>
      <c r="N623">
        <v>0.3906</v>
      </c>
      <c r="O623">
        <v>0.3906</v>
      </c>
      <c r="P623">
        <v>3.97</v>
      </c>
      <c r="R623">
        <v>0</v>
      </c>
      <c r="S623">
        <v>4.03</v>
      </c>
      <c r="T623">
        <v>2</v>
      </c>
      <c r="U623">
        <v>5.3</v>
      </c>
      <c r="V623">
        <v>3.26</v>
      </c>
      <c r="Z623">
        <v>118</v>
      </c>
      <c r="AA623">
        <v>0.11734807889608252</v>
      </c>
      <c r="AE623" t="s">
        <v>49</v>
      </c>
      <c r="AF623" t="s">
        <v>545</v>
      </c>
      <c r="AH623" t="s">
        <v>636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1</v>
      </c>
      <c r="AQ623">
        <v>0</v>
      </c>
      <c r="AR623">
        <v>0</v>
      </c>
      <c r="AS623">
        <v>0</v>
      </c>
      <c r="AT623">
        <v>0</v>
      </c>
      <c r="AU623">
        <v>2</v>
      </c>
      <c r="AV623">
        <v>0</v>
      </c>
      <c r="AW623">
        <v>0</v>
      </c>
      <c r="AX623">
        <v>2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K623" t="s">
        <v>3397</v>
      </c>
    </row>
    <row r="624" spans="1:63" x14ac:dyDescent="0.25">
      <c r="A624">
        <v>1</v>
      </c>
      <c r="B624" t="s">
        <v>149</v>
      </c>
      <c r="D624" t="s">
        <v>149</v>
      </c>
      <c r="E624">
        <v>623</v>
      </c>
      <c r="F624" t="s">
        <v>60</v>
      </c>
      <c r="H624" t="s">
        <v>802</v>
      </c>
      <c r="I624" t="s">
        <v>1283</v>
      </c>
      <c r="J624" t="s">
        <v>1284</v>
      </c>
      <c r="K624" t="s">
        <v>3922</v>
      </c>
      <c r="L624" t="s">
        <v>74</v>
      </c>
      <c r="M624">
        <v>0.39700000000000002</v>
      </c>
      <c r="N624">
        <v>0.39700000000000002</v>
      </c>
      <c r="O624">
        <v>0.39700000000000002</v>
      </c>
      <c r="P624">
        <v>4</v>
      </c>
      <c r="R624">
        <v>0</v>
      </c>
      <c r="S624">
        <v>4.07</v>
      </c>
      <c r="T624">
        <v>2</v>
      </c>
      <c r="U624">
        <v>5.37</v>
      </c>
      <c r="V624">
        <v>3.27</v>
      </c>
      <c r="Z624">
        <v>118</v>
      </c>
      <c r="AA624">
        <v>0.11927083287697073</v>
      </c>
      <c r="AE624" t="s">
        <v>49</v>
      </c>
      <c r="AF624" t="s">
        <v>545</v>
      </c>
      <c r="AH624" t="s">
        <v>636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Q624">
        <v>0</v>
      </c>
      <c r="AR624">
        <v>0</v>
      </c>
      <c r="AS624">
        <v>0</v>
      </c>
      <c r="AT624">
        <v>0</v>
      </c>
      <c r="AU624">
        <v>2</v>
      </c>
      <c r="AV624">
        <v>0</v>
      </c>
      <c r="AW624">
        <v>0</v>
      </c>
      <c r="AX624">
        <v>2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K624" t="s">
        <v>3397</v>
      </c>
    </row>
    <row r="625" spans="1:63" x14ac:dyDescent="0.25">
      <c r="A625">
        <v>1</v>
      </c>
      <c r="B625" t="s">
        <v>149</v>
      </c>
      <c r="D625" t="s">
        <v>149</v>
      </c>
      <c r="E625">
        <v>624</v>
      </c>
      <c r="F625" t="s">
        <v>60</v>
      </c>
      <c r="H625" t="s">
        <v>680</v>
      </c>
      <c r="I625" t="s">
        <v>1285</v>
      </c>
      <c r="J625" t="s">
        <v>1286</v>
      </c>
      <c r="K625" t="s">
        <v>3921</v>
      </c>
      <c r="L625" t="s">
        <v>74</v>
      </c>
      <c r="M625">
        <v>0.39700000000000002</v>
      </c>
      <c r="N625">
        <v>0.39700000000000002</v>
      </c>
      <c r="O625">
        <v>0.39700000000000002</v>
      </c>
      <c r="P625">
        <v>2.09</v>
      </c>
      <c r="R625">
        <v>0</v>
      </c>
      <c r="S625">
        <v>2.16</v>
      </c>
      <c r="T625">
        <v>2</v>
      </c>
      <c r="U625">
        <v>3.43</v>
      </c>
      <c r="V625">
        <v>1.53</v>
      </c>
      <c r="Z625">
        <v>118</v>
      </c>
      <c r="AA625">
        <v>0.11927083287697073</v>
      </c>
      <c r="AE625" t="s">
        <v>49</v>
      </c>
      <c r="AF625" t="s">
        <v>545</v>
      </c>
      <c r="AH625" t="s">
        <v>683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Q625">
        <v>0</v>
      </c>
      <c r="AR625">
        <v>0</v>
      </c>
      <c r="AS625">
        <v>0</v>
      </c>
      <c r="AT625">
        <v>0</v>
      </c>
      <c r="AU625">
        <v>2</v>
      </c>
      <c r="AV625">
        <v>0</v>
      </c>
      <c r="AW625">
        <v>0</v>
      </c>
      <c r="AX625">
        <v>2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K625" t="s">
        <v>3397</v>
      </c>
    </row>
    <row r="626" spans="1:63" x14ac:dyDescent="0.25">
      <c r="A626">
        <v>1</v>
      </c>
      <c r="B626" t="s">
        <v>149</v>
      </c>
      <c r="D626" t="s">
        <v>149</v>
      </c>
      <c r="E626">
        <v>625</v>
      </c>
      <c r="F626" t="s">
        <v>60</v>
      </c>
      <c r="H626" t="s">
        <v>802</v>
      </c>
      <c r="I626" t="s">
        <v>1287</v>
      </c>
      <c r="J626" t="s">
        <v>1288</v>
      </c>
      <c r="K626" t="s">
        <v>3920</v>
      </c>
      <c r="L626" t="s">
        <v>1289</v>
      </c>
      <c r="M626">
        <v>0.40400000000000003</v>
      </c>
      <c r="N626">
        <v>0.40400000000000003</v>
      </c>
      <c r="O626">
        <v>0.40400000000000003</v>
      </c>
      <c r="P626">
        <v>4.07</v>
      </c>
      <c r="R626">
        <v>0</v>
      </c>
      <c r="S626">
        <v>4.1399999999999997</v>
      </c>
      <c r="T626">
        <v>2</v>
      </c>
      <c r="U626">
        <v>5.34</v>
      </c>
      <c r="V626">
        <v>3.45</v>
      </c>
      <c r="Z626">
        <v>118</v>
      </c>
      <c r="AA626">
        <v>0.12137384504356719</v>
      </c>
      <c r="AE626" t="s">
        <v>49</v>
      </c>
      <c r="AF626" t="s">
        <v>545</v>
      </c>
      <c r="AH626" t="s">
        <v>636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1</v>
      </c>
      <c r="AQ626">
        <v>0</v>
      </c>
      <c r="AR626">
        <v>0</v>
      </c>
      <c r="AS626">
        <v>0</v>
      </c>
      <c r="AT626">
        <v>0</v>
      </c>
      <c r="AU626">
        <v>2</v>
      </c>
      <c r="AV626">
        <v>0</v>
      </c>
      <c r="AW626">
        <v>0</v>
      </c>
      <c r="AX626">
        <v>2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K626" t="s">
        <v>3397</v>
      </c>
    </row>
    <row r="627" spans="1:63" x14ac:dyDescent="0.25">
      <c r="A627">
        <v>1</v>
      </c>
      <c r="B627" t="s">
        <v>149</v>
      </c>
      <c r="D627" t="s">
        <v>149</v>
      </c>
      <c r="E627">
        <v>626</v>
      </c>
      <c r="F627" t="s">
        <v>60</v>
      </c>
      <c r="H627" t="s">
        <v>680</v>
      </c>
      <c r="I627" t="s">
        <v>1290</v>
      </c>
      <c r="J627" t="s">
        <v>1291</v>
      </c>
      <c r="K627" t="s">
        <v>3919</v>
      </c>
      <c r="L627" t="s">
        <v>1289</v>
      </c>
      <c r="M627">
        <v>0.40400000000000003</v>
      </c>
      <c r="N627">
        <v>0.40400000000000003</v>
      </c>
      <c r="O627">
        <v>0.40400000000000003</v>
      </c>
      <c r="P627">
        <v>2.0299999999999998</v>
      </c>
      <c r="R627">
        <v>0</v>
      </c>
      <c r="S627">
        <v>2.1</v>
      </c>
      <c r="T627">
        <v>2</v>
      </c>
      <c r="U627">
        <v>3.4</v>
      </c>
      <c r="V627">
        <v>1.58</v>
      </c>
      <c r="Z627">
        <v>118</v>
      </c>
      <c r="AA627">
        <v>0.12137384504356719</v>
      </c>
      <c r="AE627" t="s">
        <v>49</v>
      </c>
      <c r="AF627" t="s">
        <v>545</v>
      </c>
      <c r="AH627" t="s">
        <v>683</v>
      </c>
      <c r="AI627">
        <v>1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Q627">
        <v>0</v>
      </c>
      <c r="AR627">
        <v>0</v>
      </c>
      <c r="AS627">
        <v>0</v>
      </c>
      <c r="AT627">
        <v>0</v>
      </c>
      <c r="AU627">
        <v>2</v>
      </c>
      <c r="AV627">
        <v>0</v>
      </c>
      <c r="AW627">
        <v>0</v>
      </c>
      <c r="AX627">
        <v>2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K627" t="s">
        <v>3397</v>
      </c>
    </row>
    <row r="628" spans="1:63" x14ac:dyDescent="0.25">
      <c r="A628">
        <v>1</v>
      </c>
      <c r="B628" t="s">
        <v>149</v>
      </c>
      <c r="D628" t="s">
        <v>149</v>
      </c>
      <c r="E628">
        <v>627</v>
      </c>
      <c r="G628" t="s">
        <v>74</v>
      </c>
      <c r="H628" t="s">
        <v>680</v>
      </c>
      <c r="I628" t="s">
        <v>1292</v>
      </c>
      <c r="J628" t="s">
        <v>1293</v>
      </c>
      <c r="K628" t="s">
        <v>3918</v>
      </c>
      <c r="L628" t="s">
        <v>1294</v>
      </c>
      <c r="M628">
        <v>0.40629999999999999</v>
      </c>
      <c r="N628">
        <v>0.40629999999999999</v>
      </c>
      <c r="O628">
        <v>0.40629999999999999</v>
      </c>
      <c r="P628">
        <v>2.0499999999999998</v>
      </c>
      <c r="R628">
        <v>0</v>
      </c>
      <c r="S628">
        <v>2.0750000000000002</v>
      </c>
      <c r="T628">
        <v>2</v>
      </c>
      <c r="U628">
        <v>3.42</v>
      </c>
      <c r="V628">
        <v>1.48</v>
      </c>
      <c r="Z628">
        <v>118</v>
      </c>
      <c r="AA628">
        <v>0.12206483475544887</v>
      </c>
      <c r="AE628" t="s">
        <v>49</v>
      </c>
      <c r="AF628" t="s">
        <v>545</v>
      </c>
      <c r="AH628" t="s">
        <v>683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1</v>
      </c>
      <c r="AQ628">
        <v>0</v>
      </c>
      <c r="AR628">
        <v>0</v>
      </c>
      <c r="AS628">
        <v>0</v>
      </c>
      <c r="AT628">
        <v>0</v>
      </c>
      <c r="AU628">
        <v>2</v>
      </c>
      <c r="AV628">
        <v>0</v>
      </c>
      <c r="AW628">
        <v>0</v>
      </c>
      <c r="AX628">
        <v>2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K628" t="s">
        <v>3397</v>
      </c>
    </row>
    <row r="629" spans="1:63" x14ac:dyDescent="0.25">
      <c r="A629">
        <v>1</v>
      </c>
      <c r="B629" t="s">
        <v>149</v>
      </c>
      <c r="D629" t="s">
        <v>149</v>
      </c>
      <c r="E629">
        <v>628</v>
      </c>
      <c r="F629" t="s">
        <v>60</v>
      </c>
      <c r="H629" t="s">
        <v>802</v>
      </c>
      <c r="I629" t="s">
        <v>1295</v>
      </c>
      <c r="K629" t="s">
        <v>3917</v>
      </c>
      <c r="L629" t="s">
        <v>1294</v>
      </c>
      <c r="M629">
        <v>0.40629999999999999</v>
      </c>
      <c r="N629">
        <v>0.40629999999999999</v>
      </c>
      <c r="O629">
        <v>0.40629999999999999</v>
      </c>
      <c r="P629">
        <v>4</v>
      </c>
      <c r="R629">
        <v>0</v>
      </c>
      <c r="S629">
        <v>4.07</v>
      </c>
      <c r="T629">
        <v>2</v>
      </c>
      <c r="U629">
        <v>5.38</v>
      </c>
      <c r="V629">
        <v>3.33</v>
      </c>
      <c r="Z629">
        <v>118</v>
      </c>
      <c r="AA629">
        <v>0.12206483475544887</v>
      </c>
      <c r="AE629" t="s">
        <v>49</v>
      </c>
      <c r="AF629" t="s">
        <v>545</v>
      </c>
      <c r="AH629" t="s">
        <v>636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1</v>
      </c>
      <c r="AQ629">
        <v>0</v>
      </c>
      <c r="AR629">
        <v>0</v>
      </c>
      <c r="AS629">
        <v>0</v>
      </c>
      <c r="AT629">
        <v>0</v>
      </c>
      <c r="AU629">
        <v>2</v>
      </c>
      <c r="AV629">
        <v>0</v>
      </c>
      <c r="AW629">
        <v>0</v>
      </c>
      <c r="AX629">
        <v>2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K629" t="s">
        <v>3397</v>
      </c>
    </row>
    <row r="630" spans="1:63" x14ac:dyDescent="0.25">
      <c r="A630">
        <v>1</v>
      </c>
      <c r="B630" t="s">
        <v>149</v>
      </c>
      <c r="D630" t="s">
        <v>149</v>
      </c>
      <c r="E630">
        <v>629</v>
      </c>
      <c r="F630" t="s">
        <v>60</v>
      </c>
      <c r="H630" t="s">
        <v>802</v>
      </c>
      <c r="I630" t="s">
        <v>1296</v>
      </c>
      <c r="J630" t="s">
        <v>1297</v>
      </c>
      <c r="K630" t="s">
        <v>3916</v>
      </c>
      <c r="L630" t="s">
        <v>1298</v>
      </c>
      <c r="M630">
        <v>0.41299999999999998</v>
      </c>
      <c r="N630">
        <v>0.41299999999999998</v>
      </c>
      <c r="O630">
        <v>0.41299999999999998</v>
      </c>
      <c r="P630">
        <v>4.07</v>
      </c>
      <c r="R630">
        <v>0</v>
      </c>
      <c r="S630">
        <v>4.1399999999999997</v>
      </c>
      <c r="T630">
        <v>2</v>
      </c>
      <c r="U630">
        <v>5.37</v>
      </c>
      <c r="V630">
        <v>3.5</v>
      </c>
      <c r="Z630">
        <v>118</v>
      </c>
      <c r="AA630">
        <v>0.12407771782919119</v>
      </c>
      <c r="AE630" t="s">
        <v>49</v>
      </c>
      <c r="AF630" t="s">
        <v>545</v>
      </c>
      <c r="AH630" t="s">
        <v>636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</v>
      </c>
      <c r="AQ630">
        <v>0</v>
      </c>
      <c r="AR630">
        <v>0</v>
      </c>
      <c r="AS630">
        <v>0</v>
      </c>
      <c r="AT630">
        <v>0</v>
      </c>
      <c r="AU630">
        <v>2</v>
      </c>
      <c r="AV630">
        <v>0</v>
      </c>
      <c r="AW630">
        <v>0</v>
      </c>
      <c r="AX630">
        <v>2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K630" t="s">
        <v>3397</v>
      </c>
    </row>
    <row r="631" spans="1:63" x14ac:dyDescent="0.25">
      <c r="A631">
        <v>1</v>
      </c>
      <c r="B631" t="s">
        <v>149</v>
      </c>
      <c r="D631" t="s">
        <v>149</v>
      </c>
      <c r="E631">
        <v>630</v>
      </c>
      <c r="F631" t="s">
        <v>60</v>
      </c>
      <c r="H631" t="s">
        <v>680</v>
      </c>
      <c r="I631" t="s">
        <v>1299</v>
      </c>
      <c r="J631" t="s">
        <v>1300</v>
      </c>
      <c r="K631" t="s">
        <v>3915</v>
      </c>
      <c r="L631" t="s">
        <v>1298</v>
      </c>
      <c r="M631">
        <v>0.41299999999999998</v>
      </c>
      <c r="N631">
        <v>0.41299999999999998</v>
      </c>
      <c r="O631">
        <v>0.41299999999999998</v>
      </c>
      <c r="P631">
        <v>2.16</v>
      </c>
      <c r="R631">
        <v>0</v>
      </c>
      <c r="S631">
        <v>2.23</v>
      </c>
      <c r="T631">
        <v>2</v>
      </c>
      <c r="U631">
        <v>3.52</v>
      </c>
      <c r="V631">
        <v>1.53</v>
      </c>
      <c r="Z631">
        <v>118</v>
      </c>
      <c r="AA631">
        <v>0.12407771782919119</v>
      </c>
      <c r="AE631" t="s">
        <v>49</v>
      </c>
      <c r="AF631" t="s">
        <v>545</v>
      </c>
      <c r="AH631" t="s">
        <v>683</v>
      </c>
      <c r="AI631">
        <v>1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1</v>
      </c>
      <c r="AQ631">
        <v>0</v>
      </c>
      <c r="AR631">
        <v>0</v>
      </c>
      <c r="AS631">
        <v>0</v>
      </c>
      <c r="AT631">
        <v>0</v>
      </c>
      <c r="AU631">
        <v>2</v>
      </c>
      <c r="AV631">
        <v>0</v>
      </c>
      <c r="AW631">
        <v>0</v>
      </c>
      <c r="AX631">
        <v>2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K631" t="s">
        <v>3397</v>
      </c>
    </row>
    <row r="632" spans="1:63" x14ac:dyDescent="0.25">
      <c r="A632">
        <v>1</v>
      </c>
      <c r="B632" t="s">
        <v>149</v>
      </c>
      <c r="D632" t="s">
        <v>149</v>
      </c>
      <c r="E632">
        <v>631</v>
      </c>
      <c r="G632" t="s">
        <v>74</v>
      </c>
      <c r="H632" t="s">
        <v>680</v>
      </c>
      <c r="I632" t="s">
        <v>1301</v>
      </c>
      <c r="J632" t="s">
        <v>1302</v>
      </c>
      <c r="K632" t="s">
        <v>3914</v>
      </c>
      <c r="L632" t="s">
        <v>1303</v>
      </c>
      <c r="M632">
        <v>0.4219</v>
      </c>
      <c r="N632">
        <v>0.4219</v>
      </c>
      <c r="O632">
        <v>0.4219</v>
      </c>
      <c r="P632">
        <v>2.15</v>
      </c>
      <c r="R632">
        <v>0</v>
      </c>
      <c r="S632">
        <v>2.1749999999999998</v>
      </c>
      <c r="T632">
        <v>2</v>
      </c>
      <c r="U632">
        <v>3.48</v>
      </c>
      <c r="V632">
        <v>1.52</v>
      </c>
      <c r="Z632">
        <v>118</v>
      </c>
      <c r="AA632">
        <v>0.12675154758386384</v>
      </c>
      <c r="AE632" t="s">
        <v>49</v>
      </c>
      <c r="AF632" t="s">
        <v>545</v>
      </c>
      <c r="AH632" t="s">
        <v>683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Q632">
        <v>0</v>
      </c>
      <c r="AR632">
        <v>0</v>
      </c>
      <c r="AS632">
        <v>0</v>
      </c>
      <c r="AT632">
        <v>0</v>
      </c>
      <c r="AU632">
        <v>2</v>
      </c>
      <c r="AV632">
        <v>0</v>
      </c>
      <c r="AW632">
        <v>0</v>
      </c>
      <c r="AX632">
        <v>2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K632" t="s">
        <v>3397</v>
      </c>
    </row>
    <row r="633" spans="1:63" x14ac:dyDescent="0.25">
      <c r="A633">
        <v>1</v>
      </c>
      <c r="B633" t="s">
        <v>149</v>
      </c>
      <c r="D633" t="s">
        <v>149</v>
      </c>
      <c r="E633">
        <v>632</v>
      </c>
      <c r="F633" t="s">
        <v>60</v>
      </c>
      <c r="H633" t="s">
        <v>802</v>
      </c>
      <c r="I633" t="s">
        <v>1304</v>
      </c>
      <c r="K633" t="s">
        <v>3913</v>
      </c>
      <c r="L633" t="s">
        <v>1303</v>
      </c>
      <c r="M633">
        <v>0.4219</v>
      </c>
      <c r="N633">
        <v>0.4219</v>
      </c>
      <c r="O633">
        <v>0.4219</v>
      </c>
      <c r="P633">
        <v>4.0599999999999996</v>
      </c>
      <c r="R633">
        <v>0</v>
      </c>
      <c r="S633">
        <v>4.1500000000000004</v>
      </c>
      <c r="T633">
        <v>2</v>
      </c>
      <c r="U633">
        <v>5.6</v>
      </c>
      <c r="V633">
        <v>3.37</v>
      </c>
      <c r="Z633">
        <v>118</v>
      </c>
      <c r="AA633">
        <v>0.12675154758386384</v>
      </c>
      <c r="AE633" t="s">
        <v>49</v>
      </c>
      <c r="AF633" t="s">
        <v>545</v>
      </c>
      <c r="AH633" t="s">
        <v>636</v>
      </c>
      <c r="AI633">
        <v>1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1</v>
      </c>
      <c r="AQ633">
        <v>0</v>
      </c>
      <c r="AR633">
        <v>0</v>
      </c>
      <c r="AS633">
        <v>0</v>
      </c>
      <c r="AT633">
        <v>0</v>
      </c>
      <c r="AU633">
        <v>2</v>
      </c>
      <c r="AV633">
        <v>0</v>
      </c>
      <c r="AW633">
        <v>0</v>
      </c>
      <c r="AX633">
        <v>2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K633" t="s">
        <v>3397</v>
      </c>
    </row>
    <row r="634" spans="1:63" x14ac:dyDescent="0.25">
      <c r="A634">
        <v>1</v>
      </c>
      <c r="B634" t="s">
        <v>149</v>
      </c>
      <c r="D634" t="s">
        <v>149</v>
      </c>
      <c r="E634">
        <v>633</v>
      </c>
      <c r="F634" t="s">
        <v>60</v>
      </c>
      <c r="H634" t="s">
        <v>680</v>
      </c>
      <c r="I634" t="s">
        <v>1305</v>
      </c>
      <c r="J634" t="s">
        <v>1306</v>
      </c>
      <c r="K634" t="s">
        <v>3794</v>
      </c>
      <c r="L634" t="s">
        <v>2419</v>
      </c>
      <c r="M634">
        <v>0.4375</v>
      </c>
      <c r="N634">
        <v>0.4375</v>
      </c>
      <c r="O634">
        <v>0.4375</v>
      </c>
      <c r="P634">
        <v>2.27</v>
      </c>
      <c r="R634">
        <v>0</v>
      </c>
      <c r="S634">
        <v>2.34</v>
      </c>
      <c r="T634">
        <v>2</v>
      </c>
      <c r="U634">
        <v>3.56</v>
      </c>
      <c r="V634">
        <v>1.6</v>
      </c>
      <c r="Z634">
        <v>118</v>
      </c>
      <c r="AA634">
        <v>0.13143826041227882</v>
      </c>
      <c r="AE634" t="s">
        <v>49</v>
      </c>
      <c r="AF634" t="s">
        <v>545</v>
      </c>
      <c r="AH634" t="s">
        <v>683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Q634">
        <v>0</v>
      </c>
      <c r="AR634">
        <v>0</v>
      </c>
      <c r="AS634">
        <v>0</v>
      </c>
      <c r="AT634">
        <v>0</v>
      </c>
      <c r="AU634">
        <v>2</v>
      </c>
      <c r="AV634">
        <v>0</v>
      </c>
      <c r="AW634">
        <v>0</v>
      </c>
      <c r="AX634">
        <v>2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K634" t="s">
        <v>3397</v>
      </c>
    </row>
    <row r="635" spans="1:63" x14ac:dyDescent="0.25">
      <c r="A635">
        <v>1</v>
      </c>
      <c r="B635" t="s">
        <v>149</v>
      </c>
      <c r="D635" t="s">
        <v>149</v>
      </c>
      <c r="E635">
        <v>634</v>
      </c>
      <c r="F635" t="s">
        <v>60</v>
      </c>
      <c r="H635" t="s">
        <v>802</v>
      </c>
      <c r="I635" t="s">
        <v>1307</v>
      </c>
      <c r="K635" t="s">
        <v>3912</v>
      </c>
      <c r="L635" t="s">
        <v>2419</v>
      </c>
      <c r="M635">
        <v>0.4375</v>
      </c>
      <c r="N635">
        <v>0.4375</v>
      </c>
      <c r="O635">
        <v>0.4375</v>
      </c>
      <c r="P635">
        <v>4.2699999999999996</v>
      </c>
      <c r="R635">
        <v>0</v>
      </c>
      <c r="S635">
        <v>4.3600000000000003</v>
      </c>
      <c r="T635">
        <v>2</v>
      </c>
      <c r="U635">
        <v>5.66</v>
      </c>
      <c r="V635">
        <v>3.6</v>
      </c>
      <c r="Z635">
        <v>118</v>
      </c>
      <c r="AA635">
        <v>0.13143826041227882</v>
      </c>
      <c r="AE635" t="s">
        <v>49</v>
      </c>
      <c r="AF635" t="s">
        <v>545</v>
      </c>
      <c r="AH635" t="s">
        <v>636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Q635">
        <v>0</v>
      </c>
      <c r="AR635">
        <v>0</v>
      </c>
      <c r="AS635">
        <v>0</v>
      </c>
      <c r="AT635">
        <v>0</v>
      </c>
      <c r="AU635">
        <v>2</v>
      </c>
      <c r="AV635">
        <v>0</v>
      </c>
      <c r="AW635">
        <v>0</v>
      </c>
      <c r="AX635">
        <v>2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K635" t="s">
        <v>3397</v>
      </c>
    </row>
    <row r="636" spans="1:63" x14ac:dyDescent="0.25">
      <c r="A636">
        <v>1</v>
      </c>
      <c r="B636" t="s">
        <v>149</v>
      </c>
      <c r="D636" t="s">
        <v>149</v>
      </c>
      <c r="E636">
        <v>635</v>
      </c>
      <c r="F636" t="s">
        <v>60</v>
      </c>
      <c r="H636" t="s">
        <v>680</v>
      </c>
      <c r="I636" t="s">
        <v>1308</v>
      </c>
      <c r="J636" t="s">
        <v>1309</v>
      </c>
      <c r="K636" t="s">
        <v>3911</v>
      </c>
      <c r="L636" t="s">
        <v>1310</v>
      </c>
      <c r="M636">
        <v>0.4531</v>
      </c>
      <c r="N636">
        <v>0.4531</v>
      </c>
      <c r="O636">
        <v>0.4531</v>
      </c>
      <c r="P636">
        <v>2.3199999999999998</v>
      </c>
      <c r="R636">
        <v>0</v>
      </c>
      <c r="S636">
        <v>2.39</v>
      </c>
      <c r="T636">
        <v>2</v>
      </c>
      <c r="U636">
        <v>3.68</v>
      </c>
      <c r="V636">
        <v>1.57</v>
      </c>
      <c r="Z636">
        <v>118</v>
      </c>
      <c r="AA636">
        <v>0.13612497324069378</v>
      </c>
      <c r="AE636" t="s">
        <v>49</v>
      </c>
      <c r="AF636" t="s">
        <v>545</v>
      </c>
      <c r="AH636" t="s">
        <v>683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1</v>
      </c>
      <c r="AQ636">
        <v>0</v>
      </c>
      <c r="AR636">
        <v>0</v>
      </c>
      <c r="AS636">
        <v>0</v>
      </c>
      <c r="AT636">
        <v>0</v>
      </c>
      <c r="AU636">
        <v>2</v>
      </c>
      <c r="AV636">
        <v>0</v>
      </c>
      <c r="AW636">
        <v>0</v>
      </c>
      <c r="AX636">
        <v>2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K636" t="s">
        <v>3397</v>
      </c>
    </row>
    <row r="637" spans="1:63" x14ac:dyDescent="0.25">
      <c r="A637">
        <v>1</v>
      </c>
      <c r="B637" t="s">
        <v>149</v>
      </c>
      <c r="D637" t="s">
        <v>149</v>
      </c>
      <c r="E637">
        <v>636</v>
      </c>
      <c r="F637" t="s">
        <v>60</v>
      </c>
      <c r="H637" t="s">
        <v>802</v>
      </c>
      <c r="I637" t="s">
        <v>1311</v>
      </c>
      <c r="K637" t="s">
        <v>3910</v>
      </c>
      <c r="L637" t="s">
        <v>1310</v>
      </c>
      <c r="M637">
        <v>0.4531</v>
      </c>
      <c r="N637">
        <v>0.4531</v>
      </c>
      <c r="O637">
        <v>0.4531</v>
      </c>
      <c r="P637">
        <v>4.37</v>
      </c>
      <c r="R637">
        <v>0</v>
      </c>
      <c r="S637">
        <v>4.45</v>
      </c>
      <c r="T637">
        <v>2</v>
      </c>
      <c r="U637">
        <v>5.72</v>
      </c>
      <c r="V637">
        <v>3.7</v>
      </c>
      <c r="Z637">
        <v>118</v>
      </c>
      <c r="AA637">
        <v>0.13612497324069378</v>
      </c>
      <c r="AE637" t="s">
        <v>49</v>
      </c>
      <c r="AF637" t="s">
        <v>545</v>
      </c>
      <c r="AH637" t="s">
        <v>636</v>
      </c>
      <c r="AI637">
        <v>1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Q637">
        <v>0</v>
      </c>
      <c r="AR637">
        <v>0</v>
      </c>
      <c r="AS637">
        <v>0</v>
      </c>
      <c r="AT637">
        <v>0</v>
      </c>
      <c r="AU637">
        <v>2</v>
      </c>
      <c r="AV637">
        <v>0</v>
      </c>
      <c r="AW637">
        <v>0</v>
      </c>
      <c r="AX637">
        <v>2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K637" t="s">
        <v>3397</v>
      </c>
    </row>
    <row r="638" spans="1:63" x14ac:dyDescent="0.25">
      <c r="A638">
        <v>1</v>
      </c>
      <c r="B638" t="s">
        <v>149</v>
      </c>
      <c r="D638" t="s">
        <v>149</v>
      </c>
      <c r="E638">
        <v>637</v>
      </c>
      <c r="F638" t="s">
        <v>60</v>
      </c>
      <c r="H638" t="s">
        <v>680</v>
      </c>
      <c r="I638" t="s">
        <v>1312</v>
      </c>
      <c r="J638" t="s">
        <v>1313</v>
      </c>
      <c r="K638" t="s">
        <v>3909</v>
      </c>
      <c r="L638" t="s">
        <v>1314</v>
      </c>
      <c r="M638">
        <v>0.46879999999999999</v>
      </c>
      <c r="N638">
        <v>0.46879999999999999</v>
      </c>
      <c r="O638">
        <v>0.46879999999999999</v>
      </c>
      <c r="P638">
        <v>2.36</v>
      </c>
      <c r="R638">
        <v>0</v>
      </c>
      <c r="S638">
        <v>2.4300000000000002</v>
      </c>
      <c r="T638">
        <v>2</v>
      </c>
      <c r="U638">
        <v>3.8</v>
      </c>
      <c r="V638">
        <v>1.59</v>
      </c>
      <c r="Z638">
        <v>118</v>
      </c>
      <c r="AA638">
        <v>0.14084172910006013</v>
      </c>
      <c r="AE638" t="s">
        <v>49</v>
      </c>
      <c r="AF638" t="s">
        <v>545</v>
      </c>
      <c r="AH638" t="s">
        <v>683</v>
      </c>
      <c r="AI638">
        <v>1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1</v>
      </c>
      <c r="AQ638">
        <v>0</v>
      </c>
      <c r="AR638">
        <v>0</v>
      </c>
      <c r="AS638">
        <v>0</v>
      </c>
      <c r="AT638">
        <v>0</v>
      </c>
      <c r="AU638">
        <v>2</v>
      </c>
      <c r="AV638">
        <v>0</v>
      </c>
      <c r="AW638">
        <v>0</v>
      </c>
      <c r="AX638">
        <v>2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K638" t="s">
        <v>3397</v>
      </c>
    </row>
    <row r="639" spans="1:63" x14ac:dyDescent="0.25">
      <c r="A639">
        <v>1</v>
      </c>
      <c r="B639" t="s">
        <v>149</v>
      </c>
      <c r="D639" t="s">
        <v>149</v>
      </c>
      <c r="E639">
        <v>638</v>
      </c>
      <c r="F639" t="s">
        <v>60</v>
      </c>
      <c r="H639" t="s">
        <v>802</v>
      </c>
      <c r="I639" t="s">
        <v>1315</v>
      </c>
      <c r="K639" t="s">
        <v>3908</v>
      </c>
      <c r="L639" t="s">
        <v>1314</v>
      </c>
      <c r="M639">
        <v>0.46879999999999999</v>
      </c>
      <c r="N639">
        <v>0.46879999999999999</v>
      </c>
      <c r="O639">
        <v>0.46879999999999999</v>
      </c>
      <c r="P639">
        <v>4.5</v>
      </c>
      <c r="R639">
        <v>0</v>
      </c>
      <c r="S639">
        <v>4.58</v>
      </c>
      <c r="T639">
        <v>2</v>
      </c>
      <c r="U639">
        <v>5.94</v>
      </c>
      <c r="V639">
        <v>3.9</v>
      </c>
      <c r="Z639">
        <v>118</v>
      </c>
      <c r="AA639">
        <v>0.14084172910006013</v>
      </c>
      <c r="AE639" t="s">
        <v>49</v>
      </c>
      <c r="AF639" t="s">
        <v>545</v>
      </c>
      <c r="AH639" t="s">
        <v>636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  <c r="AQ639">
        <v>0</v>
      </c>
      <c r="AR639">
        <v>0</v>
      </c>
      <c r="AS639">
        <v>0</v>
      </c>
      <c r="AT639">
        <v>0</v>
      </c>
      <c r="AU639">
        <v>2</v>
      </c>
      <c r="AV639">
        <v>0</v>
      </c>
      <c r="AW639">
        <v>0</v>
      </c>
      <c r="AX639">
        <v>2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K639" t="s">
        <v>3397</v>
      </c>
    </row>
    <row r="640" spans="1:63" x14ac:dyDescent="0.25">
      <c r="A640">
        <v>1</v>
      </c>
      <c r="B640" t="s">
        <v>149</v>
      </c>
      <c r="D640" t="s">
        <v>149</v>
      </c>
      <c r="E640">
        <v>639</v>
      </c>
      <c r="F640" t="s">
        <v>60</v>
      </c>
      <c r="H640" t="s">
        <v>680</v>
      </c>
      <c r="I640" t="s">
        <v>1316</v>
      </c>
      <c r="J640" t="s">
        <v>1317</v>
      </c>
      <c r="K640" t="s">
        <v>3907</v>
      </c>
      <c r="L640" t="s">
        <v>1318</v>
      </c>
      <c r="M640">
        <v>0.4844</v>
      </c>
      <c r="N640">
        <v>0.4844</v>
      </c>
      <c r="O640">
        <v>0.4844</v>
      </c>
      <c r="P640">
        <v>2.34</v>
      </c>
      <c r="R640">
        <v>0</v>
      </c>
      <c r="S640">
        <v>2.41</v>
      </c>
      <c r="T640">
        <v>2</v>
      </c>
      <c r="U640">
        <v>3.79</v>
      </c>
      <c r="V640">
        <v>1.58</v>
      </c>
      <c r="Z640">
        <v>118</v>
      </c>
      <c r="AA640">
        <v>0.14552844192847511</v>
      </c>
      <c r="AE640" t="s">
        <v>49</v>
      </c>
      <c r="AF640" t="s">
        <v>545</v>
      </c>
      <c r="AH640" t="s">
        <v>683</v>
      </c>
      <c r="AI640">
        <v>1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1</v>
      </c>
      <c r="AQ640">
        <v>0</v>
      </c>
      <c r="AR640">
        <v>0</v>
      </c>
      <c r="AS640">
        <v>0</v>
      </c>
      <c r="AT640">
        <v>0</v>
      </c>
      <c r="AU640">
        <v>2</v>
      </c>
      <c r="AV640">
        <v>0</v>
      </c>
      <c r="AW640">
        <v>0</v>
      </c>
      <c r="AX640">
        <v>2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K640" t="s">
        <v>3397</v>
      </c>
    </row>
    <row r="641" spans="1:63" x14ac:dyDescent="0.25">
      <c r="A641">
        <v>1</v>
      </c>
      <c r="B641" t="s">
        <v>149</v>
      </c>
      <c r="D641" t="s">
        <v>149</v>
      </c>
      <c r="E641">
        <v>640</v>
      </c>
      <c r="F641" t="s">
        <v>60</v>
      </c>
      <c r="H641" t="s">
        <v>802</v>
      </c>
      <c r="I641" t="s">
        <v>1319</v>
      </c>
      <c r="K641" t="s">
        <v>3906</v>
      </c>
      <c r="L641" t="s">
        <v>1318</v>
      </c>
      <c r="M641">
        <v>0.4844</v>
      </c>
      <c r="N641">
        <v>0.4844</v>
      </c>
      <c r="O641">
        <v>0.4844</v>
      </c>
      <c r="P641">
        <v>4.53</v>
      </c>
      <c r="R641">
        <v>0</v>
      </c>
      <c r="S641">
        <v>4.62</v>
      </c>
      <c r="T641">
        <v>2</v>
      </c>
      <c r="Z641">
        <v>118</v>
      </c>
      <c r="AA641">
        <v>0.14552844192847511</v>
      </c>
      <c r="AE641" t="s">
        <v>49</v>
      </c>
      <c r="AF641" t="s">
        <v>545</v>
      </c>
      <c r="AH641" t="s">
        <v>636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Q641">
        <v>0</v>
      </c>
      <c r="AR641">
        <v>0</v>
      </c>
      <c r="AS641">
        <v>0</v>
      </c>
      <c r="AT641">
        <v>0</v>
      </c>
      <c r="AU641">
        <v>2</v>
      </c>
      <c r="AV641">
        <v>0</v>
      </c>
      <c r="AW641">
        <v>0</v>
      </c>
      <c r="AX641">
        <v>2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K641" t="s">
        <v>3397</v>
      </c>
    </row>
    <row r="642" spans="1:63" x14ac:dyDescent="0.25">
      <c r="A642">
        <v>1</v>
      </c>
      <c r="B642" t="s">
        <v>149</v>
      </c>
      <c r="D642" t="s">
        <v>149</v>
      </c>
      <c r="E642">
        <v>641</v>
      </c>
      <c r="G642" t="s">
        <v>74</v>
      </c>
      <c r="H642" t="s">
        <v>680</v>
      </c>
      <c r="I642" t="s">
        <v>1320</v>
      </c>
      <c r="J642" t="s">
        <v>1321</v>
      </c>
      <c r="K642" t="s">
        <v>3905</v>
      </c>
      <c r="L642" t="s">
        <v>1322</v>
      </c>
      <c r="M642">
        <v>0.5</v>
      </c>
      <c r="N642">
        <v>0.5</v>
      </c>
      <c r="O642">
        <v>0.5</v>
      </c>
      <c r="P642">
        <v>2.4249999999999998</v>
      </c>
      <c r="R642">
        <v>0</v>
      </c>
      <c r="S642">
        <v>2.4500000000000002</v>
      </c>
      <c r="T642">
        <v>2</v>
      </c>
      <c r="U642">
        <v>3.9</v>
      </c>
      <c r="V642">
        <v>1.73</v>
      </c>
      <c r="Z642">
        <v>118</v>
      </c>
      <c r="AA642">
        <v>0.15021515475689007</v>
      </c>
      <c r="AE642" t="s">
        <v>49</v>
      </c>
      <c r="AF642" t="s">
        <v>545</v>
      </c>
      <c r="AH642" t="s">
        <v>683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1</v>
      </c>
      <c r="AQ642">
        <v>0</v>
      </c>
      <c r="AR642">
        <v>0</v>
      </c>
      <c r="AS642">
        <v>0</v>
      </c>
      <c r="AT642">
        <v>0</v>
      </c>
      <c r="AU642">
        <v>2</v>
      </c>
      <c r="AV642">
        <v>0</v>
      </c>
      <c r="AW642">
        <v>0</v>
      </c>
      <c r="AX642">
        <v>2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K642" t="s">
        <v>3397</v>
      </c>
    </row>
    <row r="643" spans="1:63" x14ac:dyDescent="0.25">
      <c r="A643">
        <v>1</v>
      </c>
      <c r="B643" t="s">
        <v>149</v>
      </c>
      <c r="D643" t="s">
        <v>149</v>
      </c>
      <c r="E643">
        <v>642</v>
      </c>
      <c r="F643" t="s">
        <v>60</v>
      </c>
      <c r="H643" t="s">
        <v>802</v>
      </c>
      <c r="I643" t="s">
        <v>1323</v>
      </c>
      <c r="K643" t="s">
        <v>3904</v>
      </c>
      <c r="L643" t="s">
        <v>1322</v>
      </c>
      <c r="M643">
        <v>0.5</v>
      </c>
      <c r="N643">
        <v>0.5</v>
      </c>
      <c r="O643">
        <v>0.5</v>
      </c>
      <c r="P643">
        <v>4.6500000000000004</v>
      </c>
      <c r="R643">
        <v>0</v>
      </c>
      <c r="S643">
        <v>4.7300000000000004</v>
      </c>
      <c r="T643">
        <v>2</v>
      </c>
      <c r="U643">
        <v>6.2</v>
      </c>
      <c r="V643">
        <v>3.85</v>
      </c>
      <c r="Z643">
        <v>118</v>
      </c>
      <c r="AA643">
        <v>0.15021515475689007</v>
      </c>
      <c r="AE643" t="s">
        <v>49</v>
      </c>
      <c r="AF643" t="s">
        <v>545</v>
      </c>
      <c r="AH643" t="s">
        <v>636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Q643">
        <v>0</v>
      </c>
      <c r="AR643">
        <v>0</v>
      </c>
      <c r="AS643">
        <v>0</v>
      </c>
      <c r="AT643">
        <v>0</v>
      </c>
      <c r="AU643">
        <v>2</v>
      </c>
      <c r="AV643">
        <v>0</v>
      </c>
      <c r="AW643">
        <v>0</v>
      </c>
      <c r="AX643">
        <v>2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K643" t="s">
        <v>3397</v>
      </c>
    </row>
    <row r="644" spans="1:63" x14ac:dyDescent="0.25">
      <c r="A644">
        <v>1</v>
      </c>
      <c r="B644" t="s">
        <v>149</v>
      </c>
      <c r="D644" t="s">
        <v>149</v>
      </c>
      <c r="E644">
        <v>643</v>
      </c>
      <c r="H644" t="s">
        <v>802</v>
      </c>
      <c r="I644" t="s">
        <v>1324</v>
      </c>
      <c r="J644" t="s">
        <v>1325</v>
      </c>
      <c r="K644" t="s">
        <v>3903</v>
      </c>
      <c r="L644" t="s">
        <v>734</v>
      </c>
      <c r="M644">
        <v>4.1000000000000002E-2</v>
      </c>
      <c r="N644">
        <v>4.1000000000000002E-2</v>
      </c>
      <c r="R644">
        <v>0</v>
      </c>
      <c r="T644">
        <v>2</v>
      </c>
      <c r="U644">
        <v>1.46</v>
      </c>
      <c r="V644">
        <v>0.5</v>
      </c>
      <c r="Z644">
        <v>135</v>
      </c>
      <c r="AA644">
        <v>8.491378028648449E-3</v>
      </c>
      <c r="AE644" t="s">
        <v>471</v>
      </c>
      <c r="AF644" t="s">
        <v>62</v>
      </c>
      <c r="AH644" t="s">
        <v>636</v>
      </c>
      <c r="AI644">
        <v>0</v>
      </c>
      <c r="AJ644">
        <v>1</v>
      </c>
      <c r="AK644">
        <v>0</v>
      </c>
      <c r="AL644">
        <v>0</v>
      </c>
      <c r="AM644">
        <v>0</v>
      </c>
      <c r="AN644">
        <v>0</v>
      </c>
      <c r="AO644">
        <v>1</v>
      </c>
      <c r="AQ644">
        <v>0</v>
      </c>
      <c r="AR644">
        <v>0</v>
      </c>
      <c r="AS644">
        <v>0</v>
      </c>
      <c r="AT644">
        <v>0</v>
      </c>
      <c r="AU644">
        <v>2</v>
      </c>
      <c r="AV644">
        <v>0</v>
      </c>
      <c r="AW644">
        <v>0</v>
      </c>
      <c r="AX644">
        <v>2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K644" t="s">
        <v>3397</v>
      </c>
    </row>
    <row r="645" spans="1:63" x14ac:dyDescent="0.25">
      <c r="A645">
        <v>1</v>
      </c>
      <c r="B645" t="s">
        <v>149</v>
      </c>
      <c r="D645" t="s">
        <v>149</v>
      </c>
      <c r="E645">
        <v>644</v>
      </c>
      <c r="F645" t="s">
        <v>60</v>
      </c>
      <c r="H645" t="s">
        <v>680</v>
      </c>
      <c r="I645" t="s">
        <v>1326</v>
      </c>
      <c r="J645" t="s">
        <v>1327</v>
      </c>
      <c r="K645" t="s">
        <v>3902</v>
      </c>
      <c r="L645" t="s">
        <v>734</v>
      </c>
      <c r="M645">
        <v>4.1000000000000002E-2</v>
      </c>
      <c r="N645">
        <v>4.1000000000000002E-2</v>
      </c>
      <c r="O645">
        <v>4.1000000000000002E-2</v>
      </c>
      <c r="P645">
        <v>0.57999999999999996</v>
      </c>
      <c r="R645">
        <v>0</v>
      </c>
      <c r="S645">
        <v>0.61</v>
      </c>
      <c r="T645">
        <v>2</v>
      </c>
      <c r="U645">
        <v>1.45</v>
      </c>
      <c r="V645">
        <v>0.45</v>
      </c>
      <c r="Z645">
        <v>135</v>
      </c>
      <c r="AA645">
        <v>8.491378028648449E-3</v>
      </c>
      <c r="AE645" t="s">
        <v>471</v>
      </c>
      <c r="AF645" t="s">
        <v>62</v>
      </c>
      <c r="AH645" t="s">
        <v>683</v>
      </c>
      <c r="AI645">
        <v>0</v>
      </c>
      <c r="AJ645">
        <v>1</v>
      </c>
      <c r="AK645">
        <v>0</v>
      </c>
      <c r="AL645">
        <v>0</v>
      </c>
      <c r="AM645">
        <v>0</v>
      </c>
      <c r="AN645">
        <v>0</v>
      </c>
      <c r="AO645">
        <v>1</v>
      </c>
      <c r="AQ645">
        <v>0</v>
      </c>
      <c r="AR645">
        <v>0</v>
      </c>
      <c r="AS645">
        <v>0</v>
      </c>
      <c r="AT645">
        <v>0</v>
      </c>
      <c r="AU645">
        <v>2</v>
      </c>
      <c r="AV645">
        <v>0</v>
      </c>
      <c r="AW645">
        <v>0</v>
      </c>
      <c r="AX645">
        <v>2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K645" t="s">
        <v>3397</v>
      </c>
    </row>
    <row r="646" spans="1:63" x14ac:dyDescent="0.25">
      <c r="A646">
        <v>1</v>
      </c>
      <c r="B646" t="s">
        <v>149</v>
      </c>
      <c r="D646" t="s">
        <v>149</v>
      </c>
      <c r="E646">
        <v>645</v>
      </c>
      <c r="F646" t="s">
        <v>60</v>
      </c>
      <c r="H646" t="s">
        <v>680</v>
      </c>
      <c r="I646" t="s">
        <v>1328</v>
      </c>
      <c r="J646" t="s">
        <v>1329</v>
      </c>
      <c r="K646" t="s">
        <v>3901</v>
      </c>
      <c r="L646" t="s">
        <v>738</v>
      </c>
      <c r="M646">
        <v>4.2999999999999997E-2</v>
      </c>
      <c r="N646">
        <v>4.2999999999999997E-2</v>
      </c>
      <c r="O646">
        <v>4.2999999999999997E-2</v>
      </c>
      <c r="P646">
        <v>0.53</v>
      </c>
      <c r="R646">
        <v>0</v>
      </c>
      <c r="S646">
        <v>0.56000000000000005</v>
      </c>
      <c r="T646">
        <v>2</v>
      </c>
      <c r="U646">
        <v>1.45</v>
      </c>
      <c r="V646">
        <v>0.5</v>
      </c>
      <c r="Z646">
        <v>135</v>
      </c>
      <c r="AA646">
        <v>8.9055915910215434E-3</v>
      </c>
      <c r="AE646" t="s">
        <v>471</v>
      </c>
      <c r="AF646" t="s">
        <v>62</v>
      </c>
      <c r="AH646" t="s">
        <v>683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1</v>
      </c>
      <c r="AQ646">
        <v>0</v>
      </c>
      <c r="AR646">
        <v>0</v>
      </c>
      <c r="AS646">
        <v>0</v>
      </c>
      <c r="AT646">
        <v>0</v>
      </c>
      <c r="AU646">
        <v>2</v>
      </c>
      <c r="AV646">
        <v>0</v>
      </c>
      <c r="AW646">
        <v>0</v>
      </c>
      <c r="AX646">
        <v>2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K646" t="s">
        <v>3397</v>
      </c>
    </row>
    <row r="647" spans="1:63" x14ac:dyDescent="0.25">
      <c r="A647">
        <v>1</v>
      </c>
      <c r="B647" t="s">
        <v>149</v>
      </c>
      <c r="D647" t="s">
        <v>149</v>
      </c>
      <c r="E647">
        <v>646</v>
      </c>
      <c r="F647" t="s">
        <v>60</v>
      </c>
      <c r="H647" t="s">
        <v>802</v>
      </c>
      <c r="I647" t="s">
        <v>1330</v>
      </c>
      <c r="J647" t="s">
        <v>1331</v>
      </c>
      <c r="K647" t="s">
        <v>3900</v>
      </c>
      <c r="L647" t="s">
        <v>740</v>
      </c>
      <c r="M647">
        <v>4.65E-2</v>
      </c>
      <c r="N647">
        <v>4.65E-2</v>
      </c>
      <c r="O647">
        <v>4.65E-2</v>
      </c>
      <c r="P647">
        <v>0.83</v>
      </c>
      <c r="R647">
        <v>0</v>
      </c>
      <c r="S647">
        <v>0.86</v>
      </c>
      <c r="T647">
        <v>2</v>
      </c>
      <c r="U647">
        <v>1.8</v>
      </c>
      <c r="V647">
        <v>0.7</v>
      </c>
      <c r="Z647">
        <v>135</v>
      </c>
      <c r="AA647">
        <v>9.6304653251744598E-3</v>
      </c>
      <c r="AE647" t="s">
        <v>471</v>
      </c>
      <c r="AF647" t="s">
        <v>62</v>
      </c>
      <c r="AH647" t="s">
        <v>636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0</v>
      </c>
      <c r="AO647">
        <v>1</v>
      </c>
      <c r="AQ647">
        <v>0</v>
      </c>
      <c r="AR647">
        <v>0</v>
      </c>
      <c r="AS647">
        <v>0</v>
      </c>
      <c r="AT647">
        <v>0</v>
      </c>
      <c r="AU647">
        <v>2</v>
      </c>
      <c r="AV647">
        <v>0</v>
      </c>
      <c r="AW647">
        <v>0</v>
      </c>
      <c r="AX647">
        <v>2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K647" t="s">
        <v>3397</v>
      </c>
    </row>
    <row r="648" spans="1:63" x14ac:dyDescent="0.25">
      <c r="A648">
        <v>1</v>
      </c>
      <c r="B648" t="s">
        <v>149</v>
      </c>
      <c r="D648" t="s">
        <v>149</v>
      </c>
      <c r="E648">
        <v>647</v>
      </c>
      <c r="G648" t="s">
        <v>74</v>
      </c>
      <c r="H648" t="s">
        <v>680</v>
      </c>
      <c r="I648" t="s">
        <v>1332</v>
      </c>
      <c r="J648" t="s">
        <v>1333</v>
      </c>
      <c r="K648" t="s">
        <v>3899</v>
      </c>
      <c r="L648" t="s">
        <v>740</v>
      </c>
      <c r="M648">
        <v>4.65E-2</v>
      </c>
      <c r="N648">
        <v>4.65E-2</v>
      </c>
      <c r="O648">
        <v>4.65E-2</v>
      </c>
      <c r="P648">
        <v>0.625</v>
      </c>
      <c r="R648">
        <v>0</v>
      </c>
      <c r="S648">
        <v>0.65</v>
      </c>
      <c r="T648">
        <v>2</v>
      </c>
      <c r="U648">
        <v>1.45</v>
      </c>
      <c r="V648">
        <v>0.5</v>
      </c>
      <c r="Z648">
        <v>135</v>
      </c>
      <c r="AA648">
        <v>9.6304653251744598E-3</v>
      </c>
      <c r="AE648" t="s">
        <v>471</v>
      </c>
      <c r="AF648" t="s">
        <v>62</v>
      </c>
      <c r="AH648" t="s">
        <v>683</v>
      </c>
      <c r="AI648">
        <v>0</v>
      </c>
      <c r="AJ648">
        <v>1</v>
      </c>
      <c r="AK648">
        <v>0</v>
      </c>
      <c r="AL648">
        <v>0</v>
      </c>
      <c r="AM648">
        <v>0</v>
      </c>
      <c r="AN648">
        <v>0</v>
      </c>
      <c r="AO648">
        <v>1</v>
      </c>
      <c r="AQ648">
        <v>0</v>
      </c>
      <c r="AR648">
        <v>0</v>
      </c>
      <c r="AS648">
        <v>0</v>
      </c>
      <c r="AT648">
        <v>0</v>
      </c>
      <c r="AU648">
        <v>2</v>
      </c>
      <c r="AV648">
        <v>0</v>
      </c>
      <c r="AW648">
        <v>0</v>
      </c>
      <c r="AX648">
        <v>2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K648" t="s">
        <v>3397</v>
      </c>
    </row>
    <row r="649" spans="1:63" x14ac:dyDescent="0.25">
      <c r="A649">
        <v>1</v>
      </c>
      <c r="B649" t="s">
        <v>149</v>
      </c>
      <c r="D649" t="s">
        <v>149</v>
      </c>
      <c r="E649">
        <v>648</v>
      </c>
      <c r="G649" t="s">
        <v>74</v>
      </c>
      <c r="H649" t="s">
        <v>680</v>
      </c>
      <c r="I649" t="s">
        <v>1334</v>
      </c>
      <c r="J649" t="s">
        <v>1335</v>
      </c>
      <c r="K649" t="s">
        <v>3898</v>
      </c>
      <c r="L649" t="s">
        <v>750</v>
      </c>
      <c r="M649">
        <v>5.5E-2</v>
      </c>
      <c r="N649">
        <v>5.5E-2</v>
      </c>
      <c r="O649">
        <v>5.5E-2</v>
      </c>
      <c r="P649">
        <v>0.7</v>
      </c>
      <c r="R649">
        <v>0</v>
      </c>
      <c r="S649">
        <v>0.72499999999999998</v>
      </c>
      <c r="T649">
        <v>2</v>
      </c>
      <c r="U649">
        <v>1.65</v>
      </c>
      <c r="V649">
        <v>0.55000000000000004</v>
      </c>
      <c r="Z649">
        <v>135</v>
      </c>
      <c r="AA649">
        <v>1.1390872965260115E-2</v>
      </c>
      <c r="AE649" t="s">
        <v>471</v>
      </c>
      <c r="AF649" t="s">
        <v>62</v>
      </c>
      <c r="AH649" t="s">
        <v>683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1</v>
      </c>
      <c r="AQ649">
        <v>0</v>
      </c>
      <c r="AR649">
        <v>0</v>
      </c>
      <c r="AS649">
        <v>0</v>
      </c>
      <c r="AT649">
        <v>0</v>
      </c>
      <c r="AU649">
        <v>2</v>
      </c>
      <c r="AV649">
        <v>0</v>
      </c>
      <c r="AW649">
        <v>0</v>
      </c>
      <c r="AX649">
        <v>2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K649" t="s">
        <v>3397</v>
      </c>
    </row>
    <row r="650" spans="1:63" x14ac:dyDescent="0.25">
      <c r="A650">
        <v>1</v>
      </c>
      <c r="B650" t="s">
        <v>149</v>
      </c>
      <c r="D650" t="s">
        <v>149</v>
      </c>
      <c r="E650">
        <v>649</v>
      </c>
      <c r="F650" t="s">
        <v>60</v>
      </c>
      <c r="H650" t="s">
        <v>802</v>
      </c>
      <c r="I650" t="s">
        <v>1336</v>
      </c>
      <c r="J650" t="s">
        <v>1337</v>
      </c>
      <c r="K650" t="s">
        <v>3897</v>
      </c>
      <c r="L650" t="s">
        <v>752</v>
      </c>
      <c r="M650">
        <v>5.7099999999999998E-2</v>
      </c>
      <c r="N650">
        <v>5.7099999999999998E-2</v>
      </c>
      <c r="O650">
        <v>5.7099999999999998E-2</v>
      </c>
      <c r="P650">
        <v>0.73</v>
      </c>
      <c r="R650">
        <v>0</v>
      </c>
      <c r="S650">
        <v>0.76</v>
      </c>
      <c r="T650">
        <v>2</v>
      </c>
      <c r="U650">
        <v>1.55</v>
      </c>
      <c r="V650">
        <v>0.7</v>
      </c>
      <c r="Z650">
        <v>135</v>
      </c>
      <c r="AA650">
        <v>1.1825797205751864E-2</v>
      </c>
      <c r="AE650" t="s">
        <v>471</v>
      </c>
      <c r="AF650" t="s">
        <v>62</v>
      </c>
      <c r="AH650" t="s">
        <v>636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0</v>
      </c>
      <c r="AO650">
        <v>1</v>
      </c>
      <c r="AQ650">
        <v>0</v>
      </c>
      <c r="AR650">
        <v>0</v>
      </c>
      <c r="AS650">
        <v>0</v>
      </c>
      <c r="AT650">
        <v>0</v>
      </c>
      <c r="AU650">
        <v>2</v>
      </c>
      <c r="AV650">
        <v>0</v>
      </c>
      <c r="AW650">
        <v>0</v>
      </c>
      <c r="AX650">
        <v>2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K650" t="s">
        <v>3397</v>
      </c>
    </row>
    <row r="651" spans="1:63" x14ac:dyDescent="0.25">
      <c r="A651">
        <v>1</v>
      </c>
      <c r="B651" t="s">
        <v>149</v>
      </c>
      <c r="D651" t="s">
        <v>149</v>
      </c>
      <c r="E651">
        <v>650</v>
      </c>
      <c r="G651" t="s">
        <v>74</v>
      </c>
      <c r="H651" t="s">
        <v>680</v>
      </c>
      <c r="I651" t="s">
        <v>1338</v>
      </c>
      <c r="J651" t="s">
        <v>1339</v>
      </c>
      <c r="K651" t="s">
        <v>3896</v>
      </c>
      <c r="L651" t="s">
        <v>754</v>
      </c>
      <c r="M651">
        <v>5.9499999999999997E-2</v>
      </c>
      <c r="N651">
        <v>5.9499999999999997E-2</v>
      </c>
      <c r="O651">
        <v>5.9499999999999997E-2</v>
      </c>
      <c r="P651">
        <v>0.75</v>
      </c>
      <c r="R651">
        <v>0</v>
      </c>
      <c r="S651">
        <v>0.77500000000000002</v>
      </c>
      <c r="T651">
        <v>2</v>
      </c>
      <c r="U651">
        <v>1.7</v>
      </c>
      <c r="V651">
        <v>0.55000000000000004</v>
      </c>
      <c r="Z651">
        <v>135</v>
      </c>
      <c r="AA651">
        <v>1.2322853480599577E-2</v>
      </c>
      <c r="AE651" t="s">
        <v>471</v>
      </c>
      <c r="AF651" t="s">
        <v>62</v>
      </c>
      <c r="AH651" t="s">
        <v>683</v>
      </c>
      <c r="AI651">
        <v>0</v>
      </c>
      <c r="AJ651">
        <v>1</v>
      </c>
      <c r="AK651">
        <v>0</v>
      </c>
      <c r="AL651">
        <v>0</v>
      </c>
      <c r="AM651">
        <v>0</v>
      </c>
      <c r="AN651">
        <v>0</v>
      </c>
      <c r="AO651">
        <v>1</v>
      </c>
      <c r="AQ651">
        <v>0</v>
      </c>
      <c r="AR651">
        <v>0</v>
      </c>
      <c r="AS651">
        <v>0</v>
      </c>
      <c r="AT651">
        <v>0</v>
      </c>
      <c r="AU651">
        <v>2</v>
      </c>
      <c r="AV651">
        <v>0</v>
      </c>
      <c r="AW651">
        <v>0</v>
      </c>
      <c r="AX651">
        <v>2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K651" t="s">
        <v>3397</v>
      </c>
    </row>
    <row r="652" spans="1:63" x14ac:dyDescent="0.25">
      <c r="A652">
        <v>1</v>
      </c>
      <c r="B652" t="s">
        <v>149</v>
      </c>
      <c r="D652" t="s">
        <v>149</v>
      </c>
      <c r="E652">
        <v>651</v>
      </c>
      <c r="G652" t="s">
        <v>74</v>
      </c>
      <c r="H652" t="s">
        <v>680</v>
      </c>
      <c r="I652" t="s">
        <v>1340</v>
      </c>
      <c r="J652" t="s">
        <v>1341</v>
      </c>
      <c r="K652" t="s">
        <v>3895</v>
      </c>
      <c r="L652" t="s">
        <v>759</v>
      </c>
      <c r="M652">
        <v>6.3500000000000001E-2</v>
      </c>
      <c r="N652">
        <v>6.3500000000000001E-2</v>
      </c>
      <c r="O652">
        <v>6.3500000000000001E-2</v>
      </c>
      <c r="P652">
        <v>0.8</v>
      </c>
      <c r="R652">
        <v>0</v>
      </c>
      <c r="S652">
        <v>0.82499999999999996</v>
      </c>
      <c r="T652">
        <v>2</v>
      </c>
      <c r="U652">
        <v>1.7</v>
      </c>
      <c r="V652">
        <v>0.6</v>
      </c>
      <c r="Z652">
        <v>135</v>
      </c>
      <c r="AA652">
        <v>1.3151280605345768E-2</v>
      </c>
      <c r="AE652" t="s">
        <v>471</v>
      </c>
      <c r="AF652" t="s">
        <v>62</v>
      </c>
      <c r="AH652" t="s">
        <v>683</v>
      </c>
      <c r="AI652">
        <v>0</v>
      </c>
      <c r="AJ652">
        <v>1</v>
      </c>
      <c r="AK652">
        <v>0</v>
      </c>
      <c r="AL652">
        <v>0</v>
      </c>
      <c r="AM652">
        <v>0</v>
      </c>
      <c r="AN652">
        <v>0</v>
      </c>
      <c r="AO652">
        <v>1</v>
      </c>
      <c r="AQ652">
        <v>0</v>
      </c>
      <c r="AR652">
        <v>0</v>
      </c>
      <c r="AS652">
        <v>0</v>
      </c>
      <c r="AT652">
        <v>0</v>
      </c>
      <c r="AU652">
        <v>2</v>
      </c>
      <c r="AV652">
        <v>0</v>
      </c>
      <c r="AW652">
        <v>0</v>
      </c>
      <c r="AX652">
        <v>2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K652" t="s">
        <v>3397</v>
      </c>
    </row>
    <row r="653" spans="1:63" x14ac:dyDescent="0.25">
      <c r="A653">
        <v>1</v>
      </c>
      <c r="B653" t="s">
        <v>149</v>
      </c>
      <c r="D653" t="s">
        <v>149</v>
      </c>
      <c r="E653">
        <v>652</v>
      </c>
      <c r="G653" t="s">
        <v>74</v>
      </c>
      <c r="H653" t="s">
        <v>802</v>
      </c>
      <c r="I653" t="s">
        <v>1342</v>
      </c>
      <c r="J653" t="s">
        <v>1343</v>
      </c>
      <c r="K653" t="s">
        <v>3894</v>
      </c>
      <c r="L653" t="s">
        <v>766</v>
      </c>
      <c r="M653">
        <v>7.0000000000000007E-2</v>
      </c>
      <c r="N653">
        <v>7.0000000000000007E-2</v>
      </c>
      <c r="O653">
        <v>7.0000000000000007E-2</v>
      </c>
      <c r="P653">
        <v>1.0249999999999999</v>
      </c>
      <c r="R653">
        <v>0</v>
      </c>
      <c r="S653">
        <v>1.05</v>
      </c>
      <c r="T653">
        <v>2</v>
      </c>
      <c r="U653">
        <v>2</v>
      </c>
      <c r="V653">
        <v>0.85</v>
      </c>
      <c r="Z653">
        <v>135</v>
      </c>
      <c r="AA653">
        <v>1.4497474683058328E-2</v>
      </c>
      <c r="AE653" t="s">
        <v>471</v>
      </c>
      <c r="AF653" t="s">
        <v>62</v>
      </c>
      <c r="AH653" t="s">
        <v>636</v>
      </c>
      <c r="AI653">
        <v>0</v>
      </c>
      <c r="AJ653">
        <v>1</v>
      </c>
      <c r="AK653">
        <v>0</v>
      </c>
      <c r="AL653">
        <v>0</v>
      </c>
      <c r="AM653">
        <v>0</v>
      </c>
      <c r="AN653">
        <v>0</v>
      </c>
      <c r="AO653">
        <v>1</v>
      </c>
      <c r="AQ653">
        <v>0</v>
      </c>
      <c r="AR653">
        <v>0</v>
      </c>
      <c r="AS653">
        <v>0</v>
      </c>
      <c r="AT653">
        <v>0</v>
      </c>
      <c r="AU653">
        <v>2</v>
      </c>
      <c r="AV653">
        <v>0</v>
      </c>
      <c r="AW653">
        <v>0</v>
      </c>
      <c r="AX653">
        <v>2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K653" t="s">
        <v>3397</v>
      </c>
    </row>
    <row r="654" spans="1:63" x14ac:dyDescent="0.25">
      <c r="A654">
        <v>1</v>
      </c>
      <c r="B654" t="s">
        <v>149</v>
      </c>
      <c r="D654" t="s">
        <v>149</v>
      </c>
      <c r="E654">
        <v>653</v>
      </c>
      <c r="G654" t="s">
        <v>74</v>
      </c>
      <c r="H654" t="s">
        <v>680</v>
      </c>
      <c r="I654" t="s">
        <v>1344</v>
      </c>
      <c r="J654" t="s">
        <v>1345</v>
      </c>
      <c r="K654" t="s">
        <v>3893</v>
      </c>
      <c r="L654" t="s">
        <v>766</v>
      </c>
      <c r="M654">
        <v>7.0000000000000007E-2</v>
      </c>
      <c r="N654">
        <v>7.0000000000000007E-2</v>
      </c>
      <c r="O654">
        <v>7.0000000000000007E-2</v>
      </c>
      <c r="P654">
        <v>0.8</v>
      </c>
      <c r="R654">
        <v>0</v>
      </c>
      <c r="S654">
        <v>0.82499999999999996</v>
      </c>
      <c r="T654">
        <v>2</v>
      </c>
      <c r="U654">
        <v>1.7</v>
      </c>
      <c r="V654">
        <v>0.6</v>
      </c>
      <c r="Z654">
        <v>135</v>
      </c>
      <c r="AA654">
        <v>1.4497474683058328E-2</v>
      </c>
      <c r="AE654" t="s">
        <v>471</v>
      </c>
      <c r="AF654" t="s">
        <v>62</v>
      </c>
      <c r="AH654" t="s">
        <v>683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0</v>
      </c>
      <c r="AO654">
        <v>1</v>
      </c>
      <c r="AQ654">
        <v>0</v>
      </c>
      <c r="AR654">
        <v>0</v>
      </c>
      <c r="AS654">
        <v>0</v>
      </c>
      <c r="AT654">
        <v>0</v>
      </c>
      <c r="AU654">
        <v>2</v>
      </c>
      <c r="AV654">
        <v>0</v>
      </c>
      <c r="AW654">
        <v>0</v>
      </c>
      <c r="AX654">
        <v>2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K654" t="s">
        <v>3397</v>
      </c>
    </row>
    <row r="655" spans="1:63" x14ac:dyDescent="0.25">
      <c r="A655">
        <v>1</v>
      </c>
      <c r="B655" t="s">
        <v>149</v>
      </c>
      <c r="D655" t="s">
        <v>149</v>
      </c>
      <c r="E655">
        <v>654</v>
      </c>
      <c r="F655" t="s">
        <v>60</v>
      </c>
      <c r="H655" t="s">
        <v>802</v>
      </c>
      <c r="I655" t="s">
        <v>1346</v>
      </c>
      <c r="J655" t="s">
        <v>1347</v>
      </c>
      <c r="K655" t="s">
        <v>3892</v>
      </c>
      <c r="L655" t="s">
        <v>768</v>
      </c>
      <c r="M655">
        <v>7.2999999999999995E-2</v>
      </c>
      <c r="N655">
        <v>7.2999999999999995E-2</v>
      </c>
      <c r="O655">
        <v>7.2999999999999995E-2</v>
      </c>
      <c r="P655">
        <v>1.08</v>
      </c>
      <c r="R655">
        <v>0</v>
      </c>
      <c r="S655">
        <v>1.1100000000000001</v>
      </c>
      <c r="T655">
        <v>2</v>
      </c>
      <c r="U655">
        <v>2.0499999999999998</v>
      </c>
      <c r="V655">
        <v>0.95</v>
      </c>
      <c r="Z655">
        <v>135</v>
      </c>
      <c r="AA655">
        <v>1.5118795026617969E-2</v>
      </c>
      <c r="AE655" t="s">
        <v>471</v>
      </c>
      <c r="AF655" t="s">
        <v>62</v>
      </c>
      <c r="AH655" t="s">
        <v>636</v>
      </c>
      <c r="AI655">
        <v>0</v>
      </c>
      <c r="AJ655">
        <v>1</v>
      </c>
      <c r="AK655">
        <v>0</v>
      </c>
      <c r="AL655">
        <v>0</v>
      </c>
      <c r="AM655">
        <v>0</v>
      </c>
      <c r="AN655">
        <v>0</v>
      </c>
      <c r="AO655">
        <v>1</v>
      </c>
      <c r="AQ655">
        <v>0</v>
      </c>
      <c r="AR655">
        <v>0</v>
      </c>
      <c r="AS655">
        <v>0</v>
      </c>
      <c r="AT655">
        <v>0</v>
      </c>
      <c r="AU655">
        <v>2</v>
      </c>
      <c r="AV655">
        <v>0</v>
      </c>
      <c r="AW655">
        <v>0</v>
      </c>
      <c r="AX655">
        <v>2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K655" t="s">
        <v>3397</v>
      </c>
    </row>
    <row r="656" spans="1:63" x14ac:dyDescent="0.25">
      <c r="A656">
        <v>1</v>
      </c>
      <c r="B656" t="s">
        <v>149</v>
      </c>
      <c r="D656" t="s">
        <v>149</v>
      </c>
      <c r="E656">
        <v>655</v>
      </c>
      <c r="G656" t="s">
        <v>74</v>
      </c>
      <c r="H656" t="s">
        <v>680</v>
      </c>
      <c r="I656" t="s">
        <v>1348</v>
      </c>
      <c r="J656" t="s">
        <v>1349</v>
      </c>
      <c r="K656" t="s">
        <v>3891</v>
      </c>
      <c r="L656" t="s">
        <v>768</v>
      </c>
      <c r="M656">
        <v>7.2999999999999995E-2</v>
      </c>
      <c r="N656">
        <v>7.2999999999999995E-2</v>
      </c>
      <c r="O656">
        <v>7.2999999999999995E-2</v>
      </c>
      <c r="P656">
        <v>0.8</v>
      </c>
      <c r="R656">
        <v>0</v>
      </c>
      <c r="S656">
        <v>0.82499999999999996</v>
      </c>
      <c r="T656">
        <v>2</v>
      </c>
      <c r="U656">
        <v>1.8</v>
      </c>
      <c r="V656">
        <v>0.6</v>
      </c>
      <c r="Z656">
        <v>135</v>
      </c>
      <c r="AA656">
        <v>1.5118795026617969E-2</v>
      </c>
      <c r="AE656" t="s">
        <v>471</v>
      </c>
      <c r="AF656" t="s">
        <v>62</v>
      </c>
      <c r="AH656" t="s">
        <v>683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1</v>
      </c>
      <c r="AQ656">
        <v>0</v>
      </c>
      <c r="AR656">
        <v>0</v>
      </c>
      <c r="AS656">
        <v>0</v>
      </c>
      <c r="AT656">
        <v>0</v>
      </c>
      <c r="AU656">
        <v>2</v>
      </c>
      <c r="AV656">
        <v>0</v>
      </c>
      <c r="AW656">
        <v>0</v>
      </c>
      <c r="AX656">
        <v>2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K656" t="s">
        <v>3397</v>
      </c>
    </row>
    <row r="657" spans="1:63" x14ac:dyDescent="0.25">
      <c r="A657">
        <v>1</v>
      </c>
      <c r="B657" t="s">
        <v>149</v>
      </c>
      <c r="D657" t="s">
        <v>149</v>
      </c>
      <c r="E657">
        <v>656</v>
      </c>
      <c r="G657" t="s">
        <v>74</v>
      </c>
      <c r="H657" t="s">
        <v>680</v>
      </c>
      <c r="I657" t="s">
        <v>1350</v>
      </c>
      <c r="J657" t="s">
        <v>1351</v>
      </c>
      <c r="K657" t="s">
        <v>3890</v>
      </c>
      <c r="L657" t="s">
        <v>770</v>
      </c>
      <c r="M657">
        <v>7.5999999999999998E-2</v>
      </c>
      <c r="N657">
        <v>7.5999999999999998E-2</v>
      </c>
      <c r="O657">
        <v>7.5999999999999998E-2</v>
      </c>
      <c r="P657">
        <v>0.77500000000000002</v>
      </c>
      <c r="R657">
        <v>0</v>
      </c>
      <c r="S657">
        <v>0.8</v>
      </c>
      <c r="T657">
        <v>2</v>
      </c>
      <c r="U657">
        <v>1.85</v>
      </c>
      <c r="V657">
        <v>0.55000000000000004</v>
      </c>
      <c r="Z657">
        <v>135</v>
      </c>
      <c r="AA657">
        <v>1.5740115370177613E-2</v>
      </c>
      <c r="AE657" t="s">
        <v>471</v>
      </c>
      <c r="AF657" t="s">
        <v>62</v>
      </c>
      <c r="AH657" t="s">
        <v>683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1</v>
      </c>
      <c r="AQ657">
        <v>0</v>
      </c>
      <c r="AR657">
        <v>0</v>
      </c>
      <c r="AS657">
        <v>0</v>
      </c>
      <c r="AT657">
        <v>0</v>
      </c>
      <c r="AU657">
        <v>2</v>
      </c>
      <c r="AV657">
        <v>0</v>
      </c>
      <c r="AW657">
        <v>0</v>
      </c>
      <c r="AX657">
        <v>2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K657" t="s">
        <v>3397</v>
      </c>
    </row>
    <row r="658" spans="1:63" x14ac:dyDescent="0.25">
      <c r="A658">
        <v>1</v>
      </c>
      <c r="B658" t="s">
        <v>149</v>
      </c>
      <c r="D658" t="s">
        <v>149</v>
      </c>
      <c r="E658">
        <v>657</v>
      </c>
      <c r="F658" t="s">
        <v>60</v>
      </c>
      <c r="H658" t="s">
        <v>802</v>
      </c>
      <c r="I658" t="s">
        <v>1352</v>
      </c>
      <c r="J658" t="s">
        <v>1353</v>
      </c>
      <c r="K658" t="s">
        <v>3414</v>
      </c>
      <c r="L658" t="s">
        <v>2430</v>
      </c>
      <c r="M658">
        <v>7.8100000000000003E-2</v>
      </c>
      <c r="N658">
        <v>7.8100000000000003E-2</v>
      </c>
      <c r="O658">
        <v>7.8100000000000003E-2</v>
      </c>
      <c r="P658">
        <v>1.0900000000000001</v>
      </c>
      <c r="R658">
        <v>0</v>
      </c>
      <c r="S658">
        <v>1.1200000000000001</v>
      </c>
      <c r="T658">
        <v>2</v>
      </c>
      <c r="U658">
        <v>2</v>
      </c>
      <c r="V658">
        <v>0.9</v>
      </c>
      <c r="Z658">
        <v>135</v>
      </c>
      <c r="AA658">
        <v>1.6175039610669364E-2</v>
      </c>
      <c r="AE658" t="s">
        <v>471</v>
      </c>
      <c r="AF658" t="s">
        <v>62</v>
      </c>
      <c r="AH658" t="s">
        <v>636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1</v>
      </c>
      <c r="AQ658">
        <v>0</v>
      </c>
      <c r="AR658">
        <v>0</v>
      </c>
      <c r="AS658">
        <v>0</v>
      </c>
      <c r="AT658">
        <v>0</v>
      </c>
      <c r="AU658">
        <v>2</v>
      </c>
      <c r="AV658">
        <v>0</v>
      </c>
      <c r="AW658">
        <v>0</v>
      </c>
      <c r="AX658">
        <v>2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K658" t="s">
        <v>3397</v>
      </c>
    </row>
    <row r="659" spans="1:63" x14ac:dyDescent="0.25">
      <c r="A659">
        <v>1</v>
      </c>
      <c r="B659" t="s">
        <v>149</v>
      </c>
      <c r="D659" t="s">
        <v>149</v>
      </c>
      <c r="E659">
        <v>658</v>
      </c>
      <c r="F659" t="s">
        <v>60</v>
      </c>
      <c r="H659" t="s">
        <v>680</v>
      </c>
      <c r="I659" t="s">
        <v>1354</v>
      </c>
      <c r="J659" t="s">
        <v>1355</v>
      </c>
      <c r="K659" t="s">
        <v>3889</v>
      </c>
      <c r="L659" t="s">
        <v>2430</v>
      </c>
      <c r="M659">
        <v>7.8100000000000003E-2</v>
      </c>
      <c r="N659">
        <v>7.8100000000000003E-2</v>
      </c>
      <c r="O659">
        <v>7.8100000000000003E-2</v>
      </c>
      <c r="P659">
        <v>0.76</v>
      </c>
      <c r="R659">
        <v>0</v>
      </c>
      <c r="S659">
        <v>0.79</v>
      </c>
      <c r="T659">
        <v>2</v>
      </c>
      <c r="U659">
        <v>1.8</v>
      </c>
      <c r="V659">
        <v>0.6</v>
      </c>
      <c r="Z659">
        <v>135</v>
      </c>
      <c r="AA659">
        <v>1.6175039610669364E-2</v>
      </c>
      <c r="AE659" t="s">
        <v>471</v>
      </c>
      <c r="AF659" t="s">
        <v>62</v>
      </c>
      <c r="AH659" t="s">
        <v>683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0</v>
      </c>
      <c r="AO659">
        <v>1</v>
      </c>
      <c r="AQ659">
        <v>0</v>
      </c>
      <c r="AR659">
        <v>0</v>
      </c>
      <c r="AS659">
        <v>0</v>
      </c>
      <c r="AT659">
        <v>0</v>
      </c>
      <c r="AU659">
        <v>2</v>
      </c>
      <c r="AV659">
        <v>0</v>
      </c>
      <c r="AW659">
        <v>0</v>
      </c>
      <c r="AX659">
        <v>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K659" t="s">
        <v>3397</v>
      </c>
    </row>
    <row r="660" spans="1:63" x14ac:dyDescent="0.25">
      <c r="A660">
        <v>1</v>
      </c>
      <c r="B660" t="s">
        <v>149</v>
      </c>
      <c r="D660" t="s">
        <v>149</v>
      </c>
      <c r="E660">
        <v>659</v>
      </c>
      <c r="G660" t="s">
        <v>74</v>
      </c>
      <c r="H660" t="s">
        <v>680</v>
      </c>
      <c r="I660" t="s">
        <v>1356</v>
      </c>
      <c r="J660" t="s">
        <v>1357</v>
      </c>
      <c r="K660" t="s">
        <v>3888</v>
      </c>
      <c r="L660" t="s">
        <v>772</v>
      </c>
      <c r="M660">
        <v>7.85E-2</v>
      </c>
      <c r="N660">
        <v>7.85E-2</v>
      </c>
      <c r="O660">
        <v>7.85E-2</v>
      </c>
      <c r="P660">
        <v>0.82499999999999996</v>
      </c>
      <c r="R660">
        <v>0</v>
      </c>
      <c r="S660">
        <v>0.85</v>
      </c>
      <c r="T660">
        <v>2</v>
      </c>
      <c r="U660">
        <v>1.8</v>
      </c>
      <c r="V660">
        <v>0.6</v>
      </c>
      <c r="Z660">
        <v>135</v>
      </c>
      <c r="AA660">
        <v>1.6257882323143982E-2</v>
      </c>
      <c r="AE660" t="s">
        <v>471</v>
      </c>
      <c r="AF660" t="s">
        <v>62</v>
      </c>
      <c r="AH660" t="s">
        <v>683</v>
      </c>
      <c r="AI660">
        <v>0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1</v>
      </c>
      <c r="AQ660">
        <v>0</v>
      </c>
      <c r="AR660">
        <v>0</v>
      </c>
      <c r="AS660">
        <v>0</v>
      </c>
      <c r="AT660">
        <v>0</v>
      </c>
      <c r="AU660">
        <v>2</v>
      </c>
      <c r="AV660">
        <v>0</v>
      </c>
      <c r="AW660">
        <v>0</v>
      </c>
      <c r="AX660">
        <v>2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K660" t="s">
        <v>3397</v>
      </c>
    </row>
    <row r="661" spans="1:63" x14ac:dyDescent="0.25">
      <c r="A661">
        <v>1</v>
      </c>
      <c r="B661" t="s">
        <v>149</v>
      </c>
      <c r="D661" t="s">
        <v>149</v>
      </c>
      <c r="E661">
        <v>660</v>
      </c>
      <c r="F661" t="s">
        <v>60</v>
      </c>
      <c r="H661" t="s">
        <v>680</v>
      </c>
      <c r="I661" t="s">
        <v>2429</v>
      </c>
      <c r="J661" t="s">
        <v>1358</v>
      </c>
      <c r="K661" t="s">
        <v>3887</v>
      </c>
      <c r="L661" t="s">
        <v>774</v>
      </c>
      <c r="M661">
        <v>8.1000000000000003E-2</v>
      </c>
      <c r="N661">
        <v>8.1000000000000003E-2</v>
      </c>
      <c r="O661">
        <v>8.1000000000000003E-2</v>
      </c>
      <c r="P661">
        <v>0.84</v>
      </c>
      <c r="R661">
        <v>0</v>
      </c>
      <c r="S661">
        <v>0.87</v>
      </c>
      <c r="T661">
        <v>2</v>
      </c>
      <c r="U661">
        <v>1.8</v>
      </c>
      <c r="V661">
        <v>0.65</v>
      </c>
      <c r="Z661">
        <v>135</v>
      </c>
      <c r="AA661">
        <v>1.677564927611035E-2</v>
      </c>
      <c r="AE661" t="s">
        <v>471</v>
      </c>
      <c r="AF661" t="s">
        <v>62</v>
      </c>
      <c r="AH661" t="s">
        <v>683</v>
      </c>
      <c r="AI661">
        <v>0</v>
      </c>
      <c r="AJ661">
        <v>1</v>
      </c>
      <c r="AK661">
        <v>0</v>
      </c>
      <c r="AL661">
        <v>0</v>
      </c>
      <c r="AM661">
        <v>0</v>
      </c>
      <c r="AN661">
        <v>0</v>
      </c>
      <c r="AO661">
        <v>1</v>
      </c>
      <c r="AQ661">
        <v>0</v>
      </c>
      <c r="AR661">
        <v>0</v>
      </c>
      <c r="AS661">
        <v>0</v>
      </c>
      <c r="AT661">
        <v>0</v>
      </c>
      <c r="AU661">
        <v>2</v>
      </c>
      <c r="AV661">
        <v>0</v>
      </c>
      <c r="AW661">
        <v>0</v>
      </c>
      <c r="AX661">
        <v>2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K661" t="s">
        <v>3397</v>
      </c>
    </row>
    <row r="662" spans="1:63" x14ac:dyDescent="0.25">
      <c r="A662">
        <v>1</v>
      </c>
      <c r="B662" t="s">
        <v>149</v>
      </c>
      <c r="D662" t="s">
        <v>149</v>
      </c>
      <c r="E662">
        <v>661</v>
      </c>
      <c r="F662" t="s">
        <v>60</v>
      </c>
      <c r="H662" t="s">
        <v>802</v>
      </c>
      <c r="I662" t="s">
        <v>1359</v>
      </c>
      <c r="J662" t="s">
        <v>1360</v>
      </c>
      <c r="K662" t="s">
        <v>3886</v>
      </c>
      <c r="L662" t="s">
        <v>776</v>
      </c>
      <c r="M662">
        <v>8.2000000000000003E-2</v>
      </c>
      <c r="N662">
        <v>8.2000000000000003E-2</v>
      </c>
      <c r="O662">
        <v>8.2000000000000003E-2</v>
      </c>
      <c r="P662">
        <v>1.24</v>
      </c>
      <c r="R662">
        <v>0</v>
      </c>
      <c r="S662">
        <v>1.27</v>
      </c>
      <c r="T662">
        <v>2</v>
      </c>
      <c r="U662">
        <v>2.1</v>
      </c>
      <c r="V662">
        <v>1.06</v>
      </c>
      <c r="Z662">
        <v>135</v>
      </c>
      <c r="AA662">
        <v>1.6982756057296898E-2</v>
      </c>
      <c r="AE662" t="s">
        <v>471</v>
      </c>
      <c r="AF662" t="s">
        <v>62</v>
      </c>
      <c r="AH662" t="s">
        <v>636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1</v>
      </c>
      <c r="AQ662">
        <v>0</v>
      </c>
      <c r="AR662">
        <v>0</v>
      </c>
      <c r="AS662">
        <v>0</v>
      </c>
      <c r="AT662">
        <v>0</v>
      </c>
      <c r="AU662">
        <v>2</v>
      </c>
      <c r="AV662">
        <v>0</v>
      </c>
      <c r="AW662">
        <v>0</v>
      </c>
      <c r="AX662">
        <v>2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K662" t="s">
        <v>3397</v>
      </c>
    </row>
    <row r="663" spans="1:63" x14ac:dyDescent="0.25">
      <c r="A663">
        <v>1</v>
      </c>
      <c r="B663" t="s">
        <v>149</v>
      </c>
      <c r="D663" t="s">
        <v>149</v>
      </c>
      <c r="E663">
        <v>662</v>
      </c>
      <c r="F663" t="s">
        <v>60</v>
      </c>
      <c r="H663" t="s">
        <v>680</v>
      </c>
      <c r="I663" t="s">
        <v>1361</v>
      </c>
      <c r="J663" t="s">
        <v>1362</v>
      </c>
      <c r="K663" t="s">
        <v>3885</v>
      </c>
      <c r="L663" t="s">
        <v>776</v>
      </c>
      <c r="M663">
        <v>8.2000000000000003E-2</v>
      </c>
      <c r="N663">
        <v>8.2000000000000003E-2</v>
      </c>
      <c r="O663">
        <v>8.2000000000000003E-2</v>
      </c>
      <c r="P663">
        <v>0.84</v>
      </c>
      <c r="R663">
        <v>0</v>
      </c>
      <c r="S663">
        <v>0.87</v>
      </c>
      <c r="T663">
        <v>2</v>
      </c>
      <c r="U663">
        <v>1.8</v>
      </c>
      <c r="V663">
        <v>0.65</v>
      </c>
      <c r="Z663">
        <v>135</v>
      </c>
      <c r="AA663">
        <v>1.6982756057296898E-2</v>
      </c>
      <c r="AE663" t="s">
        <v>471</v>
      </c>
      <c r="AF663" t="s">
        <v>62</v>
      </c>
      <c r="AH663" t="s">
        <v>683</v>
      </c>
      <c r="AI663">
        <v>0</v>
      </c>
      <c r="AJ663">
        <v>1</v>
      </c>
      <c r="AK663">
        <v>0</v>
      </c>
      <c r="AL663">
        <v>0</v>
      </c>
      <c r="AM663">
        <v>0</v>
      </c>
      <c r="AN663">
        <v>0</v>
      </c>
      <c r="AO663">
        <v>1</v>
      </c>
      <c r="AQ663">
        <v>0</v>
      </c>
      <c r="AR663">
        <v>0</v>
      </c>
      <c r="AS663">
        <v>0</v>
      </c>
      <c r="AT663">
        <v>0</v>
      </c>
      <c r="AU663">
        <v>2</v>
      </c>
      <c r="AV663">
        <v>0</v>
      </c>
      <c r="AW663">
        <v>0</v>
      </c>
      <c r="AX663">
        <v>2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K663" t="s">
        <v>3397</v>
      </c>
    </row>
    <row r="664" spans="1:63" x14ac:dyDescent="0.25">
      <c r="A664">
        <v>1</v>
      </c>
      <c r="B664" t="s">
        <v>149</v>
      </c>
      <c r="D664" t="s">
        <v>149</v>
      </c>
      <c r="E664">
        <v>663</v>
      </c>
      <c r="G664" t="s">
        <v>74</v>
      </c>
      <c r="H664" t="s">
        <v>874</v>
      </c>
      <c r="I664" t="s">
        <v>1363</v>
      </c>
      <c r="J664" t="s">
        <v>1364</v>
      </c>
      <c r="K664" t="s">
        <v>3884</v>
      </c>
      <c r="L664" t="s">
        <v>778</v>
      </c>
      <c r="M664">
        <v>8.5999999999999993E-2</v>
      </c>
      <c r="N664">
        <v>8.5999999999999993E-2</v>
      </c>
      <c r="O664">
        <v>8.5999999999999993E-2</v>
      </c>
      <c r="P664">
        <v>2.35</v>
      </c>
      <c r="R664">
        <v>0</v>
      </c>
      <c r="S664">
        <v>2.375</v>
      </c>
      <c r="T664">
        <v>2</v>
      </c>
      <c r="U664">
        <v>3.55</v>
      </c>
      <c r="V664">
        <v>2.2400000000000002</v>
      </c>
      <c r="Z664">
        <v>135</v>
      </c>
      <c r="AA664">
        <v>1.7811183182043087E-2</v>
      </c>
      <c r="AE664" t="s">
        <v>471</v>
      </c>
      <c r="AF664" t="s">
        <v>62</v>
      </c>
      <c r="AH664" t="s">
        <v>621</v>
      </c>
      <c r="AI664">
        <v>0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1</v>
      </c>
      <c r="AQ664">
        <v>0</v>
      </c>
      <c r="AR664">
        <v>0</v>
      </c>
      <c r="AS664">
        <v>0</v>
      </c>
      <c r="AT664">
        <v>0</v>
      </c>
      <c r="AU664">
        <v>2</v>
      </c>
      <c r="AV664">
        <v>0</v>
      </c>
      <c r="AW664">
        <v>0</v>
      </c>
      <c r="AX664">
        <v>2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K664" t="s">
        <v>3397</v>
      </c>
    </row>
    <row r="665" spans="1:63" x14ac:dyDescent="0.25">
      <c r="A665">
        <v>1</v>
      </c>
      <c r="B665" t="s">
        <v>149</v>
      </c>
      <c r="D665" t="s">
        <v>149</v>
      </c>
      <c r="E665">
        <v>664</v>
      </c>
      <c r="G665" t="s">
        <v>74</v>
      </c>
      <c r="H665" t="s">
        <v>680</v>
      </c>
      <c r="I665" t="s">
        <v>1365</v>
      </c>
      <c r="J665" t="s">
        <v>1366</v>
      </c>
      <c r="K665" t="s">
        <v>3883</v>
      </c>
      <c r="L665" t="s">
        <v>778</v>
      </c>
      <c r="M665">
        <v>8.5999999999999993E-2</v>
      </c>
      <c r="N665">
        <v>8.5999999999999993E-2</v>
      </c>
      <c r="O665">
        <v>8.5999999999999993E-2</v>
      </c>
      <c r="P665">
        <v>0.9</v>
      </c>
      <c r="R665">
        <v>0</v>
      </c>
      <c r="S665">
        <v>0.92500000000000004</v>
      </c>
      <c r="T665">
        <v>2</v>
      </c>
      <c r="U665">
        <v>1.8</v>
      </c>
      <c r="V665">
        <v>0.65</v>
      </c>
      <c r="Z665">
        <v>135</v>
      </c>
      <c r="AA665">
        <v>1.7811183182043087E-2</v>
      </c>
      <c r="AE665" t="s">
        <v>471</v>
      </c>
      <c r="AF665" t="s">
        <v>62</v>
      </c>
      <c r="AH665" t="s">
        <v>683</v>
      </c>
      <c r="AI665">
        <v>0</v>
      </c>
      <c r="AJ665">
        <v>1</v>
      </c>
      <c r="AK665">
        <v>0</v>
      </c>
      <c r="AL665">
        <v>0</v>
      </c>
      <c r="AM665">
        <v>0</v>
      </c>
      <c r="AN665">
        <v>0</v>
      </c>
      <c r="AO665">
        <v>1</v>
      </c>
      <c r="AQ665">
        <v>0</v>
      </c>
      <c r="AR665">
        <v>0</v>
      </c>
      <c r="AS665">
        <v>0</v>
      </c>
      <c r="AT665">
        <v>0</v>
      </c>
      <c r="AU665">
        <v>2</v>
      </c>
      <c r="AV665">
        <v>0</v>
      </c>
      <c r="AW665">
        <v>0</v>
      </c>
      <c r="AX665">
        <v>2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K665" t="s">
        <v>3397</v>
      </c>
    </row>
    <row r="666" spans="1:63" x14ac:dyDescent="0.25">
      <c r="A666">
        <v>1</v>
      </c>
      <c r="B666" t="s">
        <v>149</v>
      </c>
      <c r="D666" t="s">
        <v>149</v>
      </c>
      <c r="E666">
        <v>665</v>
      </c>
      <c r="F666" t="s">
        <v>60</v>
      </c>
      <c r="H666" t="s">
        <v>874</v>
      </c>
      <c r="I666" t="s">
        <v>1367</v>
      </c>
      <c r="J666" t="s">
        <v>1368</v>
      </c>
      <c r="K666" t="s">
        <v>3882</v>
      </c>
      <c r="L666" t="s">
        <v>780</v>
      </c>
      <c r="M666">
        <v>8.8999999999999996E-2</v>
      </c>
      <c r="N666">
        <v>8.8999999999999996E-2</v>
      </c>
      <c r="O666">
        <v>8.8999999999999996E-2</v>
      </c>
      <c r="P666">
        <v>2.3199999999999998</v>
      </c>
      <c r="R666">
        <v>0</v>
      </c>
      <c r="S666">
        <v>2.35</v>
      </c>
      <c r="T666">
        <v>2</v>
      </c>
      <c r="U666">
        <v>3.55</v>
      </c>
      <c r="V666">
        <v>2.2000000000000002</v>
      </c>
      <c r="Z666">
        <v>135</v>
      </c>
      <c r="AA666">
        <v>1.8432503525602731E-2</v>
      </c>
      <c r="AE666" t="s">
        <v>471</v>
      </c>
      <c r="AF666" t="s">
        <v>62</v>
      </c>
      <c r="AH666" t="s">
        <v>621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1</v>
      </c>
      <c r="AQ666">
        <v>0</v>
      </c>
      <c r="AR666">
        <v>0</v>
      </c>
      <c r="AS666">
        <v>0</v>
      </c>
      <c r="AT666">
        <v>0</v>
      </c>
      <c r="AU666">
        <v>2</v>
      </c>
      <c r="AV666">
        <v>0</v>
      </c>
      <c r="AW666">
        <v>0</v>
      </c>
      <c r="AX666">
        <v>2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K666" t="s">
        <v>3397</v>
      </c>
    </row>
    <row r="667" spans="1:63" x14ac:dyDescent="0.25">
      <c r="A667">
        <v>1</v>
      </c>
      <c r="B667" t="s">
        <v>149</v>
      </c>
      <c r="D667" t="s">
        <v>149</v>
      </c>
      <c r="E667">
        <v>666</v>
      </c>
      <c r="F667" t="s">
        <v>60</v>
      </c>
      <c r="H667" t="s">
        <v>802</v>
      </c>
      <c r="I667" t="s">
        <v>1369</v>
      </c>
      <c r="J667" t="s">
        <v>1370</v>
      </c>
      <c r="K667" t="s">
        <v>3881</v>
      </c>
      <c r="L667" t="s">
        <v>780</v>
      </c>
      <c r="M667">
        <v>8.8999999999999996E-2</v>
      </c>
      <c r="N667">
        <v>8.8999999999999996E-2</v>
      </c>
      <c r="O667">
        <v>8.8999999999999996E-2</v>
      </c>
      <c r="P667">
        <v>1.37</v>
      </c>
      <c r="R667">
        <v>0</v>
      </c>
      <c r="S667">
        <v>1.4</v>
      </c>
      <c r="T667">
        <v>2</v>
      </c>
      <c r="U667">
        <v>2.25</v>
      </c>
      <c r="V667">
        <v>1.2</v>
      </c>
      <c r="Z667">
        <v>135</v>
      </c>
      <c r="AA667">
        <v>1.8432503525602731E-2</v>
      </c>
      <c r="AE667" t="s">
        <v>471</v>
      </c>
      <c r="AF667" t="s">
        <v>62</v>
      </c>
      <c r="AH667" t="s">
        <v>636</v>
      </c>
      <c r="AI667">
        <v>0</v>
      </c>
      <c r="AJ667">
        <v>1</v>
      </c>
      <c r="AK667">
        <v>0</v>
      </c>
      <c r="AL667">
        <v>0</v>
      </c>
      <c r="AM667">
        <v>0</v>
      </c>
      <c r="AN667">
        <v>0</v>
      </c>
      <c r="AO667">
        <v>1</v>
      </c>
      <c r="AQ667">
        <v>0</v>
      </c>
      <c r="AR667">
        <v>0</v>
      </c>
      <c r="AS667">
        <v>0</v>
      </c>
      <c r="AT667">
        <v>0</v>
      </c>
      <c r="AU667">
        <v>2</v>
      </c>
      <c r="AV667">
        <v>0</v>
      </c>
      <c r="AW667">
        <v>0</v>
      </c>
      <c r="AX667">
        <v>2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K667" t="s">
        <v>3397</v>
      </c>
    </row>
    <row r="668" spans="1:63" x14ac:dyDescent="0.25">
      <c r="A668">
        <v>1</v>
      </c>
      <c r="B668" t="s">
        <v>149</v>
      </c>
      <c r="D668" t="s">
        <v>149</v>
      </c>
      <c r="E668">
        <v>667</v>
      </c>
      <c r="G668" t="s">
        <v>74</v>
      </c>
      <c r="H668" t="s">
        <v>680</v>
      </c>
      <c r="I668" t="s">
        <v>1371</v>
      </c>
      <c r="J668" t="s">
        <v>1372</v>
      </c>
      <c r="K668" t="s">
        <v>3880</v>
      </c>
      <c r="L668" t="s">
        <v>780</v>
      </c>
      <c r="M668">
        <v>8.8999999999999996E-2</v>
      </c>
      <c r="N668">
        <v>8.8999999999999996E-2</v>
      </c>
      <c r="O668">
        <v>8.8999999999999996E-2</v>
      </c>
      <c r="P668">
        <v>0.85</v>
      </c>
      <c r="R668">
        <v>0</v>
      </c>
      <c r="S668">
        <v>0.875</v>
      </c>
      <c r="T668">
        <v>2</v>
      </c>
      <c r="U668">
        <v>1.85</v>
      </c>
      <c r="V668">
        <v>0.65</v>
      </c>
      <c r="Z668">
        <v>135</v>
      </c>
      <c r="AA668">
        <v>1.8432503525602731E-2</v>
      </c>
      <c r="AE668" t="s">
        <v>471</v>
      </c>
      <c r="AF668" t="s">
        <v>62</v>
      </c>
      <c r="AH668" t="s">
        <v>683</v>
      </c>
      <c r="AI668">
        <v>0</v>
      </c>
      <c r="AJ668">
        <v>1</v>
      </c>
      <c r="AK668">
        <v>0</v>
      </c>
      <c r="AL668">
        <v>0</v>
      </c>
      <c r="AM668">
        <v>0</v>
      </c>
      <c r="AN668">
        <v>0</v>
      </c>
      <c r="AO668">
        <v>1</v>
      </c>
      <c r="AQ668">
        <v>0</v>
      </c>
      <c r="AR668">
        <v>0</v>
      </c>
      <c r="AS668">
        <v>0</v>
      </c>
      <c r="AT668">
        <v>0</v>
      </c>
      <c r="AU668">
        <v>2</v>
      </c>
      <c r="AV668">
        <v>0</v>
      </c>
      <c r="AW668">
        <v>0</v>
      </c>
      <c r="AX668">
        <v>2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K668" t="s">
        <v>3397</v>
      </c>
    </row>
    <row r="669" spans="1:63" x14ac:dyDescent="0.25">
      <c r="A669">
        <v>1</v>
      </c>
      <c r="B669" t="s">
        <v>149</v>
      </c>
      <c r="D669" t="s">
        <v>149</v>
      </c>
      <c r="E669">
        <v>668</v>
      </c>
      <c r="H669" t="s">
        <v>874</v>
      </c>
      <c r="I669" t="s">
        <v>1373</v>
      </c>
      <c r="J669" t="s">
        <v>1374</v>
      </c>
      <c r="K669" t="s">
        <v>3879</v>
      </c>
      <c r="L669" t="s">
        <v>1375</v>
      </c>
      <c r="M669">
        <v>9.0499999999999997E-2</v>
      </c>
      <c r="N669">
        <v>9.0499999999999997E-2</v>
      </c>
      <c r="O669">
        <v>9.0499999999999997E-2</v>
      </c>
      <c r="P669">
        <v>1.1125</v>
      </c>
      <c r="R669">
        <v>0</v>
      </c>
      <c r="S669">
        <v>1.2</v>
      </c>
      <c r="T669">
        <v>2</v>
      </c>
      <c r="U669">
        <v>3.54</v>
      </c>
      <c r="V669">
        <v>2.19</v>
      </c>
      <c r="Z669">
        <v>135</v>
      </c>
      <c r="AA669">
        <v>1.8743163697382551E-2</v>
      </c>
      <c r="AE669" t="s">
        <v>471</v>
      </c>
      <c r="AF669" t="s">
        <v>62</v>
      </c>
      <c r="AH669" t="s">
        <v>621</v>
      </c>
      <c r="AI669">
        <v>0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1</v>
      </c>
      <c r="AQ669">
        <v>0</v>
      </c>
      <c r="AR669">
        <v>0</v>
      </c>
      <c r="AS669">
        <v>0</v>
      </c>
      <c r="AT669">
        <v>0</v>
      </c>
      <c r="AU669">
        <v>2</v>
      </c>
      <c r="AV669">
        <v>0</v>
      </c>
      <c r="AW669">
        <v>0</v>
      </c>
      <c r="AX669">
        <v>2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K669" t="s">
        <v>3400</v>
      </c>
    </row>
    <row r="670" spans="1:63" x14ac:dyDescent="0.25">
      <c r="A670">
        <v>1</v>
      </c>
      <c r="B670" t="s">
        <v>149</v>
      </c>
      <c r="D670" t="s">
        <v>149</v>
      </c>
      <c r="E670">
        <v>669</v>
      </c>
      <c r="F670" t="s">
        <v>60</v>
      </c>
      <c r="H670" t="s">
        <v>874</v>
      </c>
      <c r="I670" t="s">
        <v>1376</v>
      </c>
      <c r="J670" t="s">
        <v>1377</v>
      </c>
      <c r="K670" t="s">
        <v>3878</v>
      </c>
      <c r="L670" t="s">
        <v>2428</v>
      </c>
      <c r="M670">
        <v>9.3799999999999994E-2</v>
      </c>
      <c r="N670">
        <v>9.3799999999999994E-2</v>
      </c>
      <c r="O670">
        <v>9.3799999999999994E-2</v>
      </c>
      <c r="P670">
        <v>2.5099999999999998</v>
      </c>
      <c r="R670">
        <v>0</v>
      </c>
      <c r="S670">
        <v>2.54</v>
      </c>
      <c r="T670">
        <v>2</v>
      </c>
      <c r="U670">
        <v>3.75</v>
      </c>
      <c r="V670">
        <v>2.2999999999999998</v>
      </c>
      <c r="Z670">
        <v>135</v>
      </c>
      <c r="AA670">
        <v>1.9426616075298157E-2</v>
      </c>
      <c r="AE670" t="s">
        <v>471</v>
      </c>
      <c r="AF670" t="s">
        <v>62</v>
      </c>
      <c r="AH670" t="s">
        <v>621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1</v>
      </c>
      <c r="AQ670">
        <v>0</v>
      </c>
      <c r="AR670">
        <v>0</v>
      </c>
      <c r="AS670">
        <v>0</v>
      </c>
      <c r="AT670">
        <v>0</v>
      </c>
      <c r="AU670">
        <v>2</v>
      </c>
      <c r="AV670">
        <v>0</v>
      </c>
      <c r="AW670">
        <v>0</v>
      </c>
      <c r="AX670">
        <v>2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K670" t="s">
        <v>3397</v>
      </c>
    </row>
    <row r="671" spans="1:63" x14ac:dyDescent="0.25">
      <c r="A671">
        <v>1</v>
      </c>
      <c r="B671" t="s">
        <v>149</v>
      </c>
      <c r="D671" t="s">
        <v>149</v>
      </c>
      <c r="E671">
        <v>670</v>
      </c>
      <c r="G671" t="s">
        <v>74</v>
      </c>
      <c r="H671" t="s">
        <v>680</v>
      </c>
      <c r="I671" t="s">
        <v>1378</v>
      </c>
      <c r="J671" t="s">
        <v>1379</v>
      </c>
      <c r="K671" t="s">
        <v>3877</v>
      </c>
      <c r="L671" t="s">
        <v>2428</v>
      </c>
      <c r="M671">
        <v>9.3799999999999994E-2</v>
      </c>
      <c r="N671">
        <v>9.3799999999999994E-2</v>
      </c>
      <c r="O671">
        <v>9.3799999999999994E-2</v>
      </c>
      <c r="P671">
        <v>0.9</v>
      </c>
      <c r="R671">
        <v>0</v>
      </c>
      <c r="S671">
        <v>0.92500000000000004</v>
      </c>
      <c r="T671">
        <v>2</v>
      </c>
      <c r="U671">
        <v>1.8</v>
      </c>
      <c r="V671">
        <v>0.7</v>
      </c>
      <c r="Z671">
        <v>135</v>
      </c>
      <c r="AA671">
        <v>1.9426616075298157E-2</v>
      </c>
      <c r="AE671" t="s">
        <v>471</v>
      </c>
      <c r="AF671" t="s">
        <v>62</v>
      </c>
      <c r="AH671" t="s">
        <v>683</v>
      </c>
      <c r="AI671">
        <v>0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1</v>
      </c>
      <c r="AQ671">
        <v>0</v>
      </c>
      <c r="AR671">
        <v>0</v>
      </c>
      <c r="AS671">
        <v>0</v>
      </c>
      <c r="AT671">
        <v>0</v>
      </c>
      <c r="AU671">
        <v>2</v>
      </c>
      <c r="AV671">
        <v>0</v>
      </c>
      <c r="AW671">
        <v>0</v>
      </c>
      <c r="AX671">
        <v>2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K671" t="s">
        <v>3397</v>
      </c>
    </row>
    <row r="672" spans="1:63" x14ac:dyDescent="0.25">
      <c r="A672">
        <v>1</v>
      </c>
      <c r="B672" t="s">
        <v>149</v>
      </c>
      <c r="D672" t="s">
        <v>149</v>
      </c>
      <c r="E672">
        <v>671</v>
      </c>
      <c r="F672" t="s">
        <v>60</v>
      </c>
      <c r="H672" t="s">
        <v>802</v>
      </c>
      <c r="I672" t="s">
        <v>1380</v>
      </c>
      <c r="J672" t="s">
        <v>1381</v>
      </c>
      <c r="K672" t="s">
        <v>3876</v>
      </c>
      <c r="L672" t="s">
        <v>784</v>
      </c>
      <c r="M672">
        <v>9.6000000000000002E-2</v>
      </c>
      <c r="N672">
        <v>9.6000000000000002E-2</v>
      </c>
      <c r="O672">
        <v>9.6000000000000002E-2</v>
      </c>
      <c r="P672">
        <v>1.54</v>
      </c>
      <c r="R672">
        <v>0</v>
      </c>
      <c r="S672">
        <v>1.57</v>
      </c>
      <c r="T672">
        <v>2</v>
      </c>
      <c r="U672">
        <v>2.4</v>
      </c>
      <c r="V672">
        <v>1.35</v>
      </c>
      <c r="Z672">
        <v>135</v>
      </c>
      <c r="AA672">
        <v>1.9882250993908564E-2</v>
      </c>
      <c r="AE672" t="s">
        <v>471</v>
      </c>
      <c r="AF672" t="s">
        <v>62</v>
      </c>
      <c r="AH672" t="s">
        <v>636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0</v>
      </c>
      <c r="AO672">
        <v>1</v>
      </c>
      <c r="AQ672">
        <v>0</v>
      </c>
      <c r="AR672">
        <v>0</v>
      </c>
      <c r="AS672">
        <v>0</v>
      </c>
      <c r="AT672">
        <v>0</v>
      </c>
      <c r="AU672">
        <v>2</v>
      </c>
      <c r="AV672">
        <v>0</v>
      </c>
      <c r="AW672">
        <v>0</v>
      </c>
      <c r="AX672">
        <v>2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K672" t="s">
        <v>3397</v>
      </c>
    </row>
    <row r="673" spans="1:63" x14ac:dyDescent="0.25">
      <c r="A673">
        <v>1</v>
      </c>
      <c r="B673" t="s">
        <v>149</v>
      </c>
      <c r="D673" t="s">
        <v>149</v>
      </c>
      <c r="E673">
        <v>672</v>
      </c>
      <c r="F673" t="s">
        <v>60</v>
      </c>
      <c r="H673" t="s">
        <v>680</v>
      </c>
      <c r="I673" t="s">
        <v>1382</v>
      </c>
      <c r="J673" t="s">
        <v>1383</v>
      </c>
      <c r="K673" t="s">
        <v>3875</v>
      </c>
      <c r="L673" t="s">
        <v>784</v>
      </c>
      <c r="M673">
        <v>9.6000000000000002E-2</v>
      </c>
      <c r="N673">
        <v>9.6000000000000002E-2</v>
      </c>
      <c r="O673">
        <v>9.6000000000000002E-2</v>
      </c>
      <c r="P673">
        <v>0.91</v>
      </c>
      <c r="R673">
        <v>0</v>
      </c>
      <c r="S673">
        <v>0.94</v>
      </c>
      <c r="T673">
        <v>2</v>
      </c>
      <c r="U673">
        <v>1.9</v>
      </c>
      <c r="V673">
        <v>0.75</v>
      </c>
      <c r="Z673">
        <v>135</v>
      </c>
      <c r="AA673">
        <v>1.9882250993908564E-2</v>
      </c>
      <c r="AE673" t="s">
        <v>471</v>
      </c>
      <c r="AF673" t="s">
        <v>62</v>
      </c>
      <c r="AH673" t="s">
        <v>683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1</v>
      </c>
      <c r="AQ673">
        <v>0</v>
      </c>
      <c r="AR673">
        <v>0</v>
      </c>
      <c r="AS673">
        <v>0</v>
      </c>
      <c r="AT673">
        <v>0</v>
      </c>
      <c r="AU673">
        <v>2</v>
      </c>
      <c r="AV673">
        <v>0</v>
      </c>
      <c r="AW673">
        <v>0</v>
      </c>
      <c r="AX673">
        <v>2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K673" t="s">
        <v>3397</v>
      </c>
    </row>
    <row r="674" spans="1:63" x14ac:dyDescent="0.25">
      <c r="A674">
        <v>1</v>
      </c>
      <c r="B674" t="s">
        <v>149</v>
      </c>
      <c r="D674" t="s">
        <v>149</v>
      </c>
      <c r="E674">
        <v>673</v>
      </c>
      <c r="H674" t="s">
        <v>874</v>
      </c>
      <c r="I674" t="s">
        <v>1384</v>
      </c>
      <c r="J674" t="s">
        <v>1385</v>
      </c>
      <c r="K674" t="s">
        <v>3874</v>
      </c>
      <c r="L674" t="s">
        <v>788</v>
      </c>
      <c r="M674">
        <v>9.9500000000000005E-2</v>
      </c>
      <c r="N674">
        <v>9.9500000000000005E-2</v>
      </c>
      <c r="R674">
        <v>0</v>
      </c>
      <c r="T674">
        <v>2</v>
      </c>
      <c r="U674">
        <v>3.75</v>
      </c>
      <c r="V674">
        <v>2.4</v>
      </c>
      <c r="Z674">
        <v>135</v>
      </c>
      <c r="AA674">
        <v>2.060712472806148E-2</v>
      </c>
      <c r="AE674" t="s">
        <v>471</v>
      </c>
      <c r="AF674" t="s">
        <v>62</v>
      </c>
      <c r="AH674" t="s">
        <v>621</v>
      </c>
      <c r="AI674">
        <v>0</v>
      </c>
      <c r="AJ674">
        <v>1</v>
      </c>
      <c r="AK674">
        <v>0</v>
      </c>
      <c r="AL674">
        <v>0</v>
      </c>
      <c r="AM674">
        <v>0</v>
      </c>
      <c r="AN674">
        <v>0</v>
      </c>
      <c r="AO674">
        <v>1</v>
      </c>
      <c r="AQ674">
        <v>0</v>
      </c>
      <c r="AR674">
        <v>0</v>
      </c>
      <c r="AS674">
        <v>0</v>
      </c>
      <c r="AT674">
        <v>0</v>
      </c>
      <c r="AU674">
        <v>2</v>
      </c>
      <c r="AV674">
        <v>0</v>
      </c>
      <c r="AW674">
        <v>0</v>
      </c>
      <c r="AX674">
        <v>2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K674" t="s">
        <v>3397</v>
      </c>
    </row>
    <row r="675" spans="1:63" x14ac:dyDescent="0.25">
      <c r="A675">
        <v>1</v>
      </c>
      <c r="B675" t="s">
        <v>149</v>
      </c>
      <c r="D675" t="s">
        <v>149</v>
      </c>
      <c r="E675">
        <v>674</v>
      </c>
      <c r="G675" t="s">
        <v>74</v>
      </c>
      <c r="H675" t="s">
        <v>802</v>
      </c>
      <c r="I675" t="s">
        <v>1386</v>
      </c>
      <c r="J675" t="s">
        <v>1387</v>
      </c>
      <c r="K675" t="s">
        <v>3873</v>
      </c>
      <c r="L675" t="s">
        <v>788</v>
      </c>
      <c r="M675">
        <v>9.9500000000000005E-2</v>
      </c>
      <c r="N675">
        <v>9.9500000000000005E-2</v>
      </c>
      <c r="O675">
        <v>9.9500000000000005E-2</v>
      </c>
      <c r="P675">
        <v>1.5249999999999999</v>
      </c>
      <c r="R675">
        <v>0</v>
      </c>
      <c r="S675">
        <v>1.55</v>
      </c>
      <c r="T675">
        <v>2</v>
      </c>
      <c r="U675">
        <v>2.2999999999999998</v>
      </c>
      <c r="V675">
        <v>1.25</v>
      </c>
      <c r="Z675">
        <v>135</v>
      </c>
      <c r="AA675">
        <v>2.060712472806148E-2</v>
      </c>
      <c r="AE675" t="s">
        <v>471</v>
      </c>
      <c r="AF675" t="s">
        <v>62</v>
      </c>
      <c r="AH675" t="s">
        <v>636</v>
      </c>
      <c r="AI675">
        <v>0</v>
      </c>
      <c r="AJ675">
        <v>1</v>
      </c>
      <c r="AK675">
        <v>0</v>
      </c>
      <c r="AL675">
        <v>0</v>
      </c>
      <c r="AM675">
        <v>0</v>
      </c>
      <c r="AN675">
        <v>0</v>
      </c>
      <c r="AO675">
        <v>1</v>
      </c>
      <c r="AQ675">
        <v>0</v>
      </c>
      <c r="AR675">
        <v>0</v>
      </c>
      <c r="AS675">
        <v>0</v>
      </c>
      <c r="AT675">
        <v>0</v>
      </c>
      <c r="AU675">
        <v>2</v>
      </c>
      <c r="AV675">
        <v>0</v>
      </c>
      <c r="AW675">
        <v>0</v>
      </c>
      <c r="AX675">
        <v>2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K675" t="s">
        <v>3397</v>
      </c>
    </row>
    <row r="676" spans="1:63" x14ac:dyDescent="0.25">
      <c r="A676">
        <v>1</v>
      </c>
      <c r="B676" t="s">
        <v>149</v>
      </c>
      <c r="D676" t="s">
        <v>149</v>
      </c>
      <c r="E676">
        <v>675</v>
      </c>
      <c r="G676" t="s">
        <v>74</v>
      </c>
      <c r="H676" t="s">
        <v>680</v>
      </c>
      <c r="I676" t="s">
        <v>1388</v>
      </c>
      <c r="J676" t="s">
        <v>1389</v>
      </c>
      <c r="K676" t="s">
        <v>3872</v>
      </c>
      <c r="L676" t="s">
        <v>788</v>
      </c>
      <c r="M676">
        <v>9.9500000000000005E-2</v>
      </c>
      <c r="N676">
        <v>9.9500000000000005E-2</v>
      </c>
      <c r="O676">
        <v>9.9500000000000005E-2</v>
      </c>
      <c r="P676">
        <v>0.9</v>
      </c>
      <c r="R676">
        <v>0</v>
      </c>
      <c r="S676">
        <v>0.92500000000000004</v>
      </c>
      <c r="T676">
        <v>2</v>
      </c>
      <c r="U676">
        <v>1.9</v>
      </c>
      <c r="V676">
        <v>0.7</v>
      </c>
      <c r="Z676">
        <v>135</v>
      </c>
      <c r="AA676">
        <v>2.060712472806148E-2</v>
      </c>
      <c r="AE676" t="s">
        <v>471</v>
      </c>
      <c r="AF676" t="s">
        <v>62</v>
      </c>
      <c r="AH676" t="s">
        <v>683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1</v>
      </c>
      <c r="AQ676">
        <v>0</v>
      </c>
      <c r="AR676">
        <v>0</v>
      </c>
      <c r="AS676">
        <v>0</v>
      </c>
      <c r="AT676">
        <v>0</v>
      </c>
      <c r="AU676">
        <v>2</v>
      </c>
      <c r="AV676">
        <v>0</v>
      </c>
      <c r="AW676">
        <v>0</v>
      </c>
      <c r="AX676">
        <v>2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K676" t="s">
        <v>3397</v>
      </c>
    </row>
    <row r="677" spans="1:63" x14ac:dyDescent="0.25">
      <c r="A677">
        <v>1</v>
      </c>
      <c r="B677" t="s">
        <v>149</v>
      </c>
      <c r="D677" t="s">
        <v>149</v>
      </c>
      <c r="E677">
        <v>676</v>
      </c>
      <c r="G677" t="s">
        <v>74</v>
      </c>
      <c r="H677" t="s">
        <v>680</v>
      </c>
      <c r="I677" t="s">
        <v>1390</v>
      </c>
      <c r="J677" t="s">
        <v>1391</v>
      </c>
      <c r="K677" t="s">
        <v>3871</v>
      </c>
      <c r="L677" t="s">
        <v>955</v>
      </c>
      <c r="M677">
        <v>0.10150000000000001</v>
      </c>
      <c r="N677">
        <v>0.10150000000000001</v>
      </c>
      <c r="O677">
        <v>0.10150000000000001</v>
      </c>
      <c r="P677">
        <v>0.92500000000000004</v>
      </c>
      <c r="R677">
        <v>0</v>
      </c>
      <c r="S677">
        <v>0.95</v>
      </c>
      <c r="T677">
        <v>2</v>
      </c>
      <c r="U677">
        <v>1.85</v>
      </c>
      <c r="V677">
        <v>0.7</v>
      </c>
      <c r="Z677">
        <v>135</v>
      </c>
      <c r="AA677">
        <v>2.1021338290434576E-2</v>
      </c>
      <c r="AE677" t="s">
        <v>471</v>
      </c>
      <c r="AF677" t="s">
        <v>62</v>
      </c>
      <c r="AH677" t="s">
        <v>683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0</v>
      </c>
      <c r="AO677">
        <v>1</v>
      </c>
      <c r="AQ677">
        <v>0</v>
      </c>
      <c r="AR677">
        <v>0</v>
      </c>
      <c r="AS677">
        <v>0</v>
      </c>
      <c r="AT677">
        <v>0</v>
      </c>
      <c r="AU677">
        <v>2</v>
      </c>
      <c r="AV677">
        <v>0</v>
      </c>
      <c r="AW677">
        <v>0</v>
      </c>
      <c r="AX677">
        <v>2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K677" t="s">
        <v>3397</v>
      </c>
    </row>
    <row r="678" spans="1:63" x14ac:dyDescent="0.25">
      <c r="A678">
        <v>1</v>
      </c>
      <c r="B678" t="s">
        <v>149</v>
      </c>
      <c r="D678" t="s">
        <v>149</v>
      </c>
      <c r="E678">
        <v>677</v>
      </c>
      <c r="F678" t="s">
        <v>60</v>
      </c>
      <c r="H678" t="s">
        <v>802</v>
      </c>
      <c r="I678" t="s">
        <v>1392</v>
      </c>
      <c r="J678" t="s">
        <v>1393</v>
      </c>
      <c r="K678" t="s">
        <v>3870</v>
      </c>
      <c r="L678" t="s">
        <v>790</v>
      </c>
      <c r="M678">
        <v>0.104</v>
      </c>
      <c r="N678">
        <v>0.104</v>
      </c>
      <c r="O678">
        <v>0.104</v>
      </c>
      <c r="P678">
        <v>1.56</v>
      </c>
      <c r="R678">
        <v>0</v>
      </c>
      <c r="S678">
        <v>1.59</v>
      </c>
      <c r="T678">
        <v>2</v>
      </c>
      <c r="U678">
        <v>2.5</v>
      </c>
      <c r="V678">
        <v>1.35</v>
      </c>
      <c r="Z678">
        <v>135</v>
      </c>
      <c r="AA678">
        <v>2.1539105243400941E-2</v>
      </c>
      <c r="AE678" t="s">
        <v>471</v>
      </c>
      <c r="AF678" t="s">
        <v>62</v>
      </c>
      <c r="AH678" t="s">
        <v>636</v>
      </c>
      <c r="AI678">
        <v>0</v>
      </c>
      <c r="AJ678">
        <v>1</v>
      </c>
      <c r="AK678">
        <v>0</v>
      </c>
      <c r="AL678">
        <v>0</v>
      </c>
      <c r="AM678">
        <v>0</v>
      </c>
      <c r="AN678">
        <v>0</v>
      </c>
      <c r="AO678">
        <v>1</v>
      </c>
      <c r="AQ678">
        <v>0</v>
      </c>
      <c r="AR678">
        <v>0</v>
      </c>
      <c r="AS678">
        <v>0</v>
      </c>
      <c r="AT678">
        <v>0</v>
      </c>
      <c r="AU678">
        <v>2</v>
      </c>
      <c r="AV678">
        <v>0</v>
      </c>
      <c r="AW678">
        <v>0</v>
      </c>
      <c r="AX678">
        <v>2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K678" t="s">
        <v>3397</v>
      </c>
    </row>
    <row r="679" spans="1:63" x14ac:dyDescent="0.25">
      <c r="A679">
        <v>1</v>
      </c>
      <c r="B679" t="s">
        <v>149</v>
      </c>
      <c r="D679" t="s">
        <v>149</v>
      </c>
      <c r="E679">
        <v>678</v>
      </c>
      <c r="G679" t="s">
        <v>74</v>
      </c>
      <c r="H679" t="s">
        <v>680</v>
      </c>
      <c r="I679" t="s">
        <v>1394</v>
      </c>
      <c r="J679" t="s">
        <v>1395</v>
      </c>
      <c r="K679" t="s">
        <v>3869</v>
      </c>
      <c r="L679" t="s">
        <v>790</v>
      </c>
      <c r="M679">
        <v>0.104</v>
      </c>
      <c r="N679">
        <v>0.104</v>
      </c>
      <c r="O679">
        <v>0.104</v>
      </c>
      <c r="P679">
        <v>0.92500000000000004</v>
      </c>
      <c r="R679">
        <v>0</v>
      </c>
      <c r="S679">
        <v>0.95</v>
      </c>
      <c r="T679">
        <v>2</v>
      </c>
      <c r="U679">
        <v>1.85</v>
      </c>
      <c r="V679">
        <v>0.6</v>
      </c>
      <c r="Z679">
        <v>135</v>
      </c>
      <c r="AA679">
        <v>2.1539105243400941E-2</v>
      </c>
      <c r="AE679" t="s">
        <v>471</v>
      </c>
      <c r="AF679" t="s">
        <v>62</v>
      </c>
      <c r="AH679" t="s">
        <v>683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1</v>
      </c>
      <c r="AQ679">
        <v>0</v>
      </c>
      <c r="AR679">
        <v>0</v>
      </c>
      <c r="AS679">
        <v>0</v>
      </c>
      <c r="AT679">
        <v>0</v>
      </c>
      <c r="AU679">
        <v>2</v>
      </c>
      <c r="AV679">
        <v>0</v>
      </c>
      <c r="AW679">
        <v>0</v>
      </c>
      <c r="AX679">
        <v>2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K679" t="s">
        <v>3397</v>
      </c>
    </row>
    <row r="680" spans="1:63" x14ac:dyDescent="0.25">
      <c r="A680">
        <v>1</v>
      </c>
      <c r="B680" t="s">
        <v>149</v>
      </c>
      <c r="D680" t="s">
        <v>149</v>
      </c>
      <c r="E680">
        <v>679</v>
      </c>
      <c r="F680" t="s">
        <v>60</v>
      </c>
      <c r="H680" t="s">
        <v>802</v>
      </c>
      <c r="I680" t="s">
        <v>1396</v>
      </c>
      <c r="J680" t="s">
        <v>1397</v>
      </c>
      <c r="K680" t="s">
        <v>3868</v>
      </c>
      <c r="L680" t="s">
        <v>794</v>
      </c>
      <c r="M680">
        <v>0.11</v>
      </c>
      <c r="N680">
        <v>0.11</v>
      </c>
      <c r="O680">
        <v>0.11</v>
      </c>
      <c r="P680">
        <v>1.59</v>
      </c>
      <c r="R680">
        <v>0</v>
      </c>
      <c r="S680">
        <v>1.62</v>
      </c>
      <c r="T680">
        <v>2</v>
      </c>
      <c r="U680">
        <v>2.6</v>
      </c>
      <c r="V680">
        <v>1.4</v>
      </c>
      <c r="Z680">
        <v>135</v>
      </c>
      <c r="AA680">
        <v>2.2781745930520229E-2</v>
      </c>
      <c r="AE680" t="s">
        <v>471</v>
      </c>
      <c r="AF680" t="s">
        <v>62</v>
      </c>
      <c r="AH680" t="s">
        <v>636</v>
      </c>
      <c r="AI680">
        <v>0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1</v>
      </c>
      <c r="AQ680">
        <v>0</v>
      </c>
      <c r="AR680">
        <v>0</v>
      </c>
      <c r="AS680">
        <v>0</v>
      </c>
      <c r="AT680">
        <v>0</v>
      </c>
      <c r="AU680">
        <v>2</v>
      </c>
      <c r="AV680">
        <v>0</v>
      </c>
      <c r="AW680">
        <v>0</v>
      </c>
      <c r="AX680">
        <v>2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K680" t="s">
        <v>3397</v>
      </c>
    </row>
    <row r="681" spans="1:63" x14ac:dyDescent="0.25">
      <c r="A681">
        <v>1</v>
      </c>
      <c r="B681" t="s">
        <v>149</v>
      </c>
      <c r="D681" t="s">
        <v>149</v>
      </c>
      <c r="E681">
        <v>680</v>
      </c>
      <c r="G681" t="s">
        <v>74</v>
      </c>
      <c r="H681" t="s">
        <v>680</v>
      </c>
      <c r="I681" t="s">
        <v>1398</v>
      </c>
      <c r="J681" t="s">
        <v>1399</v>
      </c>
      <c r="K681" t="s">
        <v>3867</v>
      </c>
      <c r="L681" t="s">
        <v>794</v>
      </c>
      <c r="M681">
        <v>0.11</v>
      </c>
      <c r="N681">
        <v>0.11</v>
      </c>
      <c r="O681">
        <v>0.11</v>
      </c>
      <c r="P681">
        <v>1</v>
      </c>
      <c r="R681">
        <v>0</v>
      </c>
      <c r="S681">
        <v>1.0249999999999999</v>
      </c>
      <c r="T681">
        <v>2</v>
      </c>
      <c r="U681">
        <v>1.95</v>
      </c>
      <c r="V681">
        <v>0.75</v>
      </c>
      <c r="Z681">
        <v>135</v>
      </c>
      <c r="AA681">
        <v>2.2781745930520229E-2</v>
      </c>
      <c r="AE681" t="s">
        <v>471</v>
      </c>
      <c r="AF681" t="s">
        <v>62</v>
      </c>
      <c r="AH681" t="s">
        <v>683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1</v>
      </c>
      <c r="AQ681">
        <v>0</v>
      </c>
      <c r="AR681">
        <v>0</v>
      </c>
      <c r="AS681">
        <v>0</v>
      </c>
      <c r="AT681">
        <v>0</v>
      </c>
      <c r="AU681">
        <v>2</v>
      </c>
      <c r="AV681">
        <v>0</v>
      </c>
      <c r="AW681">
        <v>0</v>
      </c>
      <c r="AX681">
        <v>2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K681" t="s">
        <v>3397</v>
      </c>
    </row>
    <row r="682" spans="1:63" x14ac:dyDescent="0.25">
      <c r="A682">
        <v>1</v>
      </c>
      <c r="B682" t="s">
        <v>149</v>
      </c>
      <c r="D682" t="s">
        <v>149</v>
      </c>
      <c r="E682">
        <v>681</v>
      </c>
      <c r="F682" t="s">
        <v>60</v>
      </c>
      <c r="H682" t="s">
        <v>802</v>
      </c>
      <c r="I682" t="s">
        <v>1400</v>
      </c>
      <c r="J682" t="s">
        <v>1401</v>
      </c>
      <c r="K682" t="s">
        <v>3866</v>
      </c>
      <c r="L682" t="s">
        <v>796</v>
      </c>
      <c r="M682">
        <v>0.113</v>
      </c>
      <c r="N682">
        <v>0.113</v>
      </c>
      <c r="O682">
        <v>0.113</v>
      </c>
      <c r="P682">
        <v>1.56</v>
      </c>
      <c r="R682">
        <v>0</v>
      </c>
      <c r="S682">
        <v>1.59</v>
      </c>
      <c r="T682">
        <v>2</v>
      </c>
      <c r="U682">
        <v>2.6</v>
      </c>
      <c r="V682">
        <v>1.3</v>
      </c>
      <c r="Z682">
        <v>135</v>
      </c>
      <c r="AA682">
        <v>2.3403066274079874E-2</v>
      </c>
      <c r="AE682" t="s">
        <v>471</v>
      </c>
      <c r="AF682" t="s">
        <v>62</v>
      </c>
      <c r="AH682" t="s">
        <v>636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1</v>
      </c>
      <c r="AQ682">
        <v>0</v>
      </c>
      <c r="AR682">
        <v>0</v>
      </c>
      <c r="AS682">
        <v>0</v>
      </c>
      <c r="AT682">
        <v>0</v>
      </c>
      <c r="AU682">
        <v>2</v>
      </c>
      <c r="AV682">
        <v>0</v>
      </c>
      <c r="AW682">
        <v>0</v>
      </c>
      <c r="AX682">
        <v>2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K682" t="s">
        <v>3397</v>
      </c>
    </row>
    <row r="683" spans="1:63" x14ac:dyDescent="0.25">
      <c r="A683">
        <v>1</v>
      </c>
      <c r="B683" t="s">
        <v>149</v>
      </c>
      <c r="D683" t="s">
        <v>149</v>
      </c>
      <c r="E683">
        <v>682</v>
      </c>
      <c r="F683" t="s">
        <v>60</v>
      </c>
      <c r="H683" t="s">
        <v>802</v>
      </c>
      <c r="I683" t="s">
        <v>1402</v>
      </c>
      <c r="J683" t="s">
        <v>1403</v>
      </c>
      <c r="K683" t="s">
        <v>3865</v>
      </c>
      <c r="L683" t="s">
        <v>798</v>
      </c>
      <c r="M683">
        <v>0.11600000000000001</v>
      </c>
      <c r="N683">
        <v>0.11600000000000001</v>
      </c>
      <c r="O683">
        <v>0.11600000000000001</v>
      </c>
      <c r="P683">
        <v>1.72</v>
      </c>
      <c r="R683">
        <v>0</v>
      </c>
      <c r="S683">
        <v>1.75</v>
      </c>
      <c r="T683">
        <v>2</v>
      </c>
      <c r="U683">
        <v>2.75</v>
      </c>
      <c r="V683">
        <v>1.5</v>
      </c>
      <c r="Z683">
        <v>135</v>
      </c>
      <c r="AA683">
        <v>2.4024386617639514E-2</v>
      </c>
      <c r="AE683" t="s">
        <v>471</v>
      </c>
      <c r="AF683" t="s">
        <v>62</v>
      </c>
      <c r="AH683" t="s">
        <v>636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Q683">
        <v>0</v>
      </c>
      <c r="AR683">
        <v>0</v>
      </c>
      <c r="AS683">
        <v>0</v>
      </c>
      <c r="AT683">
        <v>0</v>
      </c>
      <c r="AU683">
        <v>2</v>
      </c>
      <c r="AV683">
        <v>0</v>
      </c>
      <c r="AW683">
        <v>0</v>
      </c>
      <c r="AX683">
        <v>2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K683" t="s">
        <v>3397</v>
      </c>
    </row>
    <row r="684" spans="1:63" x14ac:dyDescent="0.25">
      <c r="A684">
        <v>1</v>
      </c>
      <c r="B684" t="s">
        <v>149</v>
      </c>
      <c r="D684" t="s">
        <v>149</v>
      </c>
      <c r="E684">
        <v>683</v>
      </c>
      <c r="G684" t="s">
        <v>74</v>
      </c>
      <c r="H684" t="s">
        <v>680</v>
      </c>
      <c r="I684" t="s">
        <v>1404</v>
      </c>
      <c r="J684" t="s">
        <v>1405</v>
      </c>
      <c r="K684" t="s">
        <v>3864</v>
      </c>
      <c r="L684" t="s">
        <v>798</v>
      </c>
      <c r="M684">
        <v>0.11600000000000001</v>
      </c>
      <c r="N684">
        <v>0.11600000000000001</v>
      </c>
      <c r="O684">
        <v>0.11600000000000001</v>
      </c>
      <c r="P684">
        <v>1</v>
      </c>
      <c r="R684">
        <v>0</v>
      </c>
      <c r="S684">
        <v>1.0249999999999999</v>
      </c>
      <c r="T684">
        <v>2</v>
      </c>
      <c r="U684">
        <v>1.9</v>
      </c>
      <c r="V684">
        <v>0.8</v>
      </c>
      <c r="Z684">
        <v>135</v>
      </c>
      <c r="AA684">
        <v>2.4024386617639514E-2</v>
      </c>
      <c r="AE684" t="s">
        <v>471</v>
      </c>
      <c r="AF684" t="s">
        <v>62</v>
      </c>
      <c r="AH684" t="s">
        <v>683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1</v>
      </c>
      <c r="AQ684">
        <v>0</v>
      </c>
      <c r="AR684">
        <v>0</v>
      </c>
      <c r="AS684">
        <v>0</v>
      </c>
      <c r="AT684">
        <v>0</v>
      </c>
      <c r="AU684">
        <v>2</v>
      </c>
      <c r="AV684">
        <v>0</v>
      </c>
      <c r="AW684">
        <v>0</v>
      </c>
      <c r="AX684">
        <v>2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K684" t="s">
        <v>3397</v>
      </c>
    </row>
    <row r="685" spans="1:63" x14ac:dyDescent="0.25">
      <c r="A685">
        <v>1</v>
      </c>
      <c r="B685" t="s">
        <v>149</v>
      </c>
      <c r="D685" t="s">
        <v>149</v>
      </c>
      <c r="E685">
        <v>684</v>
      </c>
      <c r="G685" t="s">
        <v>74</v>
      </c>
      <c r="H685" t="s">
        <v>680</v>
      </c>
      <c r="I685" t="s">
        <v>1406</v>
      </c>
      <c r="J685" t="s">
        <v>1407</v>
      </c>
      <c r="K685" t="s">
        <v>3863</v>
      </c>
      <c r="L685" t="s">
        <v>806</v>
      </c>
      <c r="M685">
        <v>0.12</v>
      </c>
      <c r="N685">
        <v>0.12</v>
      </c>
      <c r="O685">
        <v>0.12</v>
      </c>
      <c r="P685">
        <v>0.8</v>
      </c>
      <c r="R685">
        <v>0</v>
      </c>
      <c r="S685">
        <v>0.82499999999999996</v>
      </c>
      <c r="T685">
        <v>2</v>
      </c>
      <c r="U685">
        <v>2</v>
      </c>
      <c r="V685">
        <v>0.625</v>
      </c>
      <c r="Z685">
        <v>135</v>
      </c>
      <c r="AA685">
        <v>2.4852813742385703E-2</v>
      </c>
      <c r="AE685" t="s">
        <v>471</v>
      </c>
      <c r="AF685" t="s">
        <v>545</v>
      </c>
      <c r="AH685" t="s">
        <v>683</v>
      </c>
      <c r="AI685">
        <v>0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1</v>
      </c>
      <c r="AQ685">
        <v>0</v>
      </c>
      <c r="AR685">
        <v>0</v>
      </c>
      <c r="AS685">
        <v>0</v>
      </c>
      <c r="AT685">
        <v>0</v>
      </c>
      <c r="AU685">
        <v>2</v>
      </c>
      <c r="AV685">
        <v>0</v>
      </c>
      <c r="AW685">
        <v>0</v>
      </c>
      <c r="AX685">
        <v>2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K685" t="s">
        <v>3397</v>
      </c>
    </row>
    <row r="686" spans="1:63" x14ac:dyDescent="0.25">
      <c r="A686">
        <v>1</v>
      </c>
      <c r="B686" t="s">
        <v>149</v>
      </c>
      <c r="D686" t="s">
        <v>149</v>
      </c>
      <c r="E686">
        <v>685</v>
      </c>
      <c r="F686" t="s">
        <v>60</v>
      </c>
      <c r="H686" t="s">
        <v>802</v>
      </c>
      <c r="I686" t="s">
        <v>1408</v>
      </c>
      <c r="J686" t="s">
        <v>1409</v>
      </c>
      <c r="K686" t="s">
        <v>3862</v>
      </c>
      <c r="L686" t="s">
        <v>2427</v>
      </c>
      <c r="M686">
        <v>0.125</v>
      </c>
      <c r="N686">
        <v>0.125</v>
      </c>
      <c r="O686">
        <v>0.125</v>
      </c>
      <c r="P686">
        <v>1.73</v>
      </c>
      <c r="R686">
        <v>0</v>
      </c>
      <c r="S686">
        <v>1.76</v>
      </c>
      <c r="T686">
        <v>2</v>
      </c>
      <c r="U686">
        <v>2.7</v>
      </c>
      <c r="V686">
        <v>1.5</v>
      </c>
      <c r="Z686">
        <v>135</v>
      </c>
      <c r="AA686">
        <v>2.5888347648318443E-2</v>
      </c>
      <c r="AE686" t="s">
        <v>471</v>
      </c>
      <c r="AF686" t="s">
        <v>62</v>
      </c>
      <c r="AH686" t="s">
        <v>636</v>
      </c>
      <c r="AI686">
        <v>0</v>
      </c>
      <c r="AJ686">
        <v>1</v>
      </c>
      <c r="AK686">
        <v>0</v>
      </c>
      <c r="AL686">
        <v>0</v>
      </c>
      <c r="AM686">
        <v>0</v>
      </c>
      <c r="AN686">
        <v>0</v>
      </c>
      <c r="AO686">
        <v>1</v>
      </c>
      <c r="AQ686">
        <v>0</v>
      </c>
      <c r="AR686">
        <v>0</v>
      </c>
      <c r="AS686">
        <v>0</v>
      </c>
      <c r="AT686">
        <v>0</v>
      </c>
      <c r="AU686">
        <v>2</v>
      </c>
      <c r="AV686">
        <v>0</v>
      </c>
      <c r="AW686">
        <v>0</v>
      </c>
      <c r="AX686">
        <v>2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K686" t="s">
        <v>3397</v>
      </c>
    </row>
    <row r="687" spans="1:63" x14ac:dyDescent="0.25">
      <c r="A687">
        <v>1</v>
      </c>
      <c r="B687" t="s">
        <v>149</v>
      </c>
      <c r="D687" t="s">
        <v>149</v>
      </c>
      <c r="E687">
        <v>686</v>
      </c>
      <c r="G687" t="s">
        <v>74</v>
      </c>
      <c r="H687" t="s">
        <v>680</v>
      </c>
      <c r="I687" t="s">
        <v>1410</v>
      </c>
      <c r="J687" t="s">
        <v>1411</v>
      </c>
      <c r="K687" t="s">
        <v>3861</v>
      </c>
      <c r="L687" t="s">
        <v>2427</v>
      </c>
      <c r="M687">
        <v>0.125</v>
      </c>
      <c r="N687">
        <v>0.125</v>
      </c>
      <c r="O687">
        <v>0.125</v>
      </c>
      <c r="P687">
        <v>1</v>
      </c>
      <c r="R687">
        <v>0</v>
      </c>
      <c r="S687">
        <v>1.0249999999999999</v>
      </c>
      <c r="T687">
        <v>2</v>
      </c>
      <c r="U687">
        <v>1.95</v>
      </c>
      <c r="V687">
        <v>0.8</v>
      </c>
      <c r="Z687">
        <v>135</v>
      </c>
      <c r="AA687">
        <v>2.5888347648318443E-2</v>
      </c>
      <c r="AE687" t="s">
        <v>471</v>
      </c>
      <c r="AF687" t="s">
        <v>62</v>
      </c>
      <c r="AH687" t="s">
        <v>683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1</v>
      </c>
      <c r="AQ687">
        <v>0</v>
      </c>
      <c r="AR687">
        <v>0</v>
      </c>
      <c r="AS687">
        <v>0</v>
      </c>
      <c r="AT687">
        <v>0</v>
      </c>
      <c r="AU687">
        <v>2</v>
      </c>
      <c r="AV687">
        <v>0</v>
      </c>
      <c r="AW687">
        <v>0</v>
      </c>
      <c r="AX687">
        <v>2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K687" t="s">
        <v>3397</v>
      </c>
    </row>
    <row r="688" spans="1:63" x14ac:dyDescent="0.25">
      <c r="A688">
        <v>1</v>
      </c>
      <c r="B688" t="s">
        <v>149</v>
      </c>
      <c r="D688" t="s">
        <v>149</v>
      </c>
      <c r="E688">
        <v>687</v>
      </c>
      <c r="G688" t="s">
        <v>74</v>
      </c>
      <c r="H688" t="s">
        <v>874</v>
      </c>
      <c r="I688" t="s">
        <v>1412</v>
      </c>
      <c r="J688" t="s">
        <v>1413</v>
      </c>
      <c r="K688" t="s">
        <v>3860</v>
      </c>
      <c r="L688" t="s">
        <v>813</v>
      </c>
      <c r="M688">
        <v>0.126</v>
      </c>
      <c r="N688">
        <v>0.157</v>
      </c>
      <c r="O688">
        <v>0.126</v>
      </c>
      <c r="P688">
        <v>0.73499999999999999</v>
      </c>
      <c r="Q688">
        <v>0.78500000000000003</v>
      </c>
      <c r="R688">
        <v>17.223436191131455</v>
      </c>
      <c r="S688">
        <v>0.8</v>
      </c>
      <c r="T688">
        <v>2</v>
      </c>
      <c r="U688">
        <v>1.95</v>
      </c>
      <c r="V688">
        <v>0.6</v>
      </c>
      <c r="Z688">
        <v>135</v>
      </c>
      <c r="AA688">
        <v>2.6095454429504991E-2</v>
      </c>
      <c r="AE688" t="s">
        <v>471</v>
      </c>
      <c r="AF688" t="s">
        <v>62</v>
      </c>
      <c r="AH688" t="s">
        <v>621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1</v>
      </c>
      <c r="AQ688">
        <v>0</v>
      </c>
      <c r="AR688">
        <v>0</v>
      </c>
      <c r="AS688">
        <v>0</v>
      </c>
      <c r="AT688">
        <v>0</v>
      </c>
      <c r="AU688">
        <v>2</v>
      </c>
      <c r="AV688">
        <v>0</v>
      </c>
      <c r="AW688">
        <v>0</v>
      </c>
      <c r="AX688">
        <v>2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K688" t="s">
        <v>3397</v>
      </c>
    </row>
    <row r="689" spans="1:63" x14ac:dyDescent="0.25">
      <c r="A689">
        <v>1</v>
      </c>
      <c r="B689" t="s">
        <v>149</v>
      </c>
      <c r="D689" t="s">
        <v>149</v>
      </c>
      <c r="E689">
        <v>688</v>
      </c>
      <c r="G689" t="s">
        <v>74</v>
      </c>
      <c r="H689" t="s">
        <v>680</v>
      </c>
      <c r="I689" t="s">
        <v>1414</v>
      </c>
      <c r="J689" t="s">
        <v>1415</v>
      </c>
      <c r="K689" t="s">
        <v>3859</v>
      </c>
      <c r="L689" t="s">
        <v>815</v>
      </c>
      <c r="M689">
        <v>0.1285</v>
      </c>
      <c r="N689">
        <v>0.1285</v>
      </c>
      <c r="O689">
        <v>0.1285</v>
      </c>
      <c r="P689">
        <v>1.05</v>
      </c>
      <c r="R689">
        <v>0</v>
      </c>
      <c r="S689">
        <v>1.075</v>
      </c>
      <c r="T689">
        <v>2</v>
      </c>
      <c r="U689">
        <v>1.95</v>
      </c>
      <c r="V689">
        <v>0.85</v>
      </c>
      <c r="Z689">
        <v>135</v>
      </c>
      <c r="AA689">
        <v>2.661322138247136E-2</v>
      </c>
      <c r="AE689" t="s">
        <v>471</v>
      </c>
      <c r="AF689" t="s">
        <v>62</v>
      </c>
      <c r="AH689" t="s">
        <v>683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1</v>
      </c>
      <c r="AQ689">
        <v>0</v>
      </c>
      <c r="AR689">
        <v>0</v>
      </c>
      <c r="AS689">
        <v>0</v>
      </c>
      <c r="AT689">
        <v>0</v>
      </c>
      <c r="AU689">
        <v>2</v>
      </c>
      <c r="AV689">
        <v>0</v>
      </c>
      <c r="AW689">
        <v>0</v>
      </c>
      <c r="AX689">
        <v>2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K689" t="s">
        <v>3397</v>
      </c>
    </row>
    <row r="690" spans="1:63" x14ac:dyDescent="0.25">
      <c r="A690">
        <v>1</v>
      </c>
      <c r="B690" t="s">
        <v>149</v>
      </c>
      <c r="D690" t="s">
        <v>149</v>
      </c>
      <c r="E690">
        <v>689</v>
      </c>
      <c r="G690" t="s">
        <v>74</v>
      </c>
      <c r="H690" t="s">
        <v>680</v>
      </c>
      <c r="I690" t="s">
        <v>1416</v>
      </c>
      <c r="J690" t="s">
        <v>1417</v>
      </c>
      <c r="K690" t="s">
        <v>3858</v>
      </c>
      <c r="L690" t="s">
        <v>821</v>
      </c>
      <c r="M690">
        <v>0.13600000000000001</v>
      </c>
      <c r="N690">
        <v>0.13600000000000001</v>
      </c>
      <c r="O690">
        <v>0.13600000000000001</v>
      </c>
      <c r="P690">
        <v>1.05</v>
      </c>
      <c r="R690">
        <v>0</v>
      </c>
      <c r="S690">
        <v>1.075</v>
      </c>
      <c r="T690">
        <v>2</v>
      </c>
      <c r="U690">
        <v>2</v>
      </c>
      <c r="V690">
        <v>0.8</v>
      </c>
      <c r="Z690">
        <v>135</v>
      </c>
      <c r="AA690">
        <v>2.8166522241370468E-2</v>
      </c>
      <c r="AE690" t="s">
        <v>471</v>
      </c>
      <c r="AF690" t="s">
        <v>62</v>
      </c>
      <c r="AH690" t="s">
        <v>683</v>
      </c>
      <c r="AI690">
        <v>0</v>
      </c>
      <c r="AJ690">
        <v>1</v>
      </c>
      <c r="AK690">
        <v>0</v>
      </c>
      <c r="AL690">
        <v>0</v>
      </c>
      <c r="AM690">
        <v>0</v>
      </c>
      <c r="AN690">
        <v>0</v>
      </c>
      <c r="AO690">
        <v>1</v>
      </c>
      <c r="AQ690">
        <v>0</v>
      </c>
      <c r="AR690">
        <v>0</v>
      </c>
      <c r="AS690">
        <v>0</v>
      </c>
      <c r="AT690">
        <v>0</v>
      </c>
      <c r="AU690">
        <v>2</v>
      </c>
      <c r="AV690">
        <v>0</v>
      </c>
      <c r="AW690">
        <v>0</v>
      </c>
      <c r="AX690">
        <v>2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K690" t="s">
        <v>3397</v>
      </c>
    </row>
    <row r="691" spans="1:63" x14ac:dyDescent="0.25">
      <c r="A691">
        <v>1</v>
      </c>
      <c r="B691" t="s">
        <v>149</v>
      </c>
      <c r="D691" t="s">
        <v>149</v>
      </c>
      <c r="E691">
        <v>690</v>
      </c>
      <c r="F691" t="s">
        <v>60</v>
      </c>
      <c r="H691" t="s">
        <v>802</v>
      </c>
      <c r="I691" t="s">
        <v>1418</v>
      </c>
      <c r="J691" t="s">
        <v>1419</v>
      </c>
      <c r="K691" t="s">
        <v>3857</v>
      </c>
      <c r="L691" t="s">
        <v>823</v>
      </c>
      <c r="M691">
        <v>0.14050000000000001</v>
      </c>
      <c r="N691">
        <v>0.14050000000000001</v>
      </c>
      <c r="O691">
        <v>0.14050000000000001</v>
      </c>
      <c r="P691">
        <v>1.82</v>
      </c>
      <c r="R691">
        <v>0</v>
      </c>
      <c r="S691">
        <v>1.86</v>
      </c>
      <c r="T691">
        <v>2</v>
      </c>
      <c r="U691">
        <v>2.85</v>
      </c>
      <c r="V691">
        <v>1.65</v>
      </c>
      <c r="Z691">
        <v>135</v>
      </c>
      <c r="AA691">
        <v>2.9098502756709933E-2</v>
      </c>
      <c r="AE691" t="s">
        <v>471</v>
      </c>
      <c r="AF691" t="s">
        <v>62</v>
      </c>
      <c r="AH691" t="s">
        <v>636</v>
      </c>
      <c r="AI691">
        <v>0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1</v>
      </c>
      <c r="AQ691">
        <v>0</v>
      </c>
      <c r="AR691">
        <v>0</v>
      </c>
      <c r="AS691">
        <v>0</v>
      </c>
      <c r="AT691">
        <v>0</v>
      </c>
      <c r="AU691">
        <v>2</v>
      </c>
      <c r="AV691">
        <v>0</v>
      </c>
      <c r="AW691">
        <v>0</v>
      </c>
      <c r="AX691">
        <v>2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K691" t="s">
        <v>3397</v>
      </c>
    </row>
    <row r="692" spans="1:63" x14ac:dyDescent="0.25">
      <c r="A692">
        <v>1</v>
      </c>
      <c r="B692" t="s">
        <v>149</v>
      </c>
      <c r="D692" t="s">
        <v>149</v>
      </c>
      <c r="E692">
        <v>691</v>
      </c>
      <c r="F692" t="s">
        <v>60</v>
      </c>
      <c r="H692" t="s">
        <v>680</v>
      </c>
      <c r="I692" t="s">
        <v>1420</v>
      </c>
      <c r="J692" t="s">
        <v>1421</v>
      </c>
      <c r="K692" t="s">
        <v>3856</v>
      </c>
      <c r="L692" t="s">
        <v>823</v>
      </c>
      <c r="M692">
        <v>0.14050000000000001</v>
      </c>
      <c r="N692">
        <v>0.14050000000000001</v>
      </c>
      <c r="O692">
        <v>0.14050000000000001</v>
      </c>
      <c r="P692">
        <v>1</v>
      </c>
      <c r="R692">
        <v>0</v>
      </c>
      <c r="S692">
        <v>1.04</v>
      </c>
      <c r="T692">
        <v>2</v>
      </c>
      <c r="U692">
        <v>2.0499999999999998</v>
      </c>
      <c r="V692">
        <v>0.7</v>
      </c>
      <c r="Z692">
        <v>135</v>
      </c>
      <c r="AA692">
        <v>2.9098502756709933E-2</v>
      </c>
      <c r="AE692" t="s">
        <v>471</v>
      </c>
      <c r="AF692" t="s">
        <v>62</v>
      </c>
      <c r="AH692" t="s">
        <v>683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1</v>
      </c>
      <c r="AQ692">
        <v>0</v>
      </c>
      <c r="AR692">
        <v>0</v>
      </c>
      <c r="AS692">
        <v>0</v>
      </c>
      <c r="AT692">
        <v>0</v>
      </c>
      <c r="AU692">
        <v>2</v>
      </c>
      <c r="AV692">
        <v>0</v>
      </c>
      <c r="AW692">
        <v>0</v>
      </c>
      <c r="AX692">
        <v>2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K692" t="s">
        <v>3397</v>
      </c>
    </row>
    <row r="693" spans="1:63" x14ac:dyDescent="0.25">
      <c r="A693">
        <v>1</v>
      </c>
      <c r="B693" t="s">
        <v>149</v>
      </c>
      <c r="D693" t="s">
        <v>149</v>
      </c>
      <c r="E693">
        <v>692</v>
      </c>
      <c r="F693" t="s">
        <v>60</v>
      </c>
      <c r="H693" t="s">
        <v>802</v>
      </c>
      <c r="I693" t="s">
        <v>1422</v>
      </c>
      <c r="J693" t="s">
        <v>1423</v>
      </c>
      <c r="K693" t="s">
        <v>3855</v>
      </c>
      <c r="L693" t="s">
        <v>2426</v>
      </c>
      <c r="M693">
        <v>0.1406</v>
      </c>
      <c r="N693">
        <v>0.1406</v>
      </c>
      <c r="O693">
        <v>0.1046</v>
      </c>
      <c r="P693">
        <v>1.85</v>
      </c>
      <c r="R693">
        <v>0</v>
      </c>
      <c r="S693">
        <v>1.88</v>
      </c>
      <c r="T693">
        <v>2</v>
      </c>
      <c r="U693">
        <v>2.85</v>
      </c>
      <c r="V693">
        <v>1.65</v>
      </c>
      <c r="Z693">
        <v>135</v>
      </c>
      <c r="AA693">
        <v>2.9119213434828584E-2</v>
      </c>
      <c r="AE693" t="s">
        <v>471</v>
      </c>
      <c r="AF693" t="s">
        <v>62</v>
      </c>
      <c r="AH693" t="s">
        <v>636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1</v>
      </c>
      <c r="AQ693">
        <v>0</v>
      </c>
      <c r="AR693">
        <v>0</v>
      </c>
      <c r="AS693">
        <v>0</v>
      </c>
      <c r="AT693">
        <v>0</v>
      </c>
      <c r="AU693">
        <v>2</v>
      </c>
      <c r="AV693">
        <v>0</v>
      </c>
      <c r="AW693">
        <v>0</v>
      </c>
      <c r="AX693">
        <v>2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K693" t="s">
        <v>3397</v>
      </c>
    </row>
    <row r="694" spans="1:63" x14ac:dyDescent="0.25">
      <c r="A694">
        <v>1</v>
      </c>
      <c r="B694" t="s">
        <v>149</v>
      </c>
      <c r="D694" t="s">
        <v>149</v>
      </c>
      <c r="E694">
        <v>693</v>
      </c>
      <c r="G694" t="s">
        <v>74</v>
      </c>
      <c r="H694" t="s">
        <v>680</v>
      </c>
      <c r="I694" t="s">
        <v>1424</v>
      </c>
      <c r="J694" t="s">
        <v>1425</v>
      </c>
      <c r="K694" t="s">
        <v>3854</v>
      </c>
      <c r="L694" t="s">
        <v>2426</v>
      </c>
      <c r="M694">
        <v>0.1406</v>
      </c>
      <c r="N694">
        <v>0.1406</v>
      </c>
      <c r="O694">
        <v>0.1406</v>
      </c>
      <c r="P694">
        <v>1.05</v>
      </c>
      <c r="R694">
        <v>0</v>
      </c>
      <c r="S694">
        <v>1.075</v>
      </c>
      <c r="T694">
        <v>2</v>
      </c>
      <c r="U694">
        <v>2</v>
      </c>
      <c r="V694">
        <v>0.8</v>
      </c>
      <c r="Z694">
        <v>135</v>
      </c>
      <c r="AA694">
        <v>2.9119213434828584E-2</v>
      </c>
      <c r="AE694" t="s">
        <v>471</v>
      </c>
      <c r="AF694" t="s">
        <v>62</v>
      </c>
      <c r="AH694" t="s">
        <v>683</v>
      </c>
      <c r="AI694">
        <v>0</v>
      </c>
      <c r="AJ694">
        <v>1</v>
      </c>
      <c r="AK694">
        <v>0</v>
      </c>
      <c r="AL694">
        <v>0</v>
      </c>
      <c r="AM694">
        <v>0</v>
      </c>
      <c r="AN694">
        <v>0</v>
      </c>
      <c r="AO694">
        <v>1</v>
      </c>
      <c r="AQ694">
        <v>0</v>
      </c>
      <c r="AR694">
        <v>0</v>
      </c>
      <c r="AS694">
        <v>0</v>
      </c>
      <c r="AT694">
        <v>0</v>
      </c>
      <c r="AU694">
        <v>2</v>
      </c>
      <c r="AV694">
        <v>0</v>
      </c>
      <c r="AW694">
        <v>0</v>
      </c>
      <c r="AX694">
        <v>2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K694" t="s">
        <v>3397</v>
      </c>
    </row>
    <row r="695" spans="1:63" x14ac:dyDescent="0.25">
      <c r="A695">
        <v>1</v>
      </c>
      <c r="B695" t="s">
        <v>149</v>
      </c>
      <c r="D695" t="s">
        <v>149</v>
      </c>
      <c r="E695">
        <v>694</v>
      </c>
      <c r="F695" t="s">
        <v>60</v>
      </c>
      <c r="H695" t="s">
        <v>802</v>
      </c>
      <c r="I695" t="s">
        <v>1426</v>
      </c>
      <c r="J695" t="s">
        <v>1427</v>
      </c>
      <c r="K695" t="s">
        <v>3853</v>
      </c>
      <c r="L695" t="s">
        <v>827</v>
      </c>
      <c r="M695">
        <v>0.14399999999999999</v>
      </c>
      <c r="N695">
        <v>0.14399999999999999</v>
      </c>
      <c r="O695">
        <v>0.14399999999999999</v>
      </c>
      <c r="P695">
        <v>2</v>
      </c>
      <c r="R695">
        <v>0</v>
      </c>
      <c r="S695">
        <v>2.0299999999999998</v>
      </c>
      <c r="T695">
        <v>2</v>
      </c>
      <c r="U695">
        <v>3</v>
      </c>
      <c r="V695">
        <v>1.75</v>
      </c>
      <c r="Z695">
        <v>135</v>
      </c>
      <c r="AA695">
        <v>2.9823376490862842E-2</v>
      </c>
      <c r="AE695" t="s">
        <v>471</v>
      </c>
      <c r="AF695" t="s">
        <v>62</v>
      </c>
      <c r="AH695" t="s">
        <v>636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1</v>
      </c>
      <c r="AQ695">
        <v>0</v>
      </c>
      <c r="AR695">
        <v>0</v>
      </c>
      <c r="AS695">
        <v>0</v>
      </c>
      <c r="AT695">
        <v>0</v>
      </c>
      <c r="AU695">
        <v>2</v>
      </c>
      <c r="AV695">
        <v>0</v>
      </c>
      <c r="AW695">
        <v>0</v>
      </c>
      <c r="AX695">
        <v>2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K695" t="s">
        <v>3397</v>
      </c>
    </row>
    <row r="696" spans="1:63" x14ac:dyDescent="0.25">
      <c r="A696">
        <v>1</v>
      </c>
      <c r="B696" t="s">
        <v>149</v>
      </c>
      <c r="D696" t="s">
        <v>149</v>
      </c>
      <c r="E696">
        <v>695</v>
      </c>
      <c r="F696" t="s">
        <v>60</v>
      </c>
      <c r="H696" t="s">
        <v>680</v>
      </c>
      <c r="I696" t="s">
        <v>1428</v>
      </c>
      <c r="J696" t="s">
        <v>1429</v>
      </c>
      <c r="K696" t="s">
        <v>3852</v>
      </c>
      <c r="L696" t="s">
        <v>827</v>
      </c>
      <c r="M696">
        <v>0.14399999999999999</v>
      </c>
      <c r="N696">
        <v>0.14399999999999999</v>
      </c>
      <c r="O696">
        <v>0.14399999999999999</v>
      </c>
      <c r="P696">
        <v>1.0900000000000001</v>
      </c>
      <c r="R696">
        <v>0</v>
      </c>
      <c r="S696">
        <v>1.1200000000000001</v>
      </c>
      <c r="T696">
        <v>2</v>
      </c>
      <c r="U696">
        <v>2.1</v>
      </c>
      <c r="V696">
        <v>0.9</v>
      </c>
      <c r="Z696">
        <v>135</v>
      </c>
      <c r="AA696">
        <v>2.9823376490862842E-2</v>
      </c>
      <c r="AE696" t="s">
        <v>471</v>
      </c>
      <c r="AF696" t="s">
        <v>62</v>
      </c>
      <c r="AH696" t="s">
        <v>683</v>
      </c>
      <c r="AI696">
        <v>0</v>
      </c>
      <c r="AJ696">
        <v>1</v>
      </c>
      <c r="AK696">
        <v>0</v>
      </c>
      <c r="AL696">
        <v>0</v>
      </c>
      <c r="AM696">
        <v>0</v>
      </c>
      <c r="AN696">
        <v>0</v>
      </c>
      <c r="AO696">
        <v>1</v>
      </c>
      <c r="AQ696">
        <v>0</v>
      </c>
      <c r="AR696">
        <v>0</v>
      </c>
      <c r="AS696">
        <v>0</v>
      </c>
      <c r="AT696">
        <v>0</v>
      </c>
      <c r="AU696">
        <v>2</v>
      </c>
      <c r="AV696">
        <v>0</v>
      </c>
      <c r="AW696">
        <v>0</v>
      </c>
      <c r="AX696">
        <v>2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K696" t="s">
        <v>3397</v>
      </c>
    </row>
    <row r="697" spans="1:63" x14ac:dyDescent="0.25">
      <c r="A697">
        <v>1</v>
      </c>
      <c r="B697" t="s">
        <v>149</v>
      </c>
      <c r="D697" t="s">
        <v>149</v>
      </c>
      <c r="E697">
        <v>696</v>
      </c>
      <c r="F697" t="s">
        <v>60</v>
      </c>
      <c r="H697" t="s">
        <v>874</v>
      </c>
      <c r="I697" t="s">
        <v>1430</v>
      </c>
      <c r="J697" t="s">
        <v>1431</v>
      </c>
      <c r="K697" t="s">
        <v>3851</v>
      </c>
      <c r="L697" t="s">
        <v>829</v>
      </c>
      <c r="M697">
        <v>0.14699999999999999</v>
      </c>
      <c r="N697">
        <v>0.14699999999999999</v>
      </c>
      <c r="O697">
        <v>0.14699999999999999</v>
      </c>
      <c r="P697">
        <v>2.92</v>
      </c>
      <c r="R697">
        <v>0</v>
      </c>
      <c r="S697">
        <v>2.95</v>
      </c>
      <c r="T697">
        <v>2</v>
      </c>
      <c r="U697">
        <v>4.4000000000000004</v>
      </c>
      <c r="V697">
        <v>2.7</v>
      </c>
      <c r="Z697">
        <v>135</v>
      </c>
      <c r="AA697">
        <v>3.0444696834422486E-2</v>
      </c>
      <c r="AE697" t="s">
        <v>471</v>
      </c>
      <c r="AF697" t="s">
        <v>62</v>
      </c>
      <c r="AH697" t="s">
        <v>621</v>
      </c>
      <c r="AI697">
        <v>0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1</v>
      </c>
      <c r="AQ697">
        <v>0</v>
      </c>
      <c r="AR697">
        <v>0</v>
      </c>
      <c r="AS697">
        <v>0</v>
      </c>
      <c r="AT697">
        <v>0</v>
      </c>
      <c r="AU697">
        <v>2</v>
      </c>
      <c r="AV697">
        <v>0</v>
      </c>
      <c r="AW697">
        <v>0</v>
      </c>
      <c r="AX697">
        <v>2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K697" t="s">
        <v>3397</v>
      </c>
    </row>
    <row r="698" spans="1:63" x14ac:dyDescent="0.25">
      <c r="A698">
        <v>1</v>
      </c>
      <c r="B698" t="s">
        <v>149</v>
      </c>
      <c r="D698" t="s">
        <v>149</v>
      </c>
      <c r="E698">
        <v>697</v>
      </c>
      <c r="G698" t="s">
        <v>74</v>
      </c>
      <c r="H698" t="s">
        <v>680</v>
      </c>
      <c r="I698" t="s">
        <v>1432</v>
      </c>
      <c r="J698" t="s">
        <v>1433</v>
      </c>
      <c r="K698" t="s">
        <v>3850</v>
      </c>
      <c r="L698" t="s">
        <v>831</v>
      </c>
      <c r="M698">
        <v>0.14949999999999999</v>
      </c>
      <c r="N698">
        <v>0.14949999999999999</v>
      </c>
      <c r="O698">
        <v>0.14949999999999999</v>
      </c>
      <c r="P698">
        <v>1.1499999999999999</v>
      </c>
      <c r="R698">
        <v>0</v>
      </c>
      <c r="S698">
        <v>1.175</v>
      </c>
      <c r="T698">
        <v>2</v>
      </c>
      <c r="U698">
        <v>2.1</v>
      </c>
      <c r="V698">
        <v>0.8</v>
      </c>
      <c r="Z698">
        <v>135</v>
      </c>
      <c r="AA698">
        <v>3.0962463787388855E-2</v>
      </c>
      <c r="AE698" t="s">
        <v>471</v>
      </c>
      <c r="AF698" t="s">
        <v>62</v>
      </c>
      <c r="AH698" t="s">
        <v>683</v>
      </c>
      <c r="AI698">
        <v>0</v>
      </c>
      <c r="AJ698">
        <v>1</v>
      </c>
      <c r="AK698">
        <v>0</v>
      </c>
      <c r="AL698">
        <v>0</v>
      </c>
      <c r="AM698">
        <v>0</v>
      </c>
      <c r="AN698">
        <v>0</v>
      </c>
      <c r="AO698">
        <v>1</v>
      </c>
      <c r="AQ698">
        <v>0</v>
      </c>
      <c r="AR698">
        <v>0</v>
      </c>
      <c r="AS698">
        <v>0</v>
      </c>
      <c r="AT698">
        <v>0</v>
      </c>
      <c r="AU698">
        <v>2</v>
      </c>
      <c r="AV698">
        <v>0</v>
      </c>
      <c r="AW698">
        <v>0</v>
      </c>
      <c r="AX698">
        <v>2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K698" t="s">
        <v>3397</v>
      </c>
    </row>
    <row r="699" spans="1:63" x14ac:dyDescent="0.25">
      <c r="A699">
        <v>1</v>
      </c>
      <c r="B699" t="s">
        <v>149</v>
      </c>
      <c r="D699" t="s">
        <v>149</v>
      </c>
      <c r="E699">
        <v>698</v>
      </c>
      <c r="F699" t="s">
        <v>60</v>
      </c>
      <c r="H699" t="s">
        <v>680</v>
      </c>
      <c r="I699" t="s">
        <v>1434</v>
      </c>
      <c r="J699" t="s">
        <v>1435</v>
      </c>
      <c r="K699" t="s">
        <v>3849</v>
      </c>
      <c r="L699" t="s">
        <v>1021</v>
      </c>
      <c r="M699">
        <v>0.152</v>
      </c>
      <c r="N699">
        <v>0.152</v>
      </c>
      <c r="O699">
        <v>0.152</v>
      </c>
      <c r="P699">
        <v>0.89500000000000002</v>
      </c>
      <c r="R699">
        <v>0</v>
      </c>
      <c r="S699">
        <v>0.92500000000000004</v>
      </c>
      <c r="T699">
        <v>2</v>
      </c>
      <c r="U699">
        <v>2.2000000000000002</v>
      </c>
      <c r="V699">
        <v>0.75</v>
      </c>
      <c r="Z699">
        <v>135</v>
      </c>
      <c r="AA699">
        <v>3.1480230740355226E-2</v>
      </c>
      <c r="AE699" t="s">
        <v>471</v>
      </c>
      <c r="AF699" t="s">
        <v>545</v>
      </c>
      <c r="AH699" t="s">
        <v>683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1</v>
      </c>
      <c r="AQ699">
        <v>0</v>
      </c>
      <c r="AR699">
        <v>0</v>
      </c>
      <c r="AS699">
        <v>0</v>
      </c>
      <c r="AT699">
        <v>0</v>
      </c>
      <c r="AU699">
        <v>2</v>
      </c>
      <c r="AV699">
        <v>0</v>
      </c>
      <c r="AW699">
        <v>0</v>
      </c>
      <c r="AX699">
        <v>2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K699" t="s">
        <v>3397</v>
      </c>
    </row>
    <row r="700" spans="1:63" x14ac:dyDescent="0.25">
      <c r="A700">
        <v>1</v>
      </c>
      <c r="B700" t="s">
        <v>149</v>
      </c>
      <c r="D700" t="s">
        <v>149</v>
      </c>
      <c r="E700">
        <v>699</v>
      </c>
      <c r="G700" t="s">
        <v>74</v>
      </c>
      <c r="H700" t="s">
        <v>802</v>
      </c>
      <c r="I700" t="s">
        <v>1436</v>
      </c>
      <c r="J700" t="s">
        <v>1437</v>
      </c>
      <c r="K700" t="s">
        <v>3848</v>
      </c>
      <c r="L700" t="s">
        <v>2425</v>
      </c>
      <c r="M700">
        <v>0.15629999999999999</v>
      </c>
      <c r="N700">
        <v>0.15629999999999999</v>
      </c>
      <c r="O700">
        <v>0.15629999999999999</v>
      </c>
      <c r="P700">
        <v>2.125</v>
      </c>
      <c r="R700">
        <v>0</v>
      </c>
      <c r="S700">
        <v>2.15</v>
      </c>
      <c r="T700">
        <v>2</v>
      </c>
      <c r="U700">
        <v>3.05</v>
      </c>
      <c r="V700">
        <v>1.9</v>
      </c>
      <c r="Z700">
        <v>135</v>
      </c>
      <c r="AA700">
        <v>3.2370789899457381E-2</v>
      </c>
      <c r="AE700" t="s">
        <v>471</v>
      </c>
      <c r="AF700" t="s">
        <v>62</v>
      </c>
      <c r="AH700" t="s">
        <v>636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0</v>
      </c>
      <c r="AO700">
        <v>1</v>
      </c>
      <c r="AQ700">
        <v>0</v>
      </c>
      <c r="AR700">
        <v>0</v>
      </c>
      <c r="AS700">
        <v>0</v>
      </c>
      <c r="AT700">
        <v>0</v>
      </c>
      <c r="AU700">
        <v>2</v>
      </c>
      <c r="AV700">
        <v>0</v>
      </c>
      <c r="AW700">
        <v>0</v>
      </c>
      <c r="AX700">
        <v>2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K700" t="s">
        <v>3397</v>
      </c>
    </row>
    <row r="701" spans="1:63" x14ac:dyDescent="0.25">
      <c r="A701">
        <v>1</v>
      </c>
      <c r="B701" t="s">
        <v>149</v>
      </c>
      <c r="D701" t="s">
        <v>149</v>
      </c>
      <c r="E701">
        <v>700</v>
      </c>
      <c r="G701" t="s">
        <v>74</v>
      </c>
      <c r="H701" t="s">
        <v>680</v>
      </c>
      <c r="I701" t="s">
        <v>1438</v>
      </c>
      <c r="J701" t="s">
        <v>1439</v>
      </c>
      <c r="K701" t="s">
        <v>3847</v>
      </c>
      <c r="L701" t="s">
        <v>2425</v>
      </c>
      <c r="M701">
        <v>0.15629999999999999</v>
      </c>
      <c r="N701">
        <v>0.15629999999999999</v>
      </c>
      <c r="O701">
        <v>0.15629999999999999</v>
      </c>
      <c r="P701">
        <v>1.05</v>
      </c>
      <c r="R701">
        <v>0</v>
      </c>
      <c r="S701">
        <v>1.075</v>
      </c>
      <c r="T701">
        <v>2</v>
      </c>
      <c r="U701">
        <v>2.1</v>
      </c>
      <c r="V701">
        <v>0.8</v>
      </c>
      <c r="Z701">
        <v>135</v>
      </c>
      <c r="AA701">
        <v>3.2370789899457381E-2</v>
      </c>
      <c r="AE701" t="s">
        <v>471</v>
      </c>
      <c r="AF701" t="s">
        <v>62</v>
      </c>
      <c r="AH701" t="s">
        <v>683</v>
      </c>
      <c r="AI701">
        <v>0</v>
      </c>
      <c r="AJ701">
        <v>1</v>
      </c>
      <c r="AK701">
        <v>0</v>
      </c>
      <c r="AL701">
        <v>0</v>
      </c>
      <c r="AM701">
        <v>0</v>
      </c>
      <c r="AN701">
        <v>0</v>
      </c>
      <c r="AO701">
        <v>1</v>
      </c>
      <c r="AQ701">
        <v>0</v>
      </c>
      <c r="AR701">
        <v>0</v>
      </c>
      <c r="AS701">
        <v>0</v>
      </c>
      <c r="AT701">
        <v>0</v>
      </c>
      <c r="AU701">
        <v>2</v>
      </c>
      <c r="AV701">
        <v>0</v>
      </c>
      <c r="AW701">
        <v>0</v>
      </c>
      <c r="AX701">
        <v>2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K701" t="s">
        <v>3397</v>
      </c>
    </row>
    <row r="702" spans="1:63" x14ac:dyDescent="0.25">
      <c r="A702">
        <v>1</v>
      </c>
      <c r="B702" t="s">
        <v>149</v>
      </c>
      <c r="D702" t="s">
        <v>149</v>
      </c>
      <c r="E702">
        <v>701</v>
      </c>
      <c r="F702" t="s">
        <v>60</v>
      </c>
      <c r="H702" t="s">
        <v>874</v>
      </c>
      <c r="I702" t="s">
        <v>1440</v>
      </c>
      <c r="J702" t="s">
        <v>1441</v>
      </c>
      <c r="K702" t="s">
        <v>3846</v>
      </c>
      <c r="L702" t="s">
        <v>837</v>
      </c>
      <c r="M702">
        <v>0.157</v>
      </c>
      <c r="N702">
        <v>0.157</v>
      </c>
      <c r="O702">
        <v>0.157</v>
      </c>
      <c r="P702">
        <v>3.1</v>
      </c>
      <c r="R702">
        <v>0</v>
      </c>
      <c r="S702">
        <v>3.14</v>
      </c>
      <c r="T702">
        <v>2</v>
      </c>
      <c r="U702">
        <v>4.6500000000000004</v>
      </c>
      <c r="V702">
        <v>2.9</v>
      </c>
      <c r="Z702">
        <v>135</v>
      </c>
      <c r="AA702">
        <v>3.2515764646287963E-2</v>
      </c>
      <c r="AE702" t="s">
        <v>471</v>
      </c>
      <c r="AF702" t="s">
        <v>62</v>
      </c>
      <c r="AH702" t="s">
        <v>621</v>
      </c>
      <c r="AI702">
        <v>0</v>
      </c>
      <c r="AJ702">
        <v>1</v>
      </c>
      <c r="AK702">
        <v>0</v>
      </c>
      <c r="AL702">
        <v>0</v>
      </c>
      <c r="AM702">
        <v>0</v>
      </c>
      <c r="AN702">
        <v>0</v>
      </c>
      <c r="AO702">
        <v>1</v>
      </c>
      <c r="AQ702">
        <v>0</v>
      </c>
      <c r="AR702">
        <v>0</v>
      </c>
      <c r="AS702">
        <v>0</v>
      </c>
      <c r="AT702">
        <v>0</v>
      </c>
      <c r="AU702">
        <v>2</v>
      </c>
      <c r="AV702">
        <v>0</v>
      </c>
      <c r="AW702">
        <v>0</v>
      </c>
      <c r="AX702">
        <v>2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K702" t="s">
        <v>3397</v>
      </c>
    </row>
    <row r="703" spans="1:63" x14ac:dyDescent="0.25">
      <c r="A703">
        <v>1</v>
      </c>
      <c r="B703" t="s">
        <v>149</v>
      </c>
      <c r="D703" t="s">
        <v>149</v>
      </c>
      <c r="E703">
        <v>702</v>
      </c>
      <c r="F703" t="s">
        <v>60</v>
      </c>
      <c r="H703" t="s">
        <v>680</v>
      </c>
      <c r="I703" t="s">
        <v>1442</v>
      </c>
      <c r="J703" t="s">
        <v>1443</v>
      </c>
      <c r="K703" t="s">
        <v>3845</v>
      </c>
      <c r="L703" t="s">
        <v>841</v>
      </c>
      <c r="M703">
        <v>0.159</v>
      </c>
      <c r="N703">
        <v>0.159</v>
      </c>
      <c r="O703">
        <v>0.159</v>
      </c>
      <c r="P703">
        <v>1.1200000000000001</v>
      </c>
      <c r="R703">
        <v>0</v>
      </c>
      <c r="S703">
        <v>1.1499999999999999</v>
      </c>
      <c r="T703">
        <v>2</v>
      </c>
      <c r="U703">
        <v>2.2000000000000002</v>
      </c>
      <c r="V703">
        <v>0.85</v>
      </c>
      <c r="Z703">
        <v>135</v>
      </c>
      <c r="AA703">
        <v>3.2929978208661059E-2</v>
      </c>
      <c r="AE703" t="s">
        <v>471</v>
      </c>
      <c r="AF703" t="s">
        <v>62</v>
      </c>
      <c r="AH703" t="s">
        <v>683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1</v>
      </c>
      <c r="AQ703">
        <v>0</v>
      </c>
      <c r="AR703">
        <v>0</v>
      </c>
      <c r="AS703">
        <v>0</v>
      </c>
      <c r="AT703">
        <v>0</v>
      </c>
      <c r="AU703">
        <v>2</v>
      </c>
      <c r="AV703">
        <v>0</v>
      </c>
      <c r="AW703">
        <v>0</v>
      </c>
      <c r="AX703">
        <v>2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K703" t="s">
        <v>3397</v>
      </c>
    </row>
    <row r="704" spans="1:63" x14ac:dyDescent="0.25">
      <c r="A704">
        <v>1</v>
      </c>
      <c r="B704" t="s">
        <v>149</v>
      </c>
      <c r="D704" t="s">
        <v>149</v>
      </c>
      <c r="E704">
        <v>703</v>
      </c>
      <c r="F704" t="s">
        <v>60</v>
      </c>
      <c r="H704" t="s">
        <v>802</v>
      </c>
      <c r="I704" t="s">
        <v>1444</v>
      </c>
      <c r="J704" t="s">
        <v>1445</v>
      </c>
      <c r="K704" t="s">
        <v>3844</v>
      </c>
      <c r="L704" t="s">
        <v>1046</v>
      </c>
      <c r="M704">
        <v>0.16600000000000001</v>
      </c>
      <c r="N704">
        <v>0.16600000000000001</v>
      </c>
      <c r="O704">
        <v>0.16600000000000001</v>
      </c>
      <c r="P704">
        <v>2.23</v>
      </c>
      <c r="R704">
        <v>0</v>
      </c>
      <c r="S704">
        <v>2.27</v>
      </c>
      <c r="T704">
        <v>2</v>
      </c>
      <c r="U704">
        <v>3.3</v>
      </c>
      <c r="V704">
        <v>1.9</v>
      </c>
      <c r="Z704">
        <v>135</v>
      </c>
      <c r="AA704">
        <v>3.4379725676966892E-2</v>
      </c>
      <c r="AE704" t="s">
        <v>471</v>
      </c>
      <c r="AF704" t="s">
        <v>62</v>
      </c>
      <c r="AH704" t="s">
        <v>636</v>
      </c>
      <c r="AI704">
        <v>0</v>
      </c>
      <c r="AJ704">
        <v>1</v>
      </c>
      <c r="AK704">
        <v>0</v>
      </c>
      <c r="AL704">
        <v>0</v>
      </c>
      <c r="AM704">
        <v>0</v>
      </c>
      <c r="AN704">
        <v>0</v>
      </c>
      <c r="AO704">
        <v>1</v>
      </c>
      <c r="AQ704">
        <v>0</v>
      </c>
      <c r="AR704">
        <v>0</v>
      </c>
      <c r="AS704">
        <v>0</v>
      </c>
      <c r="AT704">
        <v>0</v>
      </c>
      <c r="AU704">
        <v>2</v>
      </c>
      <c r="AV704">
        <v>0</v>
      </c>
      <c r="AW704">
        <v>0</v>
      </c>
      <c r="AX704">
        <v>2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K704" t="s">
        <v>3397</v>
      </c>
    </row>
    <row r="705" spans="1:63" x14ac:dyDescent="0.25">
      <c r="A705">
        <v>1</v>
      </c>
      <c r="B705" t="s">
        <v>149</v>
      </c>
      <c r="D705" t="s">
        <v>149</v>
      </c>
      <c r="E705">
        <v>704</v>
      </c>
      <c r="G705" t="s">
        <v>74</v>
      </c>
      <c r="H705" t="s">
        <v>680</v>
      </c>
      <c r="I705" t="s">
        <v>1446</v>
      </c>
      <c r="J705" t="s">
        <v>1447</v>
      </c>
      <c r="K705" t="s">
        <v>3843</v>
      </c>
      <c r="L705" t="s">
        <v>1046</v>
      </c>
      <c r="M705">
        <v>0.16600000000000001</v>
      </c>
      <c r="N705">
        <v>0.16600000000000001</v>
      </c>
      <c r="O705">
        <v>0.16600000000000001</v>
      </c>
      <c r="P705">
        <v>1.175</v>
      </c>
      <c r="R705">
        <v>0</v>
      </c>
      <c r="S705">
        <v>1.2</v>
      </c>
      <c r="T705">
        <v>2</v>
      </c>
      <c r="U705">
        <v>2.15</v>
      </c>
      <c r="V705">
        <v>0.9</v>
      </c>
      <c r="Z705">
        <v>135</v>
      </c>
      <c r="AA705">
        <v>3.4379725676966892E-2</v>
      </c>
      <c r="AE705" t="s">
        <v>471</v>
      </c>
      <c r="AF705" t="s">
        <v>545</v>
      </c>
      <c r="AH705" t="s">
        <v>683</v>
      </c>
      <c r="AI705">
        <v>0</v>
      </c>
      <c r="AJ705">
        <v>1</v>
      </c>
      <c r="AK705">
        <v>0</v>
      </c>
      <c r="AL705">
        <v>0</v>
      </c>
      <c r="AM705">
        <v>0</v>
      </c>
      <c r="AN705">
        <v>0</v>
      </c>
      <c r="AO705">
        <v>1</v>
      </c>
      <c r="AQ705">
        <v>0</v>
      </c>
      <c r="AR705">
        <v>0</v>
      </c>
      <c r="AS705">
        <v>0</v>
      </c>
      <c r="AT705">
        <v>0</v>
      </c>
      <c r="AU705">
        <v>2</v>
      </c>
      <c r="AV705">
        <v>0</v>
      </c>
      <c r="AW705">
        <v>0</v>
      </c>
      <c r="AX705">
        <v>2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K705" t="s">
        <v>3397</v>
      </c>
    </row>
    <row r="706" spans="1:63" x14ac:dyDescent="0.25">
      <c r="A706">
        <v>1</v>
      </c>
      <c r="B706" t="s">
        <v>149</v>
      </c>
      <c r="D706" t="s">
        <v>149</v>
      </c>
      <c r="E706">
        <v>705</v>
      </c>
      <c r="G706" t="s">
        <v>74</v>
      </c>
      <c r="H706" t="s">
        <v>680</v>
      </c>
      <c r="I706" t="s">
        <v>1448</v>
      </c>
      <c r="J706" t="s">
        <v>1449</v>
      </c>
      <c r="K706" t="s">
        <v>3842</v>
      </c>
      <c r="L706" t="s">
        <v>1051</v>
      </c>
      <c r="M706">
        <v>0.16950000000000001</v>
      </c>
      <c r="N706">
        <v>0.16950000000000001</v>
      </c>
      <c r="O706">
        <v>0.16950000000000001</v>
      </c>
      <c r="P706">
        <v>1.23</v>
      </c>
      <c r="R706">
        <v>0</v>
      </c>
      <c r="S706">
        <v>1.2549999999999999</v>
      </c>
      <c r="T706">
        <v>2</v>
      </c>
      <c r="U706">
        <v>2.25</v>
      </c>
      <c r="V706">
        <v>1</v>
      </c>
      <c r="Z706">
        <v>135</v>
      </c>
      <c r="AA706">
        <v>3.5104599411119812E-2</v>
      </c>
      <c r="AE706" t="s">
        <v>471</v>
      </c>
      <c r="AF706" t="s">
        <v>62</v>
      </c>
      <c r="AH706" t="s">
        <v>683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1</v>
      </c>
      <c r="AQ706">
        <v>0</v>
      </c>
      <c r="AR706">
        <v>0</v>
      </c>
      <c r="AS706">
        <v>0</v>
      </c>
      <c r="AT706">
        <v>0</v>
      </c>
      <c r="AU706">
        <v>2</v>
      </c>
      <c r="AV706">
        <v>0</v>
      </c>
      <c r="AW706">
        <v>0</v>
      </c>
      <c r="AX706">
        <v>2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K706" t="s">
        <v>3397</v>
      </c>
    </row>
    <row r="707" spans="1:63" x14ac:dyDescent="0.25">
      <c r="A707">
        <v>1</v>
      </c>
      <c r="B707" t="s">
        <v>149</v>
      </c>
      <c r="D707" t="s">
        <v>149</v>
      </c>
      <c r="E707">
        <v>706</v>
      </c>
      <c r="F707" t="s">
        <v>60</v>
      </c>
      <c r="H707" t="s">
        <v>802</v>
      </c>
      <c r="I707" t="s">
        <v>1450</v>
      </c>
      <c r="J707" t="s">
        <v>1451</v>
      </c>
      <c r="K707" t="s">
        <v>3841</v>
      </c>
      <c r="L707" t="s">
        <v>2424</v>
      </c>
      <c r="M707">
        <v>0.1719</v>
      </c>
      <c r="N707">
        <v>0.1719</v>
      </c>
      <c r="O707">
        <v>0.1719</v>
      </c>
      <c r="P707">
        <v>2.25</v>
      </c>
      <c r="R707">
        <v>0</v>
      </c>
      <c r="S707">
        <v>2.2799999999999998</v>
      </c>
      <c r="T707">
        <v>2</v>
      </c>
      <c r="U707">
        <v>3.25</v>
      </c>
      <c r="V707">
        <v>1.95</v>
      </c>
      <c r="Z707">
        <v>135</v>
      </c>
      <c r="AA707">
        <v>3.5601655685967522E-2</v>
      </c>
      <c r="AE707" t="s">
        <v>471</v>
      </c>
      <c r="AF707" t="s">
        <v>62</v>
      </c>
      <c r="AH707" t="s">
        <v>636</v>
      </c>
      <c r="AI707">
        <v>0</v>
      </c>
      <c r="AJ707">
        <v>1</v>
      </c>
      <c r="AK707">
        <v>0</v>
      </c>
      <c r="AL707">
        <v>0</v>
      </c>
      <c r="AM707">
        <v>0</v>
      </c>
      <c r="AN707">
        <v>0</v>
      </c>
      <c r="AO707">
        <v>1</v>
      </c>
      <c r="AQ707">
        <v>0</v>
      </c>
      <c r="AR707">
        <v>0</v>
      </c>
      <c r="AS707">
        <v>0</v>
      </c>
      <c r="AT707">
        <v>0</v>
      </c>
      <c r="AU707">
        <v>2</v>
      </c>
      <c r="AV707">
        <v>0</v>
      </c>
      <c r="AW707">
        <v>0</v>
      </c>
      <c r="AX707">
        <v>2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K707" t="s">
        <v>3397</v>
      </c>
    </row>
    <row r="708" spans="1:63" x14ac:dyDescent="0.25">
      <c r="A708">
        <v>1</v>
      </c>
      <c r="B708" t="s">
        <v>149</v>
      </c>
      <c r="D708" t="s">
        <v>149</v>
      </c>
      <c r="E708">
        <v>707</v>
      </c>
      <c r="F708" t="s">
        <v>60</v>
      </c>
      <c r="H708" t="s">
        <v>680</v>
      </c>
      <c r="I708" t="s">
        <v>1452</v>
      </c>
      <c r="J708" t="s">
        <v>1453</v>
      </c>
      <c r="K708" t="s">
        <v>3840</v>
      </c>
      <c r="L708" t="s">
        <v>2424</v>
      </c>
      <c r="M708">
        <v>0.1719</v>
      </c>
      <c r="N708">
        <v>0.1719</v>
      </c>
      <c r="O708">
        <v>0.1719</v>
      </c>
      <c r="P708">
        <v>1.17</v>
      </c>
      <c r="R708">
        <v>0</v>
      </c>
      <c r="S708">
        <v>1.2</v>
      </c>
      <c r="T708">
        <v>2</v>
      </c>
      <c r="U708">
        <v>2.2000000000000002</v>
      </c>
      <c r="V708">
        <v>0.9</v>
      </c>
      <c r="Z708">
        <v>135</v>
      </c>
      <c r="AA708">
        <v>3.5601655685967522E-2</v>
      </c>
      <c r="AE708" t="s">
        <v>471</v>
      </c>
      <c r="AF708" t="s">
        <v>62</v>
      </c>
      <c r="AH708" t="s">
        <v>683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1</v>
      </c>
      <c r="AQ708">
        <v>0</v>
      </c>
      <c r="AR708">
        <v>0</v>
      </c>
      <c r="AS708">
        <v>0</v>
      </c>
      <c r="AT708">
        <v>0</v>
      </c>
      <c r="AU708">
        <v>2</v>
      </c>
      <c r="AV708">
        <v>0</v>
      </c>
      <c r="AW708">
        <v>0</v>
      </c>
      <c r="AX708">
        <v>2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K708" t="s">
        <v>3397</v>
      </c>
    </row>
    <row r="709" spans="1:63" x14ac:dyDescent="0.25">
      <c r="A709">
        <v>1</v>
      </c>
      <c r="B709" t="s">
        <v>149</v>
      </c>
      <c r="D709" t="s">
        <v>149</v>
      </c>
      <c r="E709">
        <v>708</v>
      </c>
      <c r="G709" t="s">
        <v>74</v>
      </c>
      <c r="H709" t="s">
        <v>802</v>
      </c>
      <c r="I709" t="s">
        <v>1454</v>
      </c>
      <c r="J709" t="s">
        <v>1455</v>
      </c>
      <c r="K709" t="s">
        <v>3839</v>
      </c>
      <c r="L709" t="s">
        <v>1059</v>
      </c>
      <c r="M709">
        <v>0.17299999999999999</v>
      </c>
      <c r="N709">
        <v>0.17299999999999999</v>
      </c>
      <c r="O709">
        <v>0.17299999999999999</v>
      </c>
      <c r="P709">
        <v>2.3250000000000002</v>
      </c>
      <c r="R709">
        <v>0</v>
      </c>
      <c r="S709">
        <v>2.35</v>
      </c>
      <c r="T709">
        <v>2</v>
      </c>
      <c r="U709">
        <v>3.3</v>
      </c>
      <c r="V709">
        <v>2</v>
      </c>
      <c r="Z709">
        <v>135</v>
      </c>
      <c r="AA709">
        <v>3.5829473145272718E-2</v>
      </c>
      <c r="AE709" t="s">
        <v>471</v>
      </c>
      <c r="AF709" t="s">
        <v>62</v>
      </c>
      <c r="AH709" t="s">
        <v>636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0</v>
      </c>
      <c r="AO709">
        <v>1</v>
      </c>
      <c r="AQ709">
        <v>0</v>
      </c>
      <c r="AR709">
        <v>0</v>
      </c>
      <c r="AS709">
        <v>0</v>
      </c>
      <c r="AT709">
        <v>0</v>
      </c>
      <c r="AU709">
        <v>2</v>
      </c>
      <c r="AV709">
        <v>0</v>
      </c>
      <c r="AW709">
        <v>0</v>
      </c>
      <c r="AX709">
        <v>2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K709" t="s">
        <v>3397</v>
      </c>
    </row>
    <row r="710" spans="1:63" x14ac:dyDescent="0.25">
      <c r="A710">
        <v>1</v>
      </c>
      <c r="B710" t="s">
        <v>149</v>
      </c>
      <c r="D710" t="s">
        <v>149</v>
      </c>
      <c r="E710">
        <v>709</v>
      </c>
      <c r="F710" t="s">
        <v>60</v>
      </c>
      <c r="H710" t="s">
        <v>680</v>
      </c>
      <c r="I710" t="s">
        <v>1456</v>
      </c>
      <c r="J710" t="s">
        <v>1457</v>
      </c>
      <c r="K710" t="s">
        <v>3838</v>
      </c>
      <c r="L710" t="s">
        <v>1059</v>
      </c>
      <c r="M710">
        <v>0.17299999999999999</v>
      </c>
      <c r="N710">
        <v>0.17299999999999999</v>
      </c>
      <c r="O710">
        <v>0.17299999999999999</v>
      </c>
      <c r="P710">
        <v>1.28</v>
      </c>
      <c r="R710">
        <v>0</v>
      </c>
      <c r="S710">
        <v>1.32</v>
      </c>
      <c r="T710">
        <v>2</v>
      </c>
      <c r="U710">
        <v>2.33</v>
      </c>
      <c r="V710">
        <v>0.95</v>
      </c>
      <c r="Z710">
        <v>135</v>
      </c>
      <c r="AA710">
        <v>3.5829473145272718E-2</v>
      </c>
      <c r="AE710" t="s">
        <v>471</v>
      </c>
      <c r="AF710" t="s">
        <v>62</v>
      </c>
      <c r="AH710" t="s">
        <v>683</v>
      </c>
      <c r="AI710">
        <v>0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1</v>
      </c>
      <c r="AQ710">
        <v>0</v>
      </c>
      <c r="AR710">
        <v>0</v>
      </c>
      <c r="AS710">
        <v>0</v>
      </c>
      <c r="AT710">
        <v>0</v>
      </c>
      <c r="AU710">
        <v>2</v>
      </c>
      <c r="AV710">
        <v>0</v>
      </c>
      <c r="AW710">
        <v>0</v>
      </c>
      <c r="AX710">
        <v>2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K710" t="s">
        <v>3397</v>
      </c>
    </row>
    <row r="711" spans="1:63" x14ac:dyDescent="0.25">
      <c r="A711">
        <v>1</v>
      </c>
      <c r="B711" t="s">
        <v>149</v>
      </c>
      <c r="D711" t="s">
        <v>149</v>
      </c>
      <c r="E711">
        <v>710</v>
      </c>
      <c r="F711" t="s">
        <v>60</v>
      </c>
      <c r="H711" t="s">
        <v>802</v>
      </c>
      <c r="I711" t="s">
        <v>1458</v>
      </c>
      <c r="J711" t="s">
        <v>1459</v>
      </c>
      <c r="K711" t="s">
        <v>3837</v>
      </c>
      <c r="L711" t="s">
        <v>844</v>
      </c>
      <c r="M711">
        <v>0.17699999999999999</v>
      </c>
      <c r="N711">
        <v>0.17699999999999999</v>
      </c>
      <c r="O711">
        <v>0.17699999999999999</v>
      </c>
      <c r="P711">
        <v>2.35</v>
      </c>
      <c r="R711">
        <v>0</v>
      </c>
      <c r="S711">
        <v>2.39</v>
      </c>
      <c r="T711">
        <v>2</v>
      </c>
      <c r="U711">
        <v>3.3</v>
      </c>
      <c r="V711">
        <v>2</v>
      </c>
      <c r="Z711">
        <v>135</v>
      </c>
      <c r="AA711">
        <v>3.665790027001891E-2</v>
      </c>
      <c r="AE711" t="s">
        <v>471</v>
      </c>
      <c r="AF711" t="s">
        <v>62</v>
      </c>
      <c r="AH711" t="s">
        <v>636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1</v>
      </c>
      <c r="AQ711">
        <v>0</v>
      </c>
      <c r="AR711">
        <v>0</v>
      </c>
      <c r="AS711">
        <v>0</v>
      </c>
      <c r="AT711">
        <v>0</v>
      </c>
      <c r="AU711">
        <v>2</v>
      </c>
      <c r="AV711">
        <v>0</v>
      </c>
      <c r="AW711">
        <v>0</v>
      </c>
      <c r="AX711">
        <v>2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K711" t="s">
        <v>3397</v>
      </c>
    </row>
    <row r="712" spans="1:63" x14ac:dyDescent="0.25">
      <c r="A712">
        <v>1</v>
      </c>
      <c r="B712" t="s">
        <v>149</v>
      </c>
      <c r="D712" t="s">
        <v>149</v>
      </c>
      <c r="E712">
        <v>711</v>
      </c>
      <c r="G712" t="s">
        <v>74</v>
      </c>
      <c r="H712" t="s">
        <v>680</v>
      </c>
      <c r="I712" t="s">
        <v>1460</v>
      </c>
      <c r="J712" t="s">
        <v>1461</v>
      </c>
      <c r="K712" t="s">
        <v>3836</v>
      </c>
      <c r="L712" t="s">
        <v>844</v>
      </c>
      <c r="M712">
        <v>0.17699999999999999</v>
      </c>
      <c r="N712">
        <v>0.17699999999999999</v>
      </c>
      <c r="O712">
        <v>0.17699999999999999</v>
      </c>
      <c r="P712">
        <v>1.3</v>
      </c>
      <c r="R712">
        <v>0</v>
      </c>
      <c r="S712">
        <v>1.325</v>
      </c>
      <c r="T712">
        <v>2</v>
      </c>
      <c r="U712">
        <v>2.2999999999999998</v>
      </c>
      <c r="V712">
        <v>1</v>
      </c>
      <c r="Z712">
        <v>135</v>
      </c>
      <c r="AA712">
        <v>3.665790027001891E-2</v>
      </c>
      <c r="AE712" t="s">
        <v>471</v>
      </c>
      <c r="AF712" t="s">
        <v>62</v>
      </c>
      <c r="AH712" t="s">
        <v>683</v>
      </c>
      <c r="AI712">
        <v>0</v>
      </c>
      <c r="AJ712">
        <v>1</v>
      </c>
      <c r="AK712">
        <v>0</v>
      </c>
      <c r="AL712">
        <v>0</v>
      </c>
      <c r="AM712">
        <v>0</v>
      </c>
      <c r="AN712">
        <v>0</v>
      </c>
      <c r="AO712">
        <v>1</v>
      </c>
      <c r="AQ712">
        <v>0</v>
      </c>
      <c r="AR712">
        <v>0</v>
      </c>
      <c r="AS712">
        <v>0</v>
      </c>
      <c r="AT712">
        <v>0</v>
      </c>
      <c r="AU712">
        <v>2</v>
      </c>
      <c r="AV712">
        <v>0</v>
      </c>
      <c r="AW712">
        <v>0</v>
      </c>
      <c r="AX712">
        <v>2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K712" t="s">
        <v>3397</v>
      </c>
    </row>
    <row r="713" spans="1:63" x14ac:dyDescent="0.25">
      <c r="A713">
        <v>1</v>
      </c>
      <c r="B713" t="s">
        <v>149</v>
      </c>
      <c r="D713" t="s">
        <v>149</v>
      </c>
      <c r="E713">
        <v>712</v>
      </c>
      <c r="F713" t="s">
        <v>60</v>
      </c>
      <c r="H713" t="s">
        <v>874</v>
      </c>
      <c r="I713" t="s">
        <v>1462</v>
      </c>
      <c r="J713" t="s">
        <v>1463</v>
      </c>
      <c r="K713" t="s">
        <v>3835</v>
      </c>
      <c r="L713" t="s">
        <v>1072</v>
      </c>
      <c r="M713">
        <v>0.182</v>
      </c>
      <c r="N713">
        <v>0.182</v>
      </c>
      <c r="O713">
        <v>0.182</v>
      </c>
      <c r="P713">
        <v>3.25</v>
      </c>
      <c r="R713">
        <v>0</v>
      </c>
      <c r="S713">
        <v>3.3</v>
      </c>
      <c r="T713">
        <v>2</v>
      </c>
      <c r="U713">
        <v>4.95</v>
      </c>
      <c r="V713">
        <v>3</v>
      </c>
      <c r="Z713">
        <v>135</v>
      </c>
      <c r="AA713">
        <v>3.7693434175951647E-2</v>
      </c>
      <c r="AE713" t="s">
        <v>471</v>
      </c>
      <c r="AF713" t="s">
        <v>369</v>
      </c>
      <c r="AH713" t="s">
        <v>621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1</v>
      </c>
      <c r="AQ713">
        <v>0</v>
      </c>
      <c r="AR713">
        <v>0</v>
      </c>
      <c r="AS713">
        <v>0</v>
      </c>
      <c r="AT713">
        <v>0</v>
      </c>
      <c r="AU713">
        <v>2</v>
      </c>
      <c r="AV713">
        <v>0</v>
      </c>
      <c r="AW713">
        <v>0</v>
      </c>
      <c r="AX713">
        <v>2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K713" t="s">
        <v>3397</v>
      </c>
    </row>
    <row r="714" spans="1:63" x14ac:dyDescent="0.25">
      <c r="A714">
        <v>1</v>
      </c>
      <c r="B714" t="s">
        <v>149</v>
      </c>
      <c r="D714" t="s">
        <v>149</v>
      </c>
      <c r="E714">
        <v>713</v>
      </c>
      <c r="F714" t="s">
        <v>60</v>
      </c>
      <c r="H714" t="s">
        <v>802</v>
      </c>
      <c r="I714" t="s">
        <v>1464</v>
      </c>
      <c r="J714" t="s">
        <v>1465</v>
      </c>
      <c r="K714" t="s">
        <v>3834</v>
      </c>
      <c r="L714" t="s">
        <v>1072</v>
      </c>
      <c r="M714">
        <v>0.182</v>
      </c>
      <c r="N714">
        <v>0.182</v>
      </c>
      <c r="O714">
        <v>0.182</v>
      </c>
      <c r="P714">
        <v>2.33</v>
      </c>
      <c r="R714">
        <v>0</v>
      </c>
      <c r="S714">
        <v>2.37</v>
      </c>
      <c r="T714">
        <v>2</v>
      </c>
      <c r="U714">
        <v>3.4</v>
      </c>
      <c r="V714">
        <v>2</v>
      </c>
      <c r="Z714">
        <v>135</v>
      </c>
      <c r="AA714">
        <v>3.7693434175951647E-2</v>
      </c>
      <c r="AE714" t="s">
        <v>471</v>
      </c>
      <c r="AF714" t="s">
        <v>62</v>
      </c>
      <c r="AH714" t="s">
        <v>636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1</v>
      </c>
      <c r="AQ714">
        <v>0</v>
      </c>
      <c r="AR714">
        <v>0</v>
      </c>
      <c r="AS714">
        <v>0</v>
      </c>
      <c r="AT714">
        <v>0</v>
      </c>
      <c r="AU714">
        <v>2</v>
      </c>
      <c r="AV714">
        <v>0</v>
      </c>
      <c r="AW714">
        <v>0</v>
      </c>
      <c r="AX714">
        <v>2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K714" t="s">
        <v>3397</v>
      </c>
    </row>
    <row r="715" spans="1:63" x14ac:dyDescent="0.25">
      <c r="A715">
        <v>1</v>
      </c>
      <c r="B715" t="s">
        <v>149</v>
      </c>
      <c r="D715" t="s">
        <v>149</v>
      </c>
      <c r="E715">
        <v>714</v>
      </c>
      <c r="F715" t="s">
        <v>60</v>
      </c>
      <c r="H715" t="s">
        <v>680</v>
      </c>
      <c r="I715" t="s">
        <v>1466</v>
      </c>
      <c r="J715" t="s">
        <v>1467</v>
      </c>
      <c r="K715" t="s">
        <v>3833</v>
      </c>
      <c r="L715" t="s">
        <v>1072</v>
      </c>
      <c r="M715">
        <v>0.182</v>
      </c>
      <c r="N715">
        <v>0.182</v>
      </c>
      <c r="O715">
        <v>0.182</v>
      </c>
      <c r="P715">
        <v>1.33</v>
      </c>
      <c r="R715">
        <v>0</v>
      </c>
      <c r="S715">
        <v>1.37</v>
      </c>
      <c r="T715">
        <v>2</v>
      </c>
      <c r="U715">
        <v>2.2999999999999998</v>
      </c>
      <c r="V715">
        <v>1</v>
      </c>
      <c r="Z715">
        <v>135</v>
      </c>
      <c r="AA715">
        <v>3.7693434175951647E-2</v>
      </c>
      <c r="AE715" t="s">
        <v>471</v>
      </c>
      <c r="AF715" t="s">
        <v>62</v>
      </c>
      <c r="AH715" t="s">
        <v>683</v>
      </c>
      <c r="AI715">
        <v>0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1</v>
      </c>
      <c r="AQ715">
        <v>0</v>
      </c>
      <c r="AR715">
        <v>0</v>
      </c>
      <c r="AS715">
        <v>0</v>
      </c>
      <c r="AT715">
        <v>0</v>
      </c>
      <c r="AU715">
        <v>2</v>
      </c>
      <c r="AV715">
        <v>0</v>
      </c>
      <c r="AW715">
        <v>0</v>
      </c>
      <c r="AX715">
        <v>2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K715" t="s">
        <v>3397</v>
      </c>
    </row>
    <row r="716" spans="1:63" x14ac:dyDescent="0.25">
      <c r="A716">
        <v>1</v>
      </c>
      <c r="B716" t="s">
        <v>149</v>
      </c>
      <c r="D716" t="s">
        <v>149</v>
      </c>
      <c r="E716">
        <v>715</v>
      </c>
      <c r="G716" t="s">
        <v>74</v>
      </c>
      <c r="H716" t="s">
        <v>680</v>
      </c>
      <c r="I716" t="s">
        <v>1468</v>
      </c>
      <c r="J716" t="s">
        <v>1469</v>
      </c>
      <c r="K716" t="s">
        <v>3832</v>
      </c>
      <c r="L716" t="s">
        <v>1077</v>
      </c>
      <c r="M716">
        <v>0.185</v>
      </c>
      <c r="N716">
        <v>0.185</v>
      </c>
      <c r="O716">
        <v>0.185</v>
      </c>
      <c r="P716">
        <v>1.3</v>
      </c>
      <c r="R716">
        <v>0</v>
      </c>
      <c r="S716">
        <v>1.325</v>
      </c>
      <c r="T716">
        <v>2</v>
      </c>
      <c r="U716">
        <v>2.25</v>
      </c>
      <c r="V716">
        <v>1</v>
      </c>
      <c r="Z716">
        <v>135</v>
      </c>
      <c r="AA716">
        <v>3.8314754519511295E-2</v>
      </c>
      <c r="AE716" t="s">
        <v>471</v>
      </c>
      <c r="AF716" t="s">
        <v>62</v>
      </c>
      <c r="AH716" t="s">
        <v>683</v>
      </c>
      <c r="AI716">
        <v>0</v>
      </c>
      <c r="AJ716">
        <v>1</v>
      </c>
      <c r="AK716">
        <v>0</v>
      </c>
      <c r="AL716">
        <v>0</v>
      </c>
      <c r="AM716">
        <v>0</v>
      </c>
      <c r="AN716">
        <v>0</v>
      </c>
      <c r="AO716">
        <v>1</v>
      </c>
      <c r="AQ716">
        <v>0</v>
      </c>
      <c r="AR716">
        <v>0</v>
      </c>
      <c r="AS716">
        <v>0</v>
      </c>
      <c r="AT716">
        <v>0</v>
      </c>
      <c r="AU716">
        <v>2</v>
      </c>
      <c r="AV716">
        <v>0</v>
      </c>
      <c r="AW716">
        <v>0</v>
      </c>
      <c r="AX716">
        <v>2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K716" t="s">
        <v>3397</v>
      </c>
    </row>
    <row r="717" spans="1:63" x14ac:dyDescent="0.25">
      <c r="A717">
        <v>1</v>
      </c>
      <c r="B717" t="s">
        <v>149</v>
      </c>
      <c r="D717" t="s">
        <v>149</v>
      </c>
      <c r="E717">
        <v>716</v>
      </c>
      <c r="F717" t="s">
        <v>60</v>
      </c>
      <c r="H717" t="s">
        <v>802</v>
      </c>
      <c r="I717" t="s">
        <v>1470</v>
      </c>
      <c r="J717" t="s">
        <v>1471</v>
      </c>
      <c r="K717" t="s">
        <v>3407</v>
      </c>
      <c r="L717" t="s">
        <v>2423</v>
      </c>
      <c r="M717">
        <v>0.1875</v>
      </c>
      <c r="N717">
        <v>0.1875</v>
      </c>
      <c r="O717">
        <v>0.1875</v>
      </c>
      <c r="P717">
        <v>2.44</v>
      </c>
      <c r="R717">
        <v>0</v>
      </c>
      <c r="S717">
        <v>2.48</v>
      </c>
      <c r="T717">
        <v>2</v>
      </c>
      <c r="U717">
        <v>3.5</v>
      </c>
      <c r="V717">
        <v>2.15</v>
      </c>
      <c r="Z717">
        <v>135</v>
      </c>
      <c r="AA717">
        <v>3.8832521472477663E-2</v>
      </c>
      <c r="AE717" t="s">
        <v>471</v>
      </c>
      <c r="AF717" t="s">
        <v>62</v>
      </c>
      <c r="AH717" t="s">
        <v>636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1</v>
      </c>
      <c r="AQ717">
        <v>0</v>
      </c>
      <c r="AR717">
        <v>0</v>
      </c>
      <c r="AS717">
        <v>0</v>
      </c>
      <c r="AT717">
        <v>0</v>
      </c>
      <c r="AU717">
        <v>2</v>
      </c>
      <c r="AV717">
        <v>0</v>
      </c>
      <c r="AW717">
        <v>0</v>
      </c>
      <c r="AX717">
        <v>2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K717" t="s">
        <v>3397</v>
      </c>
    </row>
    <row r="718" spans="1:63" x14ac:dyDescent="0.25">
      <c r="A718">
        <v>1</v>
      </c>
      <c r="B718" t="s">
        <v>149</v>
      </c>
      <c r="D718" t="s">
        <v>149</v>
      </c>
      <c r="E718">
        <v>717</v>
      </c>
      <c r="G718" t="s">
        <v>74</v>
      </c>
      <c r="H718" t="s">
        <v>680</v>
      </c>
      <c r="I718" t="s">
        <v>1472</v>
      </c>
      <c r="J718" t="s">
        <v>1473</v>
      </c>
      <c r="K718" t="s">
        <v>3831</v>
      </c>
      <c r="L718" t="s">
        <v>2423</v>
      </c>
      <c r="M718">
        <v>0.1875</v>
      </c>
      <c r="N718">
        <v>0.1875</v>
      </c>
      <c r="O718">
        <v>0.1875</v>
      </c>
      <c r="P718">
        <v>1.3</v>
      </c>
      <c r="R718">
        <v>0</v>
      </c>
      <c r="S718">
        <v>1.325</v>
      </c>
      <c r="T718">
        <v>2</v>
      </c>
      <c r="U718">
        <v>2.2999999999999998</v>
      </c>
      <c r="V718">
        <v>0.9</v>
      </c>
      <c r="Z718">
        <v>135</v>
      </c>
      <c r="AA718">
        <v>3.8832521472477663E-2</v>
      </c>
      <c r="AE718" t="s">
        <v>471</v>
      </c>
      <c r="AF718" t="s">
        <v>62</v>
      </c>
      <c r="AH718" t="s">
        <v>683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1</v>
      </c>
      <c r="AQ718">
        <v>0</v>
      </c>
      <c r="AR718">
        <v>0</v>
      </c>
      <c r="AS718">
        <v>0</v>
      </c>
      <c r="AT718">
        <v>0</v>
      </c>
      <c r="AU718">
        <v>2</v>
      </c>
      <c r="AV718">
        <v>0</v>
      </c>
      <c r="AW718">
        <v>0</v>
      </c>
      <c r="AX718">
        <v>2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K718" t="s">
        <v>3397</v>
      </c>
    </row>
    <row r="719" spans="1:63" x14ac:dyDescent="0.25">
      <c r="A719">
        <v>1</v>
      </c>
      <c r="B719" t="s">
        <v>149</v>
      </c>
      <c r="D719" t="s">
        <v>149</v>
      </c>
      <c r="E719">
        <v>718</v>
      </c>
      <c r="F719" t="s">
        <v>60</v>
      </c>
      <c r="H719" t="s">
        <v>874</v>
      </c>
      <c r="I719" t="s">
        <v>1474</v>
      </c>
      <c r="J719" t="s">
        <v>1475</v>
      </c>
      <c r="K719" t="s">
        <v>3830</v>
      </c>
      <c r="L719" t="s">
        <v>1098</v>
      </c>
      <c r="M719">
        <v>0.19600000000000001</v>
      </c>
      <c r="N719">
        <v>0.19600000000000001</v>
      </c>
      <c r="O719">
        <v>0.19600000000000001</v>
      </c>
      <c r="P719">
        <v>3.46</v>
      </c>
      <c r="R719">
        <v>0</v>
      </c>
      <c r="S719">
        <v>3.5</v>
      </c>
      <c r="T719">
        <v>2</v>
      </c>
      <c r="U719">
        <v>5.2</v>
      </c>
      <c r="V719">
        <v>3.2</v>
      </c>
      <c r="Z719">
        <v>135</v>
      </c>
      <c r="AA719">
        <v>4.059292911256332E-2</v>
      </c>
      <c r="AE719" t="s">
        <v>471</v>
      </c>
      <c r="AF719" t="s">
        <v>62</v>
      </c>
      <c r="AH719" t="s">
        <v>621</v>
      </c>
      <c r="AI719">
        <v>0</v>
      </c>
      <c r="AJ719">
        <v>1</v>
      </c>
      <c r="AK719">
        <v>0</v>
      </c>
      <c r="AL719">
        <v>0</v>
      </c>
      <c r="AM719">
        <v>0</v>
      </c>
      <c r="AN719">
        <v>0</v>
      </c>
      <c r="AO719">
        <v>1</v>
      </c>
      <c r="AQ719">
        <v>0</v>
      </c>
      <c r="AR719">
        <v>0</v>
      </c>
      <c r="AS719">
        <v>0</v>
      </c>
      <c r="AT719">
        <v>0</v>
      </c>
      <c r="AU719">
        <v>2</v>
      </c>
      <c r="AV719">
        <v>0</v>
      </c>
      <c r="AW719">
        <v>0</v>
      </c>
      <c r="AX719">
        <v>2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K719" t="s">
        <v>3397</v>
      </c>
    </row>
    <row r="720" spans="1:63" x14ac:dyDescent="0.25">
      <c r="A720">
        <v>1</v>
      </c>
      <c r="B720" t="s">
        <v>149</v>
      </c>
      <c r="D720" t="s">
        <v>149</v>
      </c>
      <c r="E720">
        <v>719</v>
      </c>
      <c r="G720" t="s">
        <v>74</v>
      </c>
      <c r="H720" t="s">
        <v>680</v>
      </c>
      <c r="I720" t="s">
        <v>1476</v>
      </c>
      <c r="J720" t="s">
        <v>1477</v>
      </c>
      <c r="K720" t="s">
        <v>3829</v>
      </c>
      <c r="L720" t="s">
        <v>1098</v>
      </c>
      <c r="M720">
        <v>0.19600000000000001</v>
      </c>
      <c r="N720">
        <v>0.19600000000000001</v>
      </c>
      <c r="O720">
        <v>0.19600000000000001</v>
      </c>
      <c r="P720">
        <v>1.35</v>
      </c>
      <c r="R720">
        <v>0</v>
      </c>
      <c r="S720">
        <v>1.375</v>
      </c>
      <c r="T720">
        <v>2</v>
      </c>
      <c r="U720">
        <v>2.25</v>
      </c>
      <c r="V720">
        <v>1</v>
      </c>
      <c r="Z720">
        <v>135</v>
      </c>
      <c r="AA720">
        <v>4.059292911256332E-2</v>
      </c>
      <c r="AE720" t="s">
        <v>471</v>
      </c>
      <c r="AF720" t="s">
        <v>62</v>
      </c>
      <c r="AH720" t="s">
        <v>683</v>
      </c>
      <c r="AI720">
        <v>0</v>
      </c>
      <c r="AJ720">
        <v>1</v>
      </c>
      <c r="AK720">
        <v>0</v>
      </c>
      <c r="AL720">
        <v>0</v>
      </c>
      <c r="AM720">
        <v>0</v>
      </c>
      <c r="AN720">
        <v>0</v>
      </c>
      <c r="AO720">
        <v>1</v>
      </c>
      <c r="AQ720">
        <v>0</v>
      </c>
      <c r="AR720">
        <v>0</v>
      </c>
      <c r="AS720">
        <v>0</v>
      </c>
      <c r="AT720">
        <v>0</v>
      </c>
      <c r="AU720">
        <v>2</v>
      </c>
      <c r="AV720">
        <v>0</v>
      </c>
      <c r="AW720">
        <v>0</v>
      </c>
      <c r="AX720">
        <v>2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K720" t="s">
        <v>3397</v>
      </c>
    </row>
    <row r="721" spans="1:63" x14ac:dyDescent="0.25">
      <c r="A721">
        <v>1</v>
      </c>
      <c r="B721" t="s">
        <v>149</v>
      </c>
      <c r="D721" t="s">
        <v>149</v>
      </c>
      <c r="E721">
        <v>720</v>
      </c>
      <c r="F721" t="s">
        <v>60</v>
      </c>
      <c r="H721" t="s">
        <v>802</v>
      </c>
      <c r="I721" t="s">
        <v>1478</v>
      </c>
      <c r="J721" t="s">
        <v>1479</v>
      </c>
      <c r="K721" t="s">
        <v>3409</v>
      </c>
      <c r="L721" t="s">
        <v>1108</v>
      </c>
      <c r="M721">
        <v>0.20100000000000001</v>
      </c>
      <c r="N721">
        <v>0.20100000000000001</v>
      </c>
      <c r="O721">
        <v>0.20100000000000001</v>
      </c>
      <c r="P721">
        <v>2.56</v>
      </c>
      <c r="R721">
        <v>0</v>
      </c>
      <c r="S721">
        <v>2.6</v>
      </c>
      <c r="T721">
        <v>2</v>
      </c>
      <c r="U721">
        <v>3.5</v>
      </c>
      <c r="V721">
        <v>2.2000000000000002</v>
      </c>
      <c r="Z721">
        <v>135</v>
      </c>
      <c r="AA721">
        <v>4.1628463018496056E-2</v>
      </c>
      <c r="AE721" t="s">
        <v>471</v>
      </c>
      <c r="AF721" t="s">
        <v>62</v>
      </c>
      <c r="AH721" t="s">
        <v>636</v>
      </c>
      <c r="AI721">
        <v>0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1</v>
      </c>
      <c r="AQ721">
        <v>0</v>
      </c>
      <c r="AR721">
        <v>0</v>
      </c>
      <c r="AS721">
        <v>0</v>
      </c>
      <c r="AT721">
        <v>0</v>
      </c>
      <c r="AU721">
        <v>2</v>
      </c>
      <c r="AV721">
        <v>0</v>
      </c>
      <c r="AW721">
        <v>0</v>
      </c>
      <c r="AX721">
        <v>2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K721" t="s">
        <v>3397</v>
      </c>
    </row>
    <row r="722" spans="1:63" x14ac:dyDescent="0.25">
      <c r="A722">
        <v>1</v>
      </c>
      <c r="B722" t="s">
        <v>149</v>
      </c>
      <c r="D722" t="s">
        <v>149</v>
      </c>
      <c r="E722">
        <v>721</v>
      </c>
      <c r="F722" t="s">
        <v>60</v>
      </c>
      <c r="H722" t="s">
        <v>680</v>
      </c>
      <c r="I722" t="s">
        <v>1480</v>
      </c>
      <c r="J722" t="s">
        <v>1481</v>
      </c>
      <c r="K722" t="s">
        <v>3828</v>
      </c>
      <c r="L722" t="s">
        <v>1122</v>
      </c>
      <c r="M722">
        <v>0.20549999999999999</v>
      </c>
      <c r="N722">
        <v>0.20549999999999999</v>
      </c>
      <c r="O722">
        <v>0.20549999999999999</v>
      </c>
      <c r="P722">
        <v>1.42</v>
      </c>
      <c r="R722">
        <v>0</v>
      </c>
      <c r="S722">
        <v>1.46</v>
      </c>
      <c r="T722">
        <v>2</v>
      </c>
      <c r="U722">
        <v>2.4</v>
      </c>
      <c r="V722">
        <v>1.1000000000000001</v>
      </c>
      <c r="Z722">
        <v>135</v>
      </c>
      <c r="AA722">
        <v>4.2560443533835514E-2</v>
      </c>
      <c r="AE722" t="s">
        <v>471</v>
      </c>
      <c r="AF722" t="s">
        <v>62</v>
      </c>
      <c r="AH722" t="s">
        <v>683</v>
      </c>
      <c r="AI722">
        <v>0</v>
      </c>
      <c r="AJ722">
        <v>1</v>
      </c>
      <c r="AK722">
        <v>0</v>
      </c>
      <c r="AL722">
        <v>0</v>
      </c>
      <c r="AM722">
        <v>0</v>
      </c>
      <c r="AN722">
        <v>0</v>
      </c>
      <c r="AO722">
        <v>1</v>
      </c>
      <c r="AQ722">
        <v>0</v>
      </c>
      <c r="AR722">
        <v>0</v>
      </c>
      <c r="AS722">
        <v>0</v>
      </c>
      <c r="AT722">
        <v>0</v>
      </c>
      <c r="AU722">
        <v>2</v>
      </c>
      <c r="AV722">
        <v>0</v>
      </c>
      <c r="AW722">
        <v>0</v>
      </c>
      <c r="AX722">
        <v>2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K722" t="s">
        <v>3397</v>
      </c>
    </row>
    <row r="723" spans="1:63" x14ac:dyDescent="0.25">
      <c r="A723">
        <v>1</v>
      </c>
      <c r="B723" t="s">
        <v>149</v>
      </c>
      <c r="D723" t="s">
        <v>149</v>
      </c>
      <c r="E723">
        <v>722</v>
      </c>
      <c r="F723" t="s">
        <v>60</v>
      </c>
      <c r="H723" t="s">
        <v>802</v>
      </c>
      <c r="I723" t="s">
        <v>1482</v>
      </c>
      <c r="J723" t="s">
        <v>1483</v>
      </c>
      <c r="K723" t="s">
        <v>3827</v>
      </c>
      <c r="L723" t="s">
        <v>1127</v>
      </c>
      <c r="M723">
        <v>0.20899999999999999</v>
      </c>
      <c r="N723">
        <v>0.20899999999999999</v>
      </c>
      <c r="O723">
        <v>0.20899999999999999</v>
      </c>
      <c r="P723">
        <v>2.63</v>
      </c>
      <c r="R723">
        <v>0</v>
      </c>
      <c r="S723">
        <v>2.67</v>
      </c>
      <c r="T723">
        <v>2</v>
      </c>
      <c r="U723">
        <v>3.75</v>
      </c>
      <c r="V723">
        <v>2.2999999999999998</v>
      </c>
      <c r="Z723">
        <v>135</v>
      </c>
      <c r="AA723">
        <v>4.3285317267988434E-2</v>
      </c>
      <c r="AE723" t="s">
        <v>471</v>
      </c>
      <c r="AF723" t="s">
        <v>62</v>
      </c>
      <c r="AH723" t="s">
        <v>636</v>
      </c>
      <c r="AI723">
        <v>0</v>
      </c>
      <c r="AJ723">
        <v>1</v>
      </c>
      <c r="AK723">
        <v>0</v>
      </c>
      <c r="AL723">
        <v>0</v>
      </c>
      <c r="AM723">
        <v>0</v>
      </c>
      <c r="AN723">
        <v>0</v>
      </c>
      <c r="AO723">
        <v>1</v>
      </c>
      <c r="AQ723">
        <v>0</v>
      </c>
      <c r="AR723">
        <v>0</v>
      </c>
      <c r="AS723">
        <v>0</v>
      </c>
      <c r="AT723">
        <v>0</v>
      </c>
      <c r="AU723">
        <v>2</v>
      </c>
      <c r="AV723">
        <v>0</v>
      </c>
      <c r="AW723">
        <v>0</v>
      </c>
      <c r="AX723">
        <v>2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K723" t="s">
        <v>3397</v>
      </c>
    </row>
    <row r="724" spans="1:63" x14ac:dyDescent="0.25">
      <c r="A724">
        <v>1</v>
      </c>
      <c r="B724" t="s">
        <v>149</v>
      </c>
      <c r="D724" t="s">
        <v>149</v>
      </c>
      <c r="E724">
        <v>723</v>
      </c>
      <c r="G724" t="s">
        <v>74</v>
      </c>
      <c r="H724" t="s">
        <v>680</v>
      </c>
      <c r="I724" t="s">
        <v>1484</v>
      </c>
      <c r="J724" t="s">
        <v>1485</v>
      </c>
      <c r="K724" t="s">
        <v>3826</v>
      </c>
      <c r="L724" t="s">
        <v>1127</v>
      </c>
      <c r="M724">
        <v>0.20899999999999999</v>
      </c>
      <c r="N724">
        <v>0.20899999999999999</v>
      </c>
      <c r="O724">
        <v>0.20899999999999999</v>
      </c>
      <c r="P724">
        <v>1.4</v>
      </c>
      <c r="R724">
        <v>0</v>
      </c>
      <c r="S724">
        <v>1.425</v>
      </c>
      <c r="T724">
        <v>2</v>
      </c>
      <c r="U724">
        <v>2.4</v>
      </c>
      <c r="V724">
        <v>1</v>
      </c>
      <c r="Z724">
        <v>135</v>
      </c>
      <c r="AA724">
        <v>4.3285317267988434E-2</v>
      </c>
      <c r="AE724" t="s">
        <v>471</v>
      </c>
      <c r="AF724" t="s">
        <v>62</v>
      </c>
      <c r="AH724" t="s">
        <v>683</v>
      </c>
      <c r="AI724">
        <v>0</v>
      </c>
      <c r="AJ724">
        <v>1</v>
      </c>
      <c r="AK724">
        <v>0</v>
      </c>
      <c r="AL724">
        <v>0</v>
      </c>
      <c r="AM724">
        <v>0</v>
      </c>
      <c r="AN724">
        <v>0</v>
      </c>
      <c r="AO724">
        <v>1</v>
      </c>
      <c r="AQ724">
        <v>0</v>
      </c>
      <c r="AR724">
        <v>0</v>
      </c>
      <c r="AS724">
        <v>0</v>
      </c>
      <c r="AT724">
        <v>0</v>
      </c>
      <c r="AU724">
        <v>2</v>
      </c>
      <c r="AV724">
        <v>0</v>
      </c>
      <c r="AW724">
        <v>0</v>
      </c>
      <c r="AX724">
        <v>2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K724" t="s">
        <v>3397</v>
      </c>
    </row>
    <row r="725" spans="1:63" x14ac:dyDescent="0.25">
      <c r="A725">
        <v>1</v>
      </c>
      <c r="B725" t="s">
        <v>149</v>
      </c>
      <c r="D725" t="s">
        <v>149</v>
      </c>
      <c r="E725">
        <v>724</v>
      </c>
      <c r="G725" t="s">
        <v>74</v>
      </c>
      <c r="H725" t="s">
        <v>802</v>
      </c>
      <c r="I725" t="s">
        <v>1486</v>
      </c>
      <c r="J725" t="s">
        <v>1487</v>
      </c>
      <c r="K725" t="s">
        <v>3825</v>
      </c>
      <c r="L725" t="s">
        <v>1132</v>
      </c>
      <c r="M725">
        <v>0.21299999999999999</v>
      </c>
      <c r="N725">
        <v>0.21299999999999999</v>
      </c>
      <c r="O725">
        <v>0.21299999999999999</v>
      </c>
      <c r="P725">
        <v>2.6</v>
      </c>
      <c r="R725">
        <v>0</v>
      </c>
      <c r="S725">
        <v>2.625</v>
      </c>
      <c r="T725">
        <v>2</v>
      </c>
      <c r="U725">
        <v>3.7</v>
      </c>
      <c r="V725">
        <v>2.2999999999999998</v>
      </c>
      <c r="Z725">
        <v>135</v>
      </c>
      <c r="AA725">
        <v>4.4113744392734626E-2</v>
      </c>
      <c r="AE725" t="s">
        <v>471</v>
      </c>
      <c r="AF725" t="s">
        <v>62</v>
      </c>
      <c r="AH725" t="s">
        <v>636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1</v>
      </c>
      <c r="AQ725">
        <v>0</v>
      </c>
      <c r="AR725">
        <v>0</v>
      </c>
      <c r="AS725">
        <v>0</v>
      </c>
      <c r="AT725">
        <v>0</v>
      </c>
      <c r="AU725">
        <v>2</v>
      </c>
      <c r="AV725">
        <v>0</v>
      </c>
      <c r="AW725">
        <v>0</v>
      </c>
      <c r="AX725">
        <v>2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K725" t="s">
        <v>3397</v>
      </c>
    </row>
    <row r="726" spans="1:63" x14ac:dyDescent="0.25">
      <c r="A726">
        <v>1</v>
      </c>
      <c r="B726" t="s">
        <v>149</v>
      </c>
      <c r="D726" t="s">
        <v>149</v>
      </c>
      <c r="E726">
        <v>725</v>
      </c>
      <c r="F726" t="s">
        <v>60</v>
      </c>
      <c r="H726" t="s">
        <v>680</v>
      </c>
      <c r="I726" t="s">
        <v>1488</v>
      </c>
      <c r="J726" t="s">
        <v>1489</v>
      </c>
      <c r="K726" t="s">
        <v>3824</v>
      </c>
      <c r="L726" t="s">
        <v>1132</v>
      </c>
      <c r="M726">
        <v>0.21299999999999999</v>
      </c>
      <c r="N726">
        <v>0.21299999999999999</v>
      </c>
      <c r="O726">
        <v>0.21299999999999999</v>
      </c>
      <c r="P726">
        <v>1.39</v>
      </c>
      <c r="R726">
        <v>0</v>
      </c>
      <c r="S726">
        <v>1.44</v>
      </c>
      <c r="T726">
        <v>2</v>
      </c>
      <c r="U726">
        <v>2.4</v>
      </c>
      <c r="V726">
        <v>1.1000000000000001</v>
      </c>
      <c r="Z726">
        <v>135</v>
      </c>
      <c r="AA726">
        <v>4.4113744392734626E-2</v>
      </c>
      <c r="AE726" t="s">
        <v>471</v>
      </c>
      <c r="AF726" t="s">
        <v>62</v>
      </c>
      <c r="AH726" t="s">
        <v>683</v>
      </c>
      <c r="AI726">
        <v>0</v>
      </c>
      <c r="AJ726">
        <v>1</v>
      </c>
      <c r="AK726">
        <v>0</v>
      </c>
      <c r="AL726">
        <v>0</v>
      </c>
      <c r="AM726">
        <v>0</v>
      </c>
      <c r="AN726">
        <v>0</v>
      </c>
      <c r="AO726">
        <v>1</v>
      </c>
      <c r="AQ726">
        <v>0</v>
      </c>
      <c r="AR726">
        <v>0</v>
      </c>
      <c r="AS726">
        <v>0</v>
      </c>
      <c r="AT726">
        <v>0</v>
      </c>
      <c r="AU726">
        <v>2</v>
      </c>
      <c r="AV726">
        <v>0</v>
      </c>
      <c r="AW726">
        <v>0</v>
      </c>
      <c r="AX726">
        <v>2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K726" t="s">
        <v>3397</v>
      </c>
    </row>
    <row r="727" spans="1:63" x14ac:dyDescent="0.25">
      <c r="A727">
        <v>1</v>
      </c>
      <c r="B727" t="s">
        <v>149</v>
      </c>
      <c r="D727" t="s">
        <v>149</v>
      </c>
      <c r="E727">
        <v>726</v>
      </c>
      <c r="F727" t="s">
        <v>60</v>
      </c>
      <c r="H727" t="s">
        <v>802</v>
      </c>
      <c r="I727" t="s">
        <v>1490</v>
      </c>
      <c r="J727" t="s">
        <v>1491</v>
      </c>
      <c r="K727" t="s">
        <v>3823</v>
      </c>
      <c r="L727" t="s">
        <v>2422</v>
      </c>
      <c r="M727">
        <v>0.21879999999999999</v>
      </c>
      <c r="N727">
        <v>0.21879999999999999</v>
      </c>
      <c r="O727">
        <v>0.21879999999999999</v>
      </c>
      <c r="P727">
        <v>2.63</v>
      </c>
      <c r="R727">
        <v>0</v>
      </c>
      <c r="S727">
        <v>2.68</v>
      </c>
      <c r="T727">
        <v>2</v>
      </c>
      <c r="U727">
        <v>3.75</v>
      </c>
      <c r="V727">
        <v>2.2999999999999998</v>
      </c>
      <c r="Z727">
        <v>135</v>
      </c>
      <c r="AA727">
        <v>4.5314963723616597E-2</v>
      </c>
      <c r="AE727" t="s">
        <v>471</v>
      </c>
      <c r="AF727" t="s">
        <v>62</v>
      </c>
      <c r="AH727" t="s">
        <v>636</v>
      </c>
      <c r="AI727">
        <v>0</v>
      </c>
      <c r="AJ727">
        <v>1</v>
      </c>
      <c r="AK727">
        <v>0</v>
      </c>
      <c r="AL727">
        <v>0</v>
      </c>
      <c r="AM727">
        <v>0</v>
      </c>
      <c r="AN727">
        <v>0</v>
      </c>
      <c r="AO727">
        <v>1</v>
      </c>
      <c r="AQ727">
        <v>0</v>
      </c>
      <c r="AR727">
        <v>0</v>
      </c>
      <c r="AS727">
        <v>0</v>
      </c>
      <c r="AT727">
        <v>0</v>
      </c>
      <c r="AU727">
        <v>2</v>
      </c>
      <c r="AV727">
        <v>0</v>
      </c>
      <c r="AW727">
        <v>0</v>
      </c>
      <c r="AX727">
        <v>2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K727" t="s">
        <v>3397</v>
      </c>
    </row>
    <row r="728" spans="1:63" x14ac:dyDescent="0.25">
      <c r="A728">
        <v>1</v>
      </c>
      <c r="B728" t="s">
        <v>149</v>
      </c>
      <c r="D728" t="s">
        <v>149</v>
      </c>
      <c r="E728">
        <v>727</v>
      </c>
      <c r="G728" t="s">
        <v>74</v>
      </c>
      <c r="H728" t="s">
        <v>680</v>
      </c>
      <c r="I728" t="s">
        <v>1492</v>
      </c>
      <c r="J728" t="s">
        <v>1493</v>
      </c>
      <c r="K728" t="s">
        <v>3822</v>
      </c>
      <c r="L728" t="s">
        <v>2422</v>
      </c>
      <c r="M728">
        <v>0.21879999999999999</v>
      </c>
      <c r="N728">
        <v>0.21879999999999999</v>
      </c>
      <c r="O728">
        <v>0.21879999999999999</v>
      </c>
      <c r="P728">
        <v>1.375</v>
      </c>
      <c r="R728">
        <v>0</v>
      </c>
      <c r="S728">
        <v>1.4</v>
      </c>
      <c r="T728">
        <v>2</v>
      </c>
      <c r="U728">
        <v>2.4</v>
      </c>
      <c r="V728">
        <v>1</v>
      </c>
      <c r="Z728">
        <v>135</v>
      </c>
      <c r="AA728">
        <v>4.5314963723616597E-2</v>
      </c>
      <c r="AE728" t="s">
        <v>471</v>
      </c>
      <c r="AF728" t="s">
        <v>62</v>
      </c>
      <c r="AH728" t="s">
        <v>683</v>
      </c>
      <c r="AI728">
        <v>0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1</v>
      </c>
      <c r="AQ728">
        <v>0</v>
      </c>
      <c r="AR728">
        <v>0</v>
      </c>
      <c r="AS728">
        <v>0</v>
      </c>
      <c r="AT728">
        <v>0</v>
      </c>
      <c r="AU728">
        <v>2</v>
      </c>
      <c r="AV728">
        <v>0</v>
      </c>
      <c r="AW728">
        <v>0</v>
      </c>
      <c r="AX728">
        <v>2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K728" t="s">
        <v>3397</v>
      </c>
    </row>
    <row r="729" spans="1:63" x14ac:dyDescent="0.25">
      <c r="A729">
        <v>1</v>
      </c>
      <c r="B729" t="s">
        <v>149</v>
      </c>
      <c r="D729" t="s">
        <v>149</v>
      </c>
      <c r="E729">
        <v>728</v>
      </c>
      <c r="F729" t="s">
        <v>60</v>
      </c>
      <c r="H729" t="s">
        <v>874</v>
      </c>
      <c r="I729" t="s">
        <v>1494</v>
      </c>
      <c r="J729" t="s">
        <v>1495</v>
      </c>
      <c r="K729" t="s">
        <v>3821</v>
      </c>
      <c r="L729" t="s">
        <v>2422</v>
      </c>
      <c r="M729">
        <v>0.21879999999999999</v>
      </c>
      <c r="N729">
        <v>0.21879999999999999</v>
      </c>
      <c r="O729">
        <v>0.21879999999999999</v>
      </c>
      <c r="P729">
        <v>5.59</v>
      </c>
      <c r="R729">
        <v>0</v>
      </c>
      <c r="S729">
        <v>5.65</v>
      </c>
      <c r="T729">
        <v>2</v>
      </c>
      <c r="U729">
        <v>8</v>
      </c>
      <c r="V729">
        <v>5.3</v>
      </c>
      <c r="Z729">
        <v>135</v>
      </c>
      <c r="AA729">
        <v>4.5314963723616597E-2</v>
      </c>
      <c r="AE729" t="s">
        <v>471</v>
      </c>
      <c r="AF729" t="s">
        <v>62</v>
      </c>
      <c r="AH729" t="s">
        <v>621</v>
      </c>
      <c r="AI729">
        <v>0</v>
      </c>
      <c r="AJ729">
        <v>1</v>
      </c>
      <c r="AK729">
        <v>0</v>
      </c>
      <c r="AL729">
        <v>0</v>
      </c>
      <c r="AM729">
        <v>0</v>
      </c>
      <c r="AN729">
        <v>0</v>
      </c>
      <c r="AO729">
        <v>1</v>
      </c>
      <c r="AQ729">
        <v>0</v>
      </c>
      <c r="AR729">
        <v>0</v>
      </c>
      <c r="AS729">
        <v>0</v>
      </c>
      <c r="AT729">
        <v>0</v>
      </c>
      <c r="AU729">
        <v>2</v>
      </c>
      <c r="AV729">
        <v>0</v>
      </c>
      <c r="AW729">
        <v>0</v>
      </c>
      <c r="AX729">
        <v>2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K729" t="s">
        <v>3397</v>
      </c>
    </row>
    <row r="730" spans="1:63" x14ac:dyDescent="0.25">
      <c r="A730">
        <v>1</v>
      </c>
      <c r="B730" t="s">
        <v>149</v>
      </c>
      <c r="D730" t="s">
        <v>149</v>
      </c>
      <c r="E730">
        <v>729</v>
      </c>
      <c r="F730" t="s">
        <v>60</v>
      </c>
      <c r="H730" t="s">
        <v>802</v>
      </c>
      <c r="I730" t="s">
        <v>1496</v>
      </c>
      <c r="J730" t="s">
        <v>1497</v>
      </c>
      <c r="K730" t="s">
        <v>3820</v>
      </c>
      <c r="L730" t="s">
        <v>1140</v>
      </c>
      <c r="M730">
        <v>0.221</v>
      </c>
      <c r="N730">
        <v>0.221</v>
      </c>
      <c r="O730">
        <v>0.221</v>
      </c>
      <c r="P730">
        <v>2.78</v>
      </c>
      <c r="R730">
        <v>0</v>
      </c>
      <c r="S730">
        <v>2.83</v>
      </c>
      <c r="T730">
        <v>2</v>
      </c>
      <c r="U730">
        <v>3.9</v>
      </c>
      <c r="V730">
        <v>2.5</v>
      </c>
      <c r="Z730">
        <v>135</v>
      </c>
      <c r="AA730">
        <v>4.5770598642227003E-2</v>
      </c>
      <c r="AE730" t="s">
        <v>471</v>
      </c>
      <c r="AF730" t="s">
        <v>62</v>
      </c>
      <c r="AH730" t="s">
        <v>636</v>
      </c>
      <c r="AI730">
        <v>0</v>
      </c>
      <c r="AJ730">
        <v>1</v>
      </c>
      <c r="AK730">
        <v>0</v>
      </c>
      <c r="AL730">
        <v>0</v>
      </c>
      <c r="AM730">
        <v>0</v>
      </c>
      <c r="AN730">
        <v>0</v>
      </c>
      <c r="AO730">
        <v>1</v>
      </c>
      <c r="AQ730">
        <v>0</v>
      </c>
      <c r="AR730">
        <v>0</v>
      </c>
      <c r="AS730">
        <v>0</v>
      </c>
      <c r="AT730">
        <v>0</v>
      </c>
      <c r="AU730">
        <v>2</v>
      </c>
      <c r="AV730">
        <v>0</v>
      </c>
      <c r="AW730">
        <v>0</v>
      </c>
      <c r="AX730">
        <v>2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K730" t="s">
        <v>3397</v>
      </c>
    </row>
    <row r="731" spans="1:63" x14ac:dyDescent="0.25">
      <c r="A731">
        <v>1</v>
      </c>
      <c r="B731" t="s">
        <v>149</v>
      </c>
      <c r="D731" t="s">
        <v>149</v>
      </c>
      <c r="E731">
        <v>730</v>
      </c>
      <c r="F731" t="s">
        <v>60</v>
      </c>
      <c r="H731" t="s">
        <v>680</v>
      </c>
      <c r="I731" t="s">
        <v>1498</v>
      </c>
      <c r="J731" t="s">
        <v>1499</v>
      </c>
      <c r="K731" t="s">
        <v>3819</v>
      </c>
      <c r="L731" t="s">
        <v>1140</v>
      </c>
      <c r="M731">
        <v>0.221</v>
      </c>
      <c r="N731">
        <v>0.221</v>
      </c>
      <c r="O731">
        <v>0.221</v>
      </c>
      <c r="P731">
        <v>1.34</v>
      </c>
      <c r="R731">
        <v>0</v>
      </c>
      <c r="S731">
        <v>1.39</v>
      </c>
      <c r="T731">
        <v>2</v>
      </c>
      <c r="U731">
        <v>2.4</v>
      </c>
      <c r="V731">
        <v>1.1000000000000001</v>
      </c>
      <c r="Z731">
        <v>135</v>
      </c>
      <c r="AA731">
        <v>4.5770598642227003E-2</v>
      </c>
      <c r="AE731" t="s">
        <v>471</v>
      </c>
      <c r="AF731" t="s">
        <v>62</v>
      </c>
      <c r="AH731" t="s">
        <v>683</v>
      </c>
      <c r="AI731">
        <v>0</v>
      </c>
      <c r="AJ731">
        <v>1</v>
      </c>
      <c r="AK731">
        <v>0</v>
      </c>
      <c r="AL731">
        <v>0</v>
      </c>
      <c r="AM731">
        <v>0</v>
      </c>
      <c r="AN731">
        <v>0</v>
      </c>
      <c r="AO731">
        <v>1</v>
      </c>
      <c r="AQ731">
        <v>0</v>
      </c>
      <c r="AR731">
        <v>0</v>
      </c>
      <c r="AS731">
        <v>0</v>
      </c>
      <c r="AT731">
        <v>0</v>
      </c>
      <c r="AU731">
        <v>2</v>
      </c>
      <c r="AV731">
        <v>0</v>
      </c>
      <c r="AW731">
        <v>0</v>
      </c>
      <c r="AX731">
        <v>2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K731" t="s">
        <v>3397</v>
      </c>
    </row>
    <row r="732" spans="1:63" x14ac:dyDescent="0.25">
      <c r="A732">
        <v>1</v>
      </c>
      <c r="B732" t="s">
        <v>149</v>
      </c>
      <c r="D732" t="s">
        <v>149</v>
      </c>
      <c r="E732">
        <v>731</v>
      </c>
      <c r="G732" t="s">
        <v>74</v>
      </c>
      <c r="H732" t="s">
        <v>802</v>
      </c>
      <c r="I732" t="s">
        <v>1500</v>
      </c>
      <c r="J732" t="s">
        <v>1501</v>
      </c>
      <c r="K732" t="s">
        <v>3422</v>
      </c>
      <c r="L732" t="s">
        <v>1145</v>
      </c>
      <c r="M732">
        <v>0.22800000000000001</v>
      </c>
      <c r="N732">
        <v>0.22800000000000001</v>
      </c>
      <c r="O732">
        <v>0.22800000000000001</v>
      </c>
      <c r="P732">
        <v>2.8</v>
      </c>
      <c r="R732">
        <v>0</v>
      </c>
      <c r="S732">
        <v>2.8250000000000002</v>
      </c>
      <c r="T732">
        <v>2</v>
      </c>
      <c r="U732">
        <v>3.9649999999999999</v>
      </c>
      <c r="V732">
        <v>2.476</v>
      </c>
      <c r="Z732">
        <v>135</v>
      </c>
      <c r="AA732">
        <v>4.7220346110532843E-2</v>
      </c>
      <c r="AE732" t="s">
        <v>471</v>
      </c>
      <c r="AF732" t="s">
        <v>62</v>
      </c>
      <c r="AH732" t="s">
        <v>636</v>
      </c>
      <c r="AI732">
        <v>0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1</v>
      </c>
      <c r="AQ732">
        <v>0</v>
      </c>
      <c r="AR732">
        <v>0</v>
      </c>
      <c r="AS732">
        <v>0</v>
      </c>
      <c r="AT732">
        <v>0</v>
      </c>
      <c r="AU732">
        <v>2</v>
      </c>
      <c r="AV732">
        <v>0</v>
      </c>
      <c r="AW732">
        <v>0</v>
      </c>
      <c r="AX732">
        <v>2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K732" t="s">
        <v>3397</v>
      </c>
    </row>
    <row r="733" spans="1:63" x14ac:dyDescent="0.25">
      <c r="A733">
        <v>1</v>
      </c>
      <c r="B733" t="s">
        <v>149</v>
      </c>
      <c r="D733" t="s">
        <v>149</v>
      </c>
      <c r="E733">
        <v>732</v>
      </c>
      <c r="G733" t="s">
        <v>74</v>
      </c>
      <c r="H733" t="s">
        <v>874</v>
      </c>
      <c r="I733" t="s">
        <v>2421</v>
      </c>
      <c r="J733" t="s">
        <v>1502</v>
      </c>
      <c r="K733" t="s">
        <v>3818</v>
      </c>
      <c r="L733" t="s">
        <v>1145</v>
      </c>
      <c r="M733">
        <v>0.22800000000000001</v>
      </c>
      <c r="N733">
        <v>0.22800000000000001</v>
      </c>
      <c r="O733">
        <v>0.22800000000000001</v>
      </c>
      <c r="P733">
        <v>3.8650000000000002</v>
      </c>
      <c r="R733">
        <v>0</v>
      </c>
      <c r="S733">
        <v>3.9</v>
      </c>
      <c r="T733">
        <v>2</v>
      </c>
      <c r="U733">
        <v>6.15</v>
      </c>
      <c r="V733">
        <v>3.375</v>
      </c>
      <c r="Z733">
        <v>135</v>
      </c>
      <c r="AA733">
        <v>4.7220346110532843E-2</v>
      </c>
      <c r="AE733" t="s">
        <v>471</v>
      </c>
      <c r="AF733" t="s">
        <v>62</v>
      </c>
      <c r="AH733" t="s">
        <v>621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1</v>
      </c>
      <c r="AQ733">
        <v>0</v>
      </c>
      <c r="AR733">
        <v>0</v>
      </c>
      <c r="AS733">
        <v>0</v>
      </c>
      <c r="AT733">
        <v>0</v>
      </c>
      <c r="AU733">
        <v>2</v>
      </c>
      <c r="AV733">
        <v>0</v>
      </c>
      <c r="AW733">
        <v>0</v>
      </c>
      <c r="AX733">
        <v>2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K733" t="s">
        <v>3397</v>
      </c>
    </row>
    <row r="734" spans="1:63" x14ac:dyDescent="0.25">
      <c r="A734">
        <v>1</v>
      </c>
      <c r="B734" t="s">
        <v>149</v>
      </c>
      <c r="D734" t="s">
        <v>149</v>
      </c>
      <c r="E734">
        <v>733</v>
      </c>
      <c r="F734" t="s">
        <v>60</v>
      </c>
      <c r="H734" t="s">
        <v>874</v>
      </c>
      <c r="I734" t="s">
        <v>1503</v>
      </c>
      <c r="J734" t="s">
        <v>1504</v>
      </c>
      <c r="K734" t="s">
        <v>3818</v>
      </c>
      <c r="L734" t="s">
        <v>1145</v>
      </c>
      <c r="M734">
        <v>0.22800000000000001</v>
      </c>
      <c r="N734">
        <v>0.22800000000000001</v>
      </c>
      <c r="O734">
        <v>0.22800000000000001</v>
      </c>
      <c r="P734">
        <v>3.6</v>
      </c>
      <c r="R734">
        <v>0</v>
      </c>
      <c r="S734">
        <v>3.65</v>
      </c>
      <c r="T734">
        <v>2</v>
      </c>
      <c r="U734">
        <v>5.4</v>
      </c>
      <c r="V734">
        <v>3.4</v>
      </c>
      <c r="Z734">
        <v>135</v>
      </c>
      <c r="AA734">
        <v>4.7220346110532843E-2</v>
      </c>
      <c r="AE734" t="s">
        <v>471</v>
      </c>
      <c r="AF734" t="s">
        <v>62</v>
      </c>
      <c r="AH734" t="s">
        <v>621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1</v>
      </c>
      <c r="AQ734">
        <v>0</v>
      </c>
      <c r="AR734">
        <v>0</v>
      </c>
      <c r="AS734">
        <v>0</v>
      </c>
      <c r="AT734">
        <v>0</v>
      </c>
      <c r="AU734">
        <v>2</v>
      </c>
      <c r="AV734">
        <v>0</v>
      </c>
      <c r="AW734">
        <v>0</v>
      </c>
      <c r="AX734">
        <v>2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K734" t="s">
        <v>3397</v>
      </c>
    </row>
    <row r="735" spans="1:63" x14ac:dyDescent="0.25">
      <c r="A735">
        <v>1</v>
      </c>
      <c r="B735" t="s">
        <v>149</v>
      </c>
      <c r="D735" t="s">
        <v>149</v>
      </c>
      <c r="E735">
        <v>734</v>
      </c>
      <c r="H735" t="s">
        <v>680</v>
      </c>
      <c r="I735" t="s">
        <v>1505</v>
      </c>
      <c r="J735" t="s">
        <v>1506</v>
      </c>
      <c r="K735" t="s">
        <v>3817</v>
      </c>
      <c r="L735" t="s">
        <v>1145</v>
      </c>
      <c r="M735">
        <v>0.22800000000000001</v>
      </c>
      <c r="N735">
        <v>0.22800000000000001</v>
      </c>
      <c r="R735">
        <v>0</v>
      </c>
      <c r="T735">
        <v>2</v>
      </c>
      <c r="U735">
        <v>2.4</v>
      </c>
      <c r="V735">
        <v>1</v>
      </c>
      <c r="Z735">
        <v>135</v>
      </c>
      <c r="AA735">
        <v>4.7220346110532843E-2</v>
      </c>
      <c r="AE735" t="s">
        <v>471</v>
      </c>
      <c r="AF735" t="s">
        <v>62</v>
      </c>
      <c r="AH735" t="s">
        <v>683</v>
      </c>
      <c r="AI735">
        <v>0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1</v>
      </c>
      <c r="AQ735">
        <v>0</v>
      </c>
      <c r="AR735">
        <v>0</v>
      </c>
      <c r="AS735">
        <v>0</v>
      </c>
      <c r="AT735">
        <v>0</v>
      </c>
      <c r="AU735">
        <v>2</v>
      </c>
      <c r="AV735">
        <v>0</v>
      </c>
      <c r="AW735">
        <v>0</v>
      </c>
      <c r="AX735">
        <v>2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K735" t="s">
        <v>3397</v>
      </c>
    </row>
    <row r="736" spans="1:63" x14ac:dyDescent="0.25">
      <c r="A736">
        <v>1</v>
      </c>
      <c r="B736" t="s">
        <v>149</v>
      </c>
      <c r="D736" t="s">
        <v>149</v>
      </c>
      <c r="E736">
        <v>735</v>
      </c>
      <c r="G736" t="s">
        <v>74</v>
      </c>
      <c r="H736" t="s">
        <v>680</v>
      </c>
      <c r="I736" t="s">
        <v>1507</v>
      </c>
      <c r="J736" t="s">
        <v>1508</v>
      </c>
      <c r="K736" t="s">
        <v>3816</v>
      </c>
      <c r="L736" t="s">
        <v>42</v>
      </c>
      <c r="M736">
        <v>0.23400000000000001</v>
      </c>
      <c r="N736">
        <v>0.23400000000000001</v>
      </c>
      <c r="O736">
        <v>0.23400000000000001</v>
      </c>
      <c r="P736">
        <v>1.4</v>
      </c>
      <c r="R736">
        <v>0</v>
      </c>
      <c r="S736">
        <v>1.425</v>
      </c>
      <c r="T736">
        <v>2</v>
      </c>
      <c r="U736">
        <v>2.5</v>
      </c>
      <c r="V736">
        <v>1</v>
      </c>
      <c r="Z736">
        <v>135</v>
      </c>
      <c r="AA736">
        <v>4.8462986797652124E-2</v>
      </c>
      <c r="AE736" t="s">
        <v>471</v>
      </c>
      <c r="AF736" t="s">
        <v>62</v>
      </c>
      <c r="AH736" t="s">
        <v>683</v>
      </c>
      <c r="AI736">
        <v>0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1</v>
      </c>
      <c r="AQ736">
        <v>0</v>
      </c>
      <c r="AR736">
        <v>0</v>
      </c>
      <c r="AS736">
        <v>0</v>
      </c>
      <c r="AT736">
        <v>0</v>
      </c>
      <c r="AU736">
        <v>2</v>
      </c>
      <c r="AV736">
        <v>0</v>
      </c>
      <c r="AW736">
        <v>0</v>
      </c>
      <c r="AX736">
        <v>2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K736" t="s">
        <v>3397</v>
      </c>
    </row>
    <row r="737" spans="1:63" x14ac:dyDescent="0.25">
      <c r="A737">
        <v>1</v>
      </c>
      <c r="B737" t="s">
        <v>149</v>
      </c>
      <c r="D737" t="s">
        <v>149</v>
      </c>
      <c r="E737">
        <v>736</v>
      </c>
      <c r="F737" t="s">
        <v>60</v>
      </c>
      <c r="H737" t="s">
        <v>802</v>
      </c>
      <c r="I737" t="s">
        <v>1509</v>
      </c>
      <c r="J737" t="s">
        <v>1510</v>
      </c>
      <c r="K737" t="s">
        <v>3815</v>
      </c>
      <c r="L737" t="s">
        <v>44</v>
      </c>
      <c r="M737">
        <v>0.24199999999999999</v>
      </c>
      <c r="N737">
        <v>0.24199999999999999</v>
      </c>
      <c r="O737">
        <v>0.24199999999999999</v>
      </c>
      <c r="P737">
        <v>2.86</v>
      </c>
      <c r="R737">
        <v>0</v>
      </c>
      <c r="S737">
        <v>2.91</v>
      </c>
      <c r="T737">
        <v>2</v>
      </c>
      <c r="U737">
        <v>4</v>
      </c>
      <c r="V737">
        <v>2.5</v>
      </c>
      <c r="Z737">
        <v>135</v>
      </c>
      <c r="AA737">
        <v>5.0119841047144502E-2</v>
      </c>
      <c r="AE737" t="s">
        <v>471</v>
      </c>
      <c r="AF737" t="s">
        <v>62</v>
      </c>
      <c r="AH737" t="s">
        <v>636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1</v>
      </c>
      <c r="AQ737">
        <v>0</v>
      </c>
      <c r="AR737">
        <v>0</v>
      </c>
      <c r="AS737">
        <v>0</v>
      </c>
      <c r="AT737">
        <v>0</v>
      </c>
      <c r="AU737">
        <v>2</v>
      </c>
      <c r="AV737">
        <v>0</v>
      </c>
      <c r="AW737">
        <v>0</v>
      </c>
      <c r="AX737">
        <v>2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K737" t="s">
        <v>3397</v>
      </c>
    </row>
    <row r="738" spans="1:63" x14ac:dyDescent="0.25">
      <c r="A738">
        <v>1</v>
      </c>
      <c r="B738" t="s">
        <v>149</v>
      </c>
      <c r="D738" t="s">
        <v>149</v>
      </c>
      <c r="E738">
        <v>737</v>
      </c>
      <c r="F738" t="s">
        <v>60</v>
      </c>
      <c r="H738" t="s">
        <v>680</v>
      </c>
      <c r="I738" t="s">
        <v>1511</v>
      </c>
      <c r="J738" t="s">
        <v>1512</v>
      </c>
      <c r="K738" t="s">
        <v>3814</v>
      </c>
      <c r="L738" t="s">
        <v>44</v>
      </c>
      <c r="M738">
        <v>0.24199999999999999</v>
      </c>
      <c r="N738">
        <v>0.24199999999999999</v>
      </c>
      <c r="O738">
        <v>0.24199999999999999</v>
      </c>
      <c r="P738">
        <v>1.54</v>
      </c>
      <c r="R738">
        <v>0</v>
      </c>
      <c r="S738">
        <v>1.59</v>
      </c>
      <c r="T738">
        <v>2</v>
      </c>
      <c r="U738">
        <v>2.5499999999999998</v>
      </c>
      <c r="V738">
        <v>1.2</v>
      </c>
      <c r="Z738">
        <v>135</v>
      </c>
      <c r="AA738">
        <v>5.0119841047144502E-2</v>
      </c>
      <c r="AE738" t="s">
        <v>471</v>
      </c>
      <c r="AF738" t="s">
        <v>62</v>
      </c>
      <c r="AH738" t="s">
        <v>683</v>
      </c>
      <c r="AI738">
        <v>0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1</v>
      </c>
      <c r="AQ738">
        <v>0</v>
      </c>
      <c r="AR738">
        <v>0</v>
      </c>
      <c r="AS738">
        <v>0</v>
      </c>
      <c r="AT738">
        <v>0</v>
      </c>
      <c r="AU738">
        <v>2</v>
      </c>
      <c r="AV738">
        <v>0</v>
      </c>
      <c r="AW738">
        <v>0</v>
      </c>
      <c r="AX738">
        <v>2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K738" t="s">
        <v>3397</v>
      </c>
    </row>
    <row r="739" spans="1:63" x14ac:dyDescent="0.25">
      <c r="A739">
        <v>1</v>
      </c>
      <c r="B739" t="s">
        <v>149</v>
      </c>
      <c r="D739" t="s">
        <v>149</v>
      </c>
      <c r="E739">
        <v>738</v>
      </c>
      <c r="G739" t="s">
        <v>74</v>
      </c>
      <c r="H739" t="s">
        <v>680</v>
      </c>
      <c r="I739" t="s">
        <v>1513</v>
      </c>
      <c r="J739" t="s">
        <v>1514</v>
      </c>
      <c r="K739" t="s">
        <v>3813</v>
      </c>
      <c r="L739" t="s">
        <v>45</v>
      </c>
      <c r="M739">
        <v>0.246</v>
      </c>
      <c r="N739">
        <v>0.246</v>
      </c>
      <c r="O739">
        <v>0.246</v>
      </c>
      <c r="P739">
        <v>1.5</v>
      </c>
      <c r="R739">
        <v>0</v>
      </c>
      <c r="S739">
        <v>1.5249999999999999</v>
      </c>
      <c r="T739">
        <v>2</v>
      </c>
      <c r="U739">
        <v>2.6</v>
      </c>
      <c r="V739">
        <v>1.25</v>
      </c>
      <c r="Z739">
        <v>135</v>
      </c>
      <c r="AA739">
        <v>5.0948268171890694E-2</v>
      </c>
      <c r="AE739" t="s">
        <v>471</v>
      </c>
      <c r="AF739" t="s">
        <v>62</v>
      </c>
      <c r="AH739" t="s">
        <v>683</v>
      </c>
      <c r="AI739">
        <v>0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1</v>
      </c>
      <c r="AQ739">
        <v>0</v>
      </c>
      <c r="AR739">
        <v>0</v>
      </c>
      <c r="AS739">
        <v>0</v>
      </c>
      <c r="AT739">
        <v>0</v>
      </c>
      <c r="AU739">
        <v>2</v>
      </c>
      <c r="AV739">
        <v>0</v>
      </c>
      <c r="AW739">
        <v>0</v>
      </c>
      <c r="AX739">
        <v>2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K739" t="s">
        <v>3397</v>
      </c>
    </row>
    <row r="740" spans="1:63" x14ac:dyDescent="0.25">
      <c r="A740">
        <v>1</v>
      </c>
      <c r="B740" t="s">
        <v>149</v>
      </c>
      <c r="D740" t="s">
        <v>149</v>
      </c>
      <c r="E740">
        <v>739</v>
      </c>
      <c r="G740" t="s">
        <v>74</v>
      </c>
      <c r="H740" t="s">
        <v>802</v>
      </c>
      <c r="I740" t="s">
        <v>1515</v>
      </c>
      <c r="J740" t="s">
        <v>1516</v>
      </c>
      <c r="K740" t="s">
        <v>3812</v>
      </c>
      <c r="L740" t="s">
        <v>2420</v>
      </c>
      <c r="M740">
        <v>0.25</v>
      </c>
      <c r="N740">
        <v>0.25</v>
      </c>
      <c r="O740">
        <v>0.25</v>
      </c>
      <c r="P740">
        <v>2.95</v>
      </c>
      <c r="R740">
        <v>0</v>
      </c>
      <c r="S740">
        <v>2.9750000000000001</v>
      </c>
      <c r="T740">
        <v>2</v>
      </c>
      <c r="U740">
        <v>3.85</v>
      </c>
      <c r="V740">
        <v>2.35</v>
      </c>
      <c r="Z740">
        <v>135</v>
      </c>
      <c r="AA740">
        <v>5.1776695296636886E-2</v>
      </c>
      <c r="AE740" t="s">
        <v>471</v>
      </c>
      <c r="AF740" t="s">
        <v>62</v>
      </c>
      <c r="AH740" t="s">
        <v>636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1</v>
      </c>
      <c r="AQ740">
        <v>0</v>
      </c>
      <c r="AR740">
        <v>0</v>
      </c>
      <c r="AS740">
        <v>0</v>
      </c>
      <c r="AT740">
        <v>0</v>
      </c>
      <c r="AU740">
        <v>2</v>
      </c>
      <c r="AV740">
        <v>0</v>
      </c>
      <c r="AW740">
        <v>0</v>
      </c>
      <c r="AX740">
        <v>2</v>
      </c>
      <c r="AY740">
        <v>2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K740" t="s">
        <v>3397</v>
      </c>
    </row>
    <row r="741" spans="1:63" x14ac:dyDescent="0.25">
      <c r="A741">
        <v>1</v>
      </c>
      <c r="B741" t="s">
        <v>149</v>
      </c>
      <c r="D741" t="s">
        <v>149</v>
      </c>
      <c r="E741">
        <v>740</v>
      </c>
      <c r="G741" t="s">
        <v>74</v>
      </c>
      <c r="H741" t="s">
        <v>680</v>
      </c>
      <c r="I741" t="s">
        <v>1517</v>
      </c>
      <c r="J741" t="s">
        <v>1518</v>
      </c>
      <c r="K741" t="s">
        <v>3811</v>
      </c>
      <c r="L741" t="s">
        <v>2420</v>
      </c>
      <c r="M741">
        <v>0.25</v>
      </c>
      <c r="N741">
        <v>0.25</v>
      </c>
      <c r="O741">
        <v>0.25</v>
      </c>
      <c r="P741">
        <v>1.4750000000000001</v>
      </c>
      <c r="R741">
        <v>0</v>
      </c>
      <c r="S741">
        <v>1.5</v>
      </c>
      <c r="T741">
        <v>2</v>
      </c>
      <c r="U741">
        <v>2.6</v>
      </c>
      <c r="V741">
        <v>1.1499999999999999</v>
      </c>
      <c r="Z741">
        <v>135</v>
      </c>
      <c r="AA741">
        <v>5.1776695296636886E-2</v>
      </c>
      <c r="AE741" t="s">
        <v>471</v>
      </c>
      <c r="AF741" t="s">
        <v>62</v>
      </c>
      <c r="AH741" t="s">
        <v>683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1</v>
      </c>
      <c r="AQ741">
        <v>0</v>
      </c>
      <c r="AR741">
        <v>0</v>
      </c>
      <c r="AS741">
        <v>0</v>
      </c>
      <c r="AT741">
        <v>0</v>
      </c>
      <c r="AU741">
        <v>2</v>
      </c>
      <c r="AV741">
        <v>0</v>
      </c>
      <c r="AW741">
        <v>0</v>
      </c>
      <c r="AX741">
        <v>2</v>
      </c>
      <c r="AY741">
        <v>2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K741" t="s">
        <v>3397</v>
      </c>
    </row>
    <row r="742" spans="1:63" x14ac:dyDescent="0.25">
      <c r="A742">
        <v>1</v>
      </c>
      <c r="B742" t="s">
        <v>149</v>
      </c>
      <c r="D742" t="s">
        <v>149</v>
      </c>
      <c r="E742">
        <v>741</v>
      </c>
      <c r="G742" t="s">
        <v>74</v>
      </c>
      <c r="H742" t="s">
        <v>874</v>
      </c>
      <c r="I742" t="s">
        <v>1519</v>
      </c>
      <c r="J742" t="s">
        <v>1520</v>
      </c>
      <c r="K742" t="s">
        <v>3810</v>
      </c>
      <c r="L742" t="s">
        <v>2420</v>
      </c>
      <c r="M742">
        <v>0.25</v>
      </c>
      <c r="N742">
        <v>0.25</v>
      </c>
      <c r="O742">
        <v>0.25</v>
      </c>
      <c r="P742">
        <v>3.9249999999999998</v>
      </c>
      <c r="R742">
        <v>0</v>
      </c>
      <c r="S742">
        <v>3.95</v>
      </c>
      <c r="T742">
        <v>2</v>
      </c>
      <c r="U742">
        <v>6.15</v>
      </c>
      <c r="V742">
        <v>3.65</v>
      </c>
      <c r="Z742">
        <v>135</v>
      </c>
      <c r="AA742">
        <v>5.1776695296636886E-2</v>
      </c>
      <c r="AE742" t="s">
        <v>471</v>
      </c>
      <c r="AF742" t="s">
        <v>62</v>
      </c>
      <c r="AH742" t="s">
        <v>621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1</v>
      </c>
      <c r="AQ742">
        <v>0</v>
      </c>
      <c r="AR742">
        <v>0</v>
      </c>
      <c r="AS742">
        <v>0</v>
      </c>
      <c r="AT742">
        <v>0</v>
      </c>
      <c r="AU742">
        <v>2</v>
      </c>
      <c r="AV742">
        <v>0</v>
      </c>
      <c r="AW742">
        <v>0</v>
      </c>
      <c r="AX742">
        <v>2</v>
      </c>
      <c r="AY742">
        <v>2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K742" t="s">
        <v>3397</v>
      </c>
    </row>
    <row r="743" spans="1:63" x14ac:dyDescent="0.25">
      <c r="A743">
        <v>1</v>
      </c>
      <c r="B743" t="s">
        <v>149</v>
      </c>
      <c r="D743" t="s">
        <v>149</v>
      </c>
      <c r="E743">
        <v>742</v>
      </c>
      <c r="G743" t="s">
        <v>74</v>
      </c>
      <c r="H743" t="s">
        <v>680</v>
      </c>
      <c r="I743" t="s">
        <v>1521</v>
      </c>
      <c r="J743" t="s">
        <v>1522</v>
      </c>
      <c r="K743" t="s">
        <v>3809</v>
      </c>
      <c r="L743" t="s">
        <v>1184</v>
      </c>
      <c r="M743">
        <v>0.2656</v>
      </c>
      <c r="N743">
        <v>0.2656</v>
      </c>
      <c r="O743">
        <v>0.2656</v>
      </c>
      <c r="P743">
        <v>1.425</v>
      </c>
      <c r="R743">
        <v>0</v>
      </c>
      <c r="S743">
        <v>1.45</v>
      </c>
      <c r="T743">
        <v>2</v>
      </c>
      <c r="U743">
        <v>2.75</v>
      </c>
      <c r="V743">
        <v>1.2</v>
      </c>
      <c r="Z743">
        <v>135</v>
      </c>
      <c r="AA743">
        <v>5.5007561083147027E-2</v>
      </c>
      <c r="AE743" t="s">
        <v>471</v>
      </c>
      <c r="AF743" t="s">
        <v>62</v>
      </c>
      <c r="AH743" t="s">
        <v>683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1</v>
      </c>
      <c r="AQ743">
        <v>0</v>
      </c>
      <c r="AR743">
        <v>0</v>
      </c>
      <c r="AS743">
        <v>0</v>
      </c>
      <c r="AT743">
        <v>0</v>
      </c>
      <c r="AU743">
        <v>2</v>
      </c>
      <c r="AV743">
        <v>0</v>
      </c>
      <c r="AW743">
        <v>0</v>
      </c>
      <c r="AX743">
        <v>2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K743" t="s">
        <v>3397</v>
      </c>
    </row>
    <row r="744" spans="1:63" x14ac:dyDescent="0.25">
      <c r="A744">
        <v>1</v>
      </c>
      <c r="B744" t="s">
        <v>149</v>
      </c>
      <c r="D744" t="s">
        <v>149</v>
      </c>
      <c r="E744">
        <v>743</v>
      </c>
      <c r="F744" t="s">
        <v>60</v>
      </c>
      <c r="H744" t="s">
        <v>802</v>
      </c>
      <c r="I744" t="s">
        <v>1523</v>
      </c>
      <c r="J744" t="s">
        <v>1524</v>
      </c>
      <c r="K744" t="s">
        <v>3808</v>
      </c>
      <c r="L744" t="s">
        <v>49</v>
      </c>
      <c r="M744">
        <v>0.26600000000000001</v>
      </c>
      <c r="N744">
        <v>0.26600000000000001</v>
      </c>
      <c r="O744">
        <v>0.26600000000000001</v>
      </c>
      <c r="P744">
        <v>3</v>
      </c>
      <c r="R744">
        <v>0</v>
      </c>
      <c r="S744">
        <v>3.06</v>
      </c>
      <c r="T744">
        <v>2</v>
      </c>
      <c r="U744">
        <v>4.1500000000000004</v>
      </c>
      <c r="V744">
        <v>2.6</v>
      </c>
      <c r="Z744">
        <v>135</v>
      </c>
      <c r="AA744">
        <v>5.5090403795621648E-2</v>
      </c>
      <c r="AE744" t="s">
        <v>471</v>
      </c>
      <c r="AF744" t="s">
        <v>62</v>
      </c>
      <c r="AH744" t="s">
        <v>636</v>
      </c>
      <c r="AI744">
        <v>0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1</v>
      </c>
      <c r="AQ744">
        <v>0</v>
      </c>
      <c r="AR744">
        <v>0</v>
      </c>
      <c r="AS744">
        <v>0</v>
      </c>
      <c r="AT744">
        <v>0</v>
      </c>
      <c r="AU744">
        <v>2</v>
      </c>
      <c r="AV744">
        <v>0</v>
      </c>
      <c r="AW744">
        <v>0</v>
      </c>
      <c r="AX744">
        <v>2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K744" t="s">
        <v>3397</v>
      </c>
    </row>
    <row r="745" spans="1:63" x14ac:dyDescent="0.25">
      <c r="A745">
        <v>1</v>
      </c>
      <c r="B745" t="s">
        <v>149</v>
      </c>
      <c r="D745" t="s">
        <v>149</v>
      </c>
      <c r="E745">
        <v>744</v>
      </c>
      <c r="F745" t="s">
        <v>60</v>
      </c>
      <c r="H745" t="s">
        <v>680</v>
      </c>
      <c r="I745" t="s">
        <v>1525</v>
      </c>
      <c r="J745" t="s">
        <v>1526</v>
      </c>
      <c r="K745" t="s">
        <v>3807</v>
      </c>
      <c r="L745" t="s">
        <v>49</v>
      </c>
      <c r="M745">
        <v>0.26600000000000001</v>
      </c>
      <c r="N745">
        <v>0.26600000000000001</v>
      </c>
      <c r="O745">
        <v>0.26600000000000001</v>
      </c>
      <c r="P745">
        <v>1.65</v>
      </c>
      <c r="R745">
        <v>0</v>
      </c>
      <c r="S745">
        <v>1.7</v>
      </c>
      <c r="T745">
        <v>2</v>
      </c>
      <c r="U745">
        <v>2.75</v>
      </c>
      <c r="V745">
        <v>1.25</v>
      </c>
      <c r="Z745">
        <v>135</v>
      </c>
      <c r="AA745">
        <v>5.5090403795621648E-2</v>
      </c>
      <c r="AE745" t="s">
        <v>471</v>
      </c>
      <c r="AF745" t="s">
        <v>62</v>
      </c>
      <c r="AH745" t="s">
        <v>683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1</v>
      </c>
      <c r="AQ745">
        <v>0</v>
      </c>
      <c r="AR745">
        <v>0</v>
      </c>
      <c r="AS745">
        <v>0</v>
      </c>
      <c r="AT745">
        <v>0</v>
      </c>
      <c r="AU745">
        <v>2</v>
      </c>
      <c r="AV745">
        <v>0</v>
      </c>
      <c r="AW745">
        <v>0</v>
      </c>
      <c r="AX745">
        <v>2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K745" t="s">
        <v>3397</v>
      </c>
    </row>
    <row r="746" spans="1:63" x14ac:dyDescent="0.25">
      <c r="A746">
        <v>1</v>
      </c>
      <c r="B746" t="s">
        <v>149</v>
      </c>
      <c r="D746" t="s">
        <v>149</v>
      </c>
      <c r="E746">
        <v>745</v>
      </c>
      <c r="F746" t="s">
        <v>60</v>
      </c>
      <c r="H746" t="s">
        <v>802</v>
      </c>
      <c r="I746" t="s">
        <v>1527</v>
      </c>
      <c r="J746" t="s">
        <v>1528</v>
      </c>
      <c r="K746" t="s">
        <v>3806</v>
      </c>
      <c r="L746" t="s">
        <v>50</v>
      </c>
      <c r="M746">
        <v>0.27200000000000002</v>
      </c>
      <c r="N746">
        <v>0.27200000000000002</v>
      </c>
      <c r="O746">
        <v>0.27200000000000002</v>
      </c>
      <c r="P746">
        <v>3</v>
      </c>
      <c r="R746">
        <v>0</v>
      </c>
      <c r="S746">
        <v>3.06</v>
      </c>
      <c r="T746">
        <v>2</v>
      </c>
      <c r="U746">
        <v>4.1500000000000004</v>
      </c>
      <c r="V746">
        <v>2.5499999999999998</v>
      </c>
      <c r="Z746">
        <v>135</v>
      </c>
      <c r="AA746">
        <v>5.6333044482740936E-2</v>
      </c>
      <c r="AE746" t="s">
        <v>471</v>
      </c>
      <c r="AF746" t="s">
        <v>62</v>
      </c>
      <c r="AH746" t="s">
        <v>636</v>
      </c>
      <c r="AI746">
        <v>0</v>
      </c>
      <c r="AJ746">
        <v>1</v>
      </c>
      <c r="AK746">
        <v>0</v>
      </c>
      <c r="AL746">
        <v>0</v>
      </c>
      <c r="AM746">
        <v>0</v>
      </c>
      <c r="AN746">
        <v>0</v>
      </c>
      <c r="AO746">
        <v>1</v>
      </c>
      <c r="AQ746">
        <v>0</v>
      </c>
      <c r="AR746">
        <v>0</v>
      </c>
      <c r="AS746">
        <v>0</v>
      </c>
      <c r="AT746">
        <v>0</v>
      </c>
      <c r="AU746">
        <v>2</v>
      </c>
      <c r="AV746">
        <v>0</v>
      </c>
      <c r="AW746">
        <v>0</v>
      </c>
      <c r="AX746">
        <v>2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K746" t="s">
        <v>3397</v>
      </c>
    </row>
    <row r="747" spans="1:63" x14ac:dyDescent="0.25">
      <c r="A747">
        <v>1</v>
      </c>
      <c r="B747" t="s">
        <v>149</v>
      </c>
      <c r="D747" t="s">
        <v>149</v>
      </c>
      <c r="E747">
        <v>746</v>
      </c>
      <c r="G747" t="s">
        <v>74</v>
      </c>
      <c r="H747" t="s">
        <v>680</v>
      </c>
      <c r="I747" t="s">
        <v>1529</v>
      </c>
      <c r="J747" t="s">
        <v>1530</v>
      </c>
      <c r="K747" t="s">
        <v>3805</v>
      </c>
      <c r="L747" t="s">
        <v>50</v>
      </c>
      <c r="M747">
        <v>0.27200000000000002</v>
      </c>
      <c r="N747">
        <v>0.27200000000000002</v>
      </c>
      <c r="O747">
        <v>0.27200000000000002</v>
      </c>
      <c r="P747">
        <v>1.65</v>
      </c>
      <c r="R747">
        <v>0</v>
      </c>
      <c r="S747">
        <v>1.675</v>
      </c>
      <c r="T747">
        <v>2</v>
      </c>
      <c r="Z747">
        <v>135</v>
      </c>
      <c r="AA747">
        <v>5.6333044482740936E-2</v>
      </c>
      <c r="AE747" t="s">
        <v>471</v>
      </c>
      <c r="AF747" t="s">
        <v>62</v>
      </c>
      <c r="AH747" t="s">
        <v>683</v>
      </c>
      <c r="AI747">
        <v>0</v>
      </c>
      <c r="AJ747">
        <v>1</v>
      </c>
      <c r="AK747">
        <v>0</v>
      </c>
      <c r="AL747">
        <v>0</v>
      </c>
      <c r="AM747">
        <v>0</v>
      </c>
      <c r="AN747">
        <v>0</v>
      </c>
      <c r="AO747">
        <v>1</v>
      </c>
      <c r="AQ747">
        <v>0</v>
      </c>
      <c r="AR747">
        <v>0</v>
      </c>
      <c r="AS747">
        <v>0</v>
      </c>
      <c r="AT747">
        <v>0</v>
      </c>
      <c r="AU747">
        <v>2</v>
      </c>
      <c r="AV747">
        <v>0</v>
      </c>
      <c r="AW747">
        <v>0</v>
      </c>
      <c r="AX747">
        <v>2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K747" t="s">
        <v>3397</v>
      </c>
    </row>
    <row r="748" spans="1:63" x14ac:dyDescent="0.25">
      <c r="A748">
        <v>1</v>
      </c>
      <c r="B748" t="s">
        <v>149</v>
      </c>
      <c r="D748" t="s">
        <v>149</v>
      </c>
      <c r="E748">
        <v>747</v>
      </c>
      <c r="F748" t="s">
        <v>60</v>
      </c>
      <c r="H748" t="s">
        <v>874</v>
      </c>
      <c r="I748" t="s">
        <v>1531</v>
      </c>
      <c r="J748" t="s">
        <v>1532</v>
      </c>
      <c r="K748" t="s">
        <v>3804</v>
      </c>
      <c r="L748" t="s">
        <v>53</v>
      </c>
      <c r="M748">
        <v>0.28999999999999998</v>
      </c>
      <c r="N748">
        <v>0.28999999999999998</v>
      </c>
      <c r="O748">
        <v>0.28999999999999998</v>
      </c>
      <c r="P748">
        <v>4.05</v>
      </c>
      <c r="R748">
        <v>0</v>
      </c>
      <c r="S748">
        <v>4.1100000000000003</v>
      </c>
      <c r="T748">
        <v>2</v>
      </c>
      <c r="U748">
        <v>6.1</v>
      </c>
      <c r="V748">
        <v>3.8</v>
      </c>
      <c r="Z748">
        <v>135</v>
      </c>
      <c r="AA748">
        <v>6.006096654409878E-2</v>
      </c>
      <c r="AE748" t="s">
        <v>471</v>
      </c>
      <c r="AF748" t="s">
        <v>62</v>
      </c>
      <c r="AH748" t="s">
        <v>621</v>
      </c>
      <c r="AI748">
        <v>0</v>
      </c>
      <c r="AJ748">
        <v>1</v>
      </c>
      <c r="AK748">
        <v>0</v>
      </c>
      <c r="AL748">
        <v>0</v>
      </c>
      <c r="AM748">
        <v>0</v>
      </c>
      <c r="AN748">
        <v>0</v>
      </c>
      <c r="AO748">
        <v>1</v>
      </c>
      <c r="AQ748">
        <v>0</v>
      </c>
      <c r="AR748">
        <v>0</v>
      </c>
      <c r="AS748">
        <v>0</v>
      </c>
      <c r="AT748">
        <v>0</v>
      </c>
      <c r="AU748">
        <v>2</v>
      </c>
      <c r="AV748">
        <v>0</v>
      </c>
      <c r="AW748">
        <v>0</v>
      </c>
      <c r="AX748">
        <v>2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K748" t="s">
        <v>3397</v>
      </c>
    </row>
    <row r="749" spans="1:63" x14ac:dyDescent="0.25">
      <c r="A749">
        <v>1</v>
      </c>
      <c r="B749" t="s">
        <v>149</v>
      </c>
      <c r="D749" t="s">
        <v>149</v>
      </c>
      <c r="E749">
        <v>748</v>
      </c>
      <c r="F749" t="s">
        <v>60</v>
      </c>
      <c r="H749" t="s">
        <v>802</v>
      </c>
      <c r="I749" t="s">
        <v>1533</v>
      </c>
      <c r="J749" t="s">
        <v>1534</v>
      </c>
      <c r="K749" t="s">
        <v>3803</v>
      </c>
      <c r="L749" t="s">
        <v>53</v>
      </c>
      <c r="M749">
        <v>0.28999999999999998</v>
      </c>
      <c r="N749">
        <v>0.28999999999999998</v>
      </c>
      <c r="O749">
        <v>0.28999999999999998</v>
      </c>
      <c r="P749">
        <v>3.12</v>
      </c>
      <c r="R749">
        <v>0</v>
      </c>
      <c r="S749">
        <v>3.18</v>
      </c>
      <c r="T749">
        <v>2</v>
      </c>
      <c r="U749">
        <v>4.25</v>
      </c>
      <c r="V749">
        <v>2.5499999999999998</v>
      </c>
      <c r="Z749">
        <v>135</v>
      </c>
      <c r="AA749">
        <v>6.006096654409878E-2</v>
      </c>
      <c r="AE749" t="s">
        <v>471</v>
      </c>
      <c r="AF749" t="s">
        <v>62</v>
      </c>
      <c r="AH749" t="s">
        <v>636</v>
      </c>
      <c r="AI749">
        <v>0</v>
      </c>
      <c r="AJ749">
        <v>1</v>
      </c>
      <c r="AK749">
        <v>0</v>
      </c>
      <c r="AL749">
        <v>0</v>
      </c>
      <c r="AM749">
        <v>0</v>
      </c>
      <c r="AN749">
        <v>0</v>
      </c>
      <c r="AO749">
        <v>1</v>
      </c>
      <c r="AQ749">
        <v>0</v>
      </c>
      <c r="AR749">
        <v>0</v>
      </c>
      <c r="AS749">
        <v>0</v>
      </c>
      <c r="AT749">
        <v>0</v>
      </c>
      <c r="AU749">
        <v>2</v>
      </c>
      <c r="AV749">
        <v>0</v>
      </c>
      <c r="AW749">
        <v>0</v>
      </c>
      <c r="AX749">
        <v>2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K749" t="s">
        <v>3397</v>
      </c>
    </row>
    <row r="750" spans="1:63" x14ac:dyDescent="0.25">
      <c r="A750">
        <v>1</v>
      </c>
      <c r="B750" t="s">
        <v>149</v>
      </c>
      <c r="D750" t="s">
        <v>149</v>
      </c>
      <c r="E750">
        <v>749</v>
      </c>
      <c r="G750" t="s">
        <v>74</v>
      </c>
      <c r="H750" t="s">
        <v>680</v>
      </c>
      <c r="I750" t="s">
        <v>1535</v>
      </c>
      <c r="J750" t="s">
        <v>1536</v>
      </c>
      <c r="K750" t="s">
        <v>3802</v>
      </c>
      <c r="L750" t="s">
        <v>53</v>
      </c>
      <c r="M750">
        <v>0.28999999999999998</v>
      </c>
      <c r="N750">
        <v>0.28999999999999998</v>
      </c>
      <c r="O750">
        <v>0.28999999999999998</v>
      </c>
      <c r="P750">
        <v>1.8</v>
      </c>
      <c r="R750">
        <v>0</v>
      </c>
      <c r="S750">
        <v>1.825</v>
      </c>
      <c r="T750">
        <v>2</v>
      </c>
      <c r="U750">
        <v>2.75</v>
      </c>
      <c r="V750">
        <v>1.1499999999999999</v>
      </c>
      <c r="Z750">
        <v>135</v>
      </c>
      <c r="AA750">
        <v>6.006096654409878E-2</v>
      </c>
      <c r="AE750" t="s">
        <v>471</v>
      </c>
      <c r="AF750" t="s">
        <v>62</v>
      </c>
      <c r="AH750" t="s">
        <v>683</v>
      </c>
      <c r="AI750">
        <v>0</v>
      </c>
      <c r="AJ750">
        <v>1</v>
      </c>
      <c r="AK750">
        <v>0</v>
      </c>
      <c r="AL750">
        <v>0</v>
      </c>
      <c r="AM750">
        <v>0</v>
      </c>
      <c r="AN750">
        <v>0</v>
      </c>
      <c r="AO750">
        <v>1</v>
      </c>
      <c r="AQ750">
        <v>0</v>
      </c>
      <c r="AR750">
        <v>0</v>
      </c>
      <c r="AS750">
        <v>0</v>
      </c>
      <c r="AT750">
        <v>0</v>
      </c>
      <c r="AU750">
        <v>2</v>
      </c>
      <c r="AV750">
        <v>0</v>
      </c>
      <c r="AW750">
        <v>0</v>
      </c>
      <c r="AX750">
        <v>2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K750" t="s">
        <v>3397</v>
      </c>
    </row>
    <row r="751" spans="1:63" x14ac:dyDescent="0.25">
      <c r="A751">
        <v>1</v>
      </c>
      <c r="B751" t="s">
        <v>149</v>
      </c>
      <c r="D751" t="s">
        <v>149</v>
      </c>
      <c r="E751">
        <v>750</v>
      </c>
      <c r="F751" t="s">
        <v>60</v>
      </c>
      <c r="H751" t="s">
        <v>874</v>
      </c>
      <c r="I751" t="s">
        <v>1537</v>
      </c>
      <c r="J751" t="s">
        <v>1538</v>
      </c>
      <c r="K751" t="s">
        <v>3801</v>
      </c>
      <c r="L751" t="s">
        <v>55</v>
      </c>
      <c r="M751">
        <v>0.30199999999999999</v>
      </c>
      <c r="N751">
        <v>0.30199999999999999</v>
      </c>
      <c r="O751">
        <v>0.30199999999999999</v>
      </c>
      <c r="P751">
        <v>4.33</v>
      </c>
      <c r="R751">
        <v>0</v>
      </c>
      <c r="S751">
        <v>4.4000000000000004</v>
      </c>
      <c r="T751">
        <v>2</v>
      </c>
      <c r="U751">
        <v>6.4960000000000004</v>
      </c>
      <c r="V751">
        <v>4.0999999999999996</v>
      </c>
      <c r="Z751">
        <v>135</v>
      </c>
      <c r="AA751">
        <v>6.254624791833735E-2</v>
      </c>
      <c r="AE751" t="s">
        <v>471</v>
      </c>
      <c r="AF751" t="s">
        <v>62</v>
      </c>
      <c r="AH751" t="s">
        <v>621</v>
      </c>
      <c r="AI751">
        <v>0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1</v>
      </c>
      <c r="AQ751">
        <v>0</v>
      </c>
      <c r="AR751">
        <v>0</v>
      </c>
      <c r="AS751">
        <v>0</v>
      </c>
      <c r="AT751">
        <v>0</v>
      </c>
      <c r="AU751">
        <v>2</v>
      </c>
      <c r="AV751">
        <v>0</v>
      </c>
      <c r="AW751">
        <v>0</v>
      </c>
      <c r="AX751">
        <v>2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K751" t="s">
        <v>3397</v>
      </c>
    </row>
    <row r="752" spans="1:63" x14ac:dyDescent="0.25">
      <c r="A752">
        <v>1</v>
      </c>
      <c r="B752" t="s">
        <v>149</v>
      </c>
      <c r="D752" t="s">
        <v>149</v>
      </c>
      <c r="E752">
        <v>751</v>
      </c>
      <c r="F752" t="s">
        <v>60</v>
      </c>
      <c r="H752" t="s">
        <v>874</v>
      </c>
      <c r="I752" t="s">
        <v>1539</v>
      </c>
      <c r="J752" t="s">
        <v>1540</v>
      </c>
      <c r="K752" t="s">
        <v>3800</v>
      </c>
      <c r="L752" t="s">
        <v>58</v>
      </c>
      <c r="M752">
        <v>0.33200000000000002</v>
      </c>
      <c r="N752">
        <v>0.33200000000000002</v>
      </c>
      <c r="O752">
        <v>0.33200000000000002</v>
      </c>
      <c r="P752">
        <v>4.32</v>
      </c>
      <c r="R752">
        <v>0</v>
      </c>
      <c r="S752">
        <v>4.37</v>
      </c>
      <c r="T752">
        <v>2</v>
      </c>
      <c r="U752">
        <v>6.55</v>
      </c>
      <c r="V752">
        <v>3.6</v>
      </c>
      <c r="Z752">
        <v>135</v>
      </c>
      <c r="AA752">
        <v>6.8759451353933784E-2</v>
      </c>
      <c r="AE752" t="s">
        <v>471</v>
      </c>
      <c r="AF752" t="s">
        <v>62</v>
      </c>
      <c r="AH752" t="s">
        <v>621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0</v>
      </c>
      <c r="AO752">
        <v>1</v>
      </c>
      <c r="AQ752">
        <v>0</v>
      </c>
      <c r="AR752">
        <v>0</v>
      </c>
      <c r="AS752">
        <v>0</v>
      </c>
      <c r="AT752">
        <v>0</v>
      </c>
      <c r="AU752">
        <v>2</v>
      </c>
      <c r="AV752">
        <v>0</v>
      </c>
      <c r="AW752">
        <v>0</v>
      </c>
      <c r="AX752">
        <v>2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K752" t="s">
        <v>3397</v>
      </c>
    </row>
    <row r="753" spans="1:63" x14ac:dyDescent="0.25">
      <c r="A753">
        <v>1</v>
      </c>
      <c r="B753" t="s">
        <v>149</v>
      </c>
      <c r="D753" t="s">
        <v>149</v>
      </c>
      <c r="E753">
        <v>752</v>
      </c>
      <c r="G753" t="s">
        <v>74</v>
      </c>
      <c r="H753" t="s">
        <v>874</v>
      </c>
      <c r="I753" t="s">
        <v>1541</v>
      </c>
      <c r="J753" t="s">
        <v>1542</v>
      </c>
      <c r="K753" t="s">
        <v>3800</v>
      </c>
      <c r="L753" t="s">
        <v>58</v>
      </c>
      <c r="M753">
        <v>0.33200000000000002</v>
      </c>
      <c r="N753">
        <v>0.33200000000000002</v>
      </c>
      <c r="O753">
        <v>0.33200000000000002</v>
      </c>
      <c r="P753">
        <v>4.26</v>
      </c>
      <c r="R753">
        <v>0</v>
      </c>
      <c r="S753">
        <v>4.2850000000000001</v>
      </c>
      <c r="T753">
        <v>2</v>
      </c>
      <c r="U753">
        <v>6.6</v>
      </c>
      <c r="V753">
        <v>3.8</v>
      </c>
      <c r="Z753">
        <v>135</v>
      </c>
      <c r="AA753">
        <v>6.8759451353933784E-2</v>
      </c>
      <c r="AE753" t="s">
        <v>471</v>
      </c>
      <c r="AF753" t="s">
        <v>62</v>
      </c>
      <c r="AH753" t="s">
        <v>621</v>
      </c>
      <c r="AI753">
        <v>0</v>
      </c>
      <c r="AJ753">
        <v>1</v>
      </c>
      <c r="AK753">
        <v>0</v>
      </c>
      <c r="AL753">
        <v>0</v>
      </c>
      <c r="AM753">
        <v>0</v>
      </c>
      <c r="AN753">
        <v>0</v>
      </c>
      <c r="AO753">
        <v>1</v>
      </c>
      <c r="AQ753">
        <v>0</v>
      </c>
      <c r="AR753">
        <v>0</v>
      </c>
      <c r="AS753">
        <v>0</v>
      </c>
      <c r="AT753">
        <v>0</v>
      </c>
      <c r="AU753">
        <v>2</v>
      </c>
      <c r="AV753">
        <v>0</v>
      </c>
      <c r="AW753">
        <v>0</v>
      </c>
      <c r="AX753">
        <v>2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K753" t="s">
        <v>3397</v>
      </c>
    </row>
    <row r="754" spans="1:63" x14ac:dyDescent="0.25">
      <c r="A754">
        <v>1</v>
      </c>
      <c r="B754" t="s">
        <v>149</v>
      </c>
      <c r="D754" t="s">
        <v>149</v>
      </c>
      <c r="E754">
        <v>753</v>
      </c>
      <c r="G754" t="s">
        <v>74</v>
      </c>
      <c r="H754" t="s">
        <v>802</v>
      </c>
      <c r="I754" t="s">
        <v>1543</v>
      </c>
      <c r="J754" t="s">
        <v>1544</v>
      </c>
      <c r="K754" t="s">
        <v>3799</v>
      </c>
      <c r="L754" t="s">
        <v>58</v>
      </c>
      <c r="M754">
        <v>0.33200000000000002</v>
      </c>
      <c r="N754">
        <v>0.33200000000000002</v>
      </c>
      <c r="O754">
        <v>0.33200000000000002</v>
      </c>
      <c r="P754">
        <v>3.625</v>
      </c>
      <c r="R754">
        <v>0</v>
      </c>
      <c r="S754">
        <v>3.65</v>
      </c>
      <c r="T754">
        <v>2</v>
      </c>
      <c r="U754">
        <v>4.8499999999999996</v>
      </c>
      <c r="V754">
        <v>3.05</v>
      </c>
      <c r="Z754">
        <v>135</v>
      </c>
      <c r="AA754">
        <v>6.8759451353933784E-2</v>
      </c>
      <c r="AE754" t="s">
        <v>471</v>
      </c>
      <c r="AF754" t="s">
        <v>62</v>
      </c>
      <c r="AH754" t="s">
        <v>636</v>
      </c>
      <c r="AI754">
        <v>0</v>
      </c>
      <c r="AJ754">
        <v>1</v>
      </c>
      <c r="AK754">
        <v>0</v>
      </c>
      <c r="AL754">
        <v>0</v>
      </c>
      <c r="AM754">
        <v>0</v>
      </c>
      <c r="AN754">
        <v>0</v>
      </c>
      <c r="AO754">
        <v>1</v>
      </c>
      <c r="AQ754">
        <v>0</v>
      </c>
      <c r="AR754">
        <v>0</v>
      </c>
      <c r="AS754">
        <v>0</v>
      </c>
      <c r="AT754">
        <v>0</v>
      </c>
      <c r="AU754">
        <v>2</v>
      </c>
      <c r="AV754">
        <v>0</v>
      </c>
      <c r="AW754">
        <v>0</v>
      </c>
      <c r="AX754">
        <v>2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K754" t="s">
        <v>3397</v>
      </c>
    </row>
    <row r="755" spans="1:63" x14ac:dyDescent="0.25">
      <c r="A755">
        <v>1</v>
      </c>
      <c r="B755" t="s">
        <v>149</v>
      </c>
      <c r="D755" t="s">
        <v>149</v>
      </c>
      <c r="E755">
        <v>754</v>
      </c>
      <c r="G755" t="s">
        <v>74</v>
      </c>
      <c r="H755" t="s">
        <v>680</v>
      </c>
      <c r="I755" t="s">
        <v>1545</v>
      </c>
      <c r="J755" t="s">
        <v>1546</v>
      </c>
      <c r="K755" t="s">
        <v>3798</v>
      </c>
      <c r="L755" t="s">
        <v>58</v>
      </c>
      <c r="M755">
        <v>0.33200000000000002</v>
      </c>
      <c r="N755">
        <v>0.33200000000000002</v>
      </c>
      <c r="O755">
        <v>0.33200000000000002</v>
      </c>
      <c r="P755">
        <v>1.875</v>
      </c>
      <c r="R755">
        <v>0</v>
      </c>
      <c r="S755">
        <v>1.9</v>
      </c>
      <c r="T755">
        <v>2</v>
      </c>
      <c r="U755">
        <v>3</v>
      </c>
      <c r="V755">
        <v>1.25</v>
      </c>
      <c r="Z755">
        <v>135</v>
      </c>
      <c r="AA755">
        <v>6.8759451353933784E-2</v>
      </c>
      <c r="AE755" t="s">
        <v>471</v>
      </c>
      <c r="AF755" t="s">
        <v>62</v>
      </c>
      <c r="AH755" t="s">
        <v>683</v>
      </c>
      <c r="AI755">
        <v>0</v>
      </c>
      <c r="AJ755">
        <v>1</v>
      </c>
      <c r="AK755">
        <v>0</v>
      </c>
      <c r="AL755">
        <v>0</v>
      </c>
      <c r="AM755">
        <v>0</v>
      </c>
      <c r="AN755">
        <v>0</v>
      </c>
      <c r="AO755">
        <v>1</v>
      </c>
      <c r="AQ755">
        <v>0</v>
      </c>
      <c r="AR755">
        <v>0</v>
      </c>
      <c r="AS755">
        <v>0</v>
      </c>
      <c r="AT755">
        <v>0</v>
      </c>
      <c r="AU755">
        <v>2</v>
      </c>
      <c r="AV755">
        <v>0</v>
      </c>
      <c r="AW755">
        <v>0</v>
      </c>
      <c r="AX755">
        <v>2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K755" t="s">
        <v>3397</v>
      </c>
    </row>
    <row r="756" spans="1:63" x14ac:dyDescent="0.25">
      <c r="A756">
        <v>1</v>
      </c>
      <c r="B756" t="s">
        <v>149</v>
      </c>
      <c r="D756" t="s">
        <v>149</v>
      </c>
      <c r="E756">
        <v>755</v>
      </c>
      <c r="F756" t="s">
        <v>60</v>
      </c>
      <c r="H756" t="s">
        <v>802</v>
      </c>
      <c r="I756" t="s">
        <v>1547</v>
      </c>
      <c r="J756" t="s">
        <v>1548</v>
      </c>
      <c r="K756" t="s">
        <v>3797</v>
      </c>
      <c r="L756" t="s">
        <v>1259</v>
      </c>
      <c r="M756">
        <v>0.3594</v>
      </c>
      <c r="N756">
        <v>0.3594</v>
      </c>
      <c r="O756">
        <v>0.3594</v>
      </c>
      <c r="P756">
        <v>3.67</v>
      </c>
      <c r="R756">
        <v>0</v>
      </c>
      <c r="S756">
        <v>3.72</v>
      </c>
      <c r="T756">
        <v>2</v>
      </c>
      <c r="U756">
        <v>4.9000000000000004</v>
      </c>
      <c r="V756">
        <v>3.1</v>
      </c>
      <c r="Z756">
        <v>135</v>
      </c>
      <c r="AA756">
        <v>7.4434177158445178E-2</v>
      </c>
      <c r="AE756" t="s">
        <v>471</v>
      </c>
      <c r="AF756" t="s">
        <v>62</v>
      </c>
      <c r="AH756" t="s">
        <v>636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1</v>
      </c>
      <c r="AQ756">
        <v>0</v>
      </c>
      <c r="AR756">
        <v>0</v>
      </c>
      <c r="AS756">
        <v>0</v>
      </c>
      <c r="AT756">
        <v>0</v>
      </c>
      <c r="AU756">
        <v>2</v>
      </c>
      <c r="AV756">
        <v>0</v>
      </c>
      <c r="AW756">
        <v>0</v>
      </c>
      <c r="AX756">
        <v>2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K756" t="s">
        <v>3397</v>
      </c>
    </row>
    <row r="757" spans="1:63" x14ac:dyDescent="0.25">
      <c r="A757">
        <v>1</v>
      </c>
      <c r="B757" t="s">
        <v>149</v>
      </c>
      <c r="D757" t="s">
        <v>149</v>
      </c>
      <c r="E757">
        <v>756</v>
      </c>
      <c r="F757" t="s">
        <v>60</v>
      </c>
      <c r="H757" t="s">
        <v>680</v>
      </c>
      <c r="I757" t="s">
        <v>1549</v>
      </c>
      <c r="J757" t="s">
        <v>1550</v>
      </c>
      <c r="K757" t="s">
        <v>3796</v>
      </c>
      <c r="L757" t="s">
        <v>1259</v>
      </c>
      <c r="M757">
        <v>0.3594</v>
      </c>
      <c r="N757">
        <v>0.3594</v>
      </c>
      <c r="O757">
        <v>0.3594</v>
      </c>
      <c r="P757">
        <v>1.89</v>
      </c>
      <c r="R757">
        <v>0</v>
      </c>
      <c r="S757">
        <v>1.95</v>
      </c>
      <c r="T757">
        <v>2</v>
      </c>
      <c r="U757">
        <v>3.15</v>
      </c>
      <c r="V757">
        <v>1.25</v>
      </c>
      <c r="Z757">
        <v>135</v>
      </c>
      <c r="AA757">
        <v>7.4434177158445178E-2</v>
      </c>
      <c r="AE757" t="s">
        <v>471</v>
      </c>
      <c r="AF757" t="s">
        <v>62</v>
      </c>
      <c r="AH757" t="s">
        <v>683</v>
      </c>
      <c r="AI757">
        <v>0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1</v>
      </c>
      <c r="AQ757">
        <v>0</v>
      </c>
      <c r="AR757">
        <v>0</v>
      </c>
      <c r="AS757">
        <v>0</v>
      </c>
      <c r="AT757">
        <v>0</v>
      </c>
      <c r="AU757">
        <v>2</v>
      </c>
      <c r="AV757">
        <v>0</v>
      </c>
      <c r="AW757">
        <v>0</v>
      </c>
      <c r="AX757">
        <v>2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K757" t="s">
        <v>3397</v>
      </c>
    </row>
    <row r="758" spans="1:63" x14ac:dyDescent="0.25">
      <c r="A758">
        <v>1</v>
      </c>
      <c r="B758" t="s">
        <v>149</v>
      </c>
      <c r="D758" t="s">
        <v>149</v>
      </c>
      <c r="E758">
        <v>757</v>
      </c>
      <c r="F758" t="s">
        <v>60</v>
      </c>
      <c r="H758" t="s">
        <v>680</v>
      </c>
      <c r="I758" t="s">
        <v>1551</v>
      </c>
      <c r="J758" t="s">
        <v>1552</v>
      </c>
      <c r="K758" t="s">
        <v>3795</v>
      </c>
      <c r="L758" t="s">
        <v>1263</v>
      </c>
      <c r="M758">
        <v>0.36799999999999999</v>
      </c>
      <c r="N758">
        <v>0.36799999999999999</v>
      </c>
      <c r="O758">
        <v>0.36799999999999999</v>
      </c>
      <c r="P758">
        <v>2</v>
      </c>
      <c r="R758">
        <v>0</v>
      </c>
      <c r="S758">
        <v>2.0499999999999998</v>
      </c>
      <c r="T758">
        <v>2</v>
      </c>
      <c r="U758">
        <v>3.15</v>
      </c>
      <c r="V758">
        <v>1.4</v>
      </c>
      <c r="Z758">
        <v>135</v>
      </c>
      <c r="AA758">
        <v>7.6215295476649486E-2</v>
      </c>
      <c r="AE758" t="s">
        <v>471</v>
      </c>
      <c r="AF758" t="s">
        <v>62</v>
      </c>
      <c r="AH758" t="s">
        <v>683</v>
      </c>
      <c r="AI758">
        <v>0</v>
      </c>
      <c r="AJ758">
        <v>1</v>
      </c>
      <c r="AK758">
        <v>0</v>
      </c>
      <c r="AL758">
        <v>0</v>
      </c>
      <c r="AM758">
        <v>0</v>
      </c>
      <c r="AN758">
        <v>0</v>
      </c>
      <c r="AO758">
        <v>1</v>
      </c>
      <c r="AQ758">
        <v>0</v>
      </c>
      <c r="AR758">
        <v>0</v>
      </c>
      <c r="AS758">
        <v>0</v>
      </c>
      <c r="AT758">
        <v>0</v>
      </c>
      <c r="AU758">
        <v>2</v>
      </c>
      <c r="AV758">
        <v>0</v>
      </c>
      <c r="AW758">
        <v>0</v>
      </c>
      <c r="AX758">
        <v>2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K758" t="s">
        <v>3397</v>
      </c>
    </row>
    <row r="759" spans="1:63" x14ac:dyDescent="0.25">
      <c r="A759">
        <v>1</v>
      </c>
      <c r="B759" t="s">
        <v>149</v>
      </c>
      <c r="D759" t="s">
        <v>149</v>
      </c>
      <c r="E759">
        <v>758</v>
      </c>
      <c r="F759" t="s">
        <v>60</v>
      </c>
      <c r="H759" t="s">
        <v>680</v>
      </c>
      <c r="I759" t="s">
        <v>1553</v>
      </c>
      <c r="J759" t="s">
        <v>1554</v>
      </c>
      <c r="K759" t="s">
        <v>3794</v>
      </c>
      <c r="L759" t="s">
        <v>2419</v>
      </c>
      <c r="M759">
        <v>0.4375</v>
      </c>
      <c r="N759">
        <v>0.4375</v>
      </c>
      <c r="O759">
        <v>0.4375</v>
      </c>
      <c r="P759">
        <v>2.25</v>
      </c>
      <c r="R759">
        <v>0</v>
      </c>
      <c r="S759">
        <v>2.31</v>
      </c>
      <c r="T759">
        <v>2</v>
      </c>
      <c r="U759">
        <v>3.5</v>
      </c>
      <c r="V759">
        <v>1.5</v>
      </c>
      <c r="Z759">
        <v>135</v>
      </c>
      <c r="AA759">
        <v>9.0609216769114542E-2</v>
      </c>
      <c r="AE759" t="s">
        <v>471</v>
      </c>
      <c r="AF759" t="s">
        <v>62</v>
      </c>
      <c r="AH759" t="s">
        <v>683</v>
      </c>
      <c r="AI759">
        <v>0</v>
      </c>
      <c r="AJ759">
        <v>1</v>
      </c>
      <c r="AK759">
        <v>0</v>
      </c>
      <c r="AL759">
        <v>0</v>
      </c>
      <c r="AM759">
        <v>0</v>
      </c>
      <c r="AN759">
        <v>0</v>
      </c>
      <c r="AO759">
        <v>1</v>
      </c>
      <c r="AQ759">
        <v>0</v>
      </c>
      <c r="AR759">
        <v>0</v>
      </c>
      <c r="AS759">
        <v>0</v>
      </c>
      <c r="AT759">
        <v>0</v>
      </c>
      <c r="AU759">
        <v>2</v>
      </c>
      <c r="AV759">
        <v>0</v>
      </c>
      <c r="AW759">
        <v>0</v>
      </c>
      <c r="AX759">
        <v>2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K759" t="s">
        <v>3397</v>
      </c>
    </row>
    <row r="760" spans="1:63" x14ac:dyDescent="0.25">
      <c r="A760">
        <v>1</v>
      </c>
      <c r="E760">
        <v>759</v>
      </c>
      <c r="G760" t="s">
        <v>74</v>
      </c>
      <c r="H760" t="s">
        <v>1555</v>
      </c>
      <c r="I760" t="s">
        <v>1556</v>
      </c>
      <c r="J760" t="s">
        <v>1557</v>
      </c>
      <c r="K760" t="s">
        <v>3793</v>
      </c>
      <c r="M760">
        <v>5.5E-2</v>
      </c>
      <c r="N760">
        <v>0.125</v>
      </c>
      <c r="O760">
        <v>3.3000000000000002E-2</v>
      </c>
      <c r="P760">
        <v>5.5E-2</v>
      </c>
      <c r="Q760">
        <v>0.13</v>
      </c>
      <c r="R760">
        <v>31.522177246758673</v>
      </c>
      <c r="S760">
        <v>0.4</v>
      </c>
      <c r="T760">
        <v>2</v>
      </c>
      <c r="U760">
        <v>1.5</v>
      </c>
      <c r="V760">
        <v>5.3999999999999999E-2</v>
      </c>
      <c r="W760">
        <v>1.4999999999999999E-2</v>
      </c>
      <c r="Z760">
        <v>48</v>
      </c>
      <c r="AA760">
        <v>6.1766011282365939E-2</v>
      </c>
      <c r="AE760" t="s">
        <v>44</v>
      </c>
      <c r="AF760" t="s">
        <v>73</v>
      </c>
      <c r="AG760" t="s">
        <v>66</v>
      </c>
      <c r="AI760">
        <v>0</v>
      </c>
      <c r="AJ760">
        <v>1</v>
      </c>
      <c r="AK760">
        <v>1</v>
      </c>
      <c r="AL760">
        <v>0</v>
      </c>
      <c r="AM760">
        <v>1</v>
      </c>
      <c r="AN760">
        <v>0</v>
      </c>
      <c r="AO760">
        <v>1</v>
      </c>
      <c r="AQ760">
        <v>0</v>
      </c>
      <c r="AR760">
        <v>0</v>
      </c>
      <c r="AS760">
        <v>0</v>
      </c>
      <c r="AT760">
        <v>0</v>
      </c>
      <c r="AU760">
        <v>2</v>
      </c>
      <c r="AV760">
        <v>0</v>
      </c>
      <c r="AW760">
        <v>0</v>
      </c>
      <c r="AX760">
        <v>2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K760" t="s">
        <v>3397</v>
      </c>
    </row>
    <row r="761" spans="1:63" x14ac:dyDescent="0.25">
      <c r="A761">
        <v>1</v>
      </c>
      <c r="E761">
        <v>760</v>
      </c>
      <c r="G761" t="s">
        <v>74</v>
      </c>
      <c r="H761" t="s">
        <v>1555</v>
      </c>
      <c r="I761" t="s">
        <v>1558</v>
      </c>
      <c r="J761">
        <v>23807</v>
      </c>
      <c r="K761" t="s">
        <v>3792</v>
      </c>
      <c r="M761">
        <v>7.9000000000000001E-2</v>
      </c>
      <c r="N761">
        <v>0.125</v>
      </c>
      <c r="O761">
        <v>6.5000000000000002E-2</v>
      </c>
      <c r="P761">
        <v>4.8000000000000001E-2</v>
      </c>
      <c r="Q761">
        <v>8.2000000000000003E-2</v>
      </c>
      <c r="R761">
        <v>41.423665625002641</v>
      </c>
      <c r="S761">
        <v>0.31</v>
      </c>
      <c r="T761">
        <v>2</v>
      </c>
      <c r="U761">
        <v>1.5</v>
      </c>
      <c r="W761">
        <v>1.4999999999999999E-2</v>
      </c>
      <c r="Z761">
        <v>48</v>
      </c>
      <c r="AA761">
        <v>8.8718452569216524E-2</v>
      </c>
      <c r="AE761" t="s">
        <v>44</v>
      </c>
      <c r="AF761" t="s">
        <v>62</v>
      </c>
      <c r="AG761" t="s">
        <v>66</v>
      </c>
      <c r="AI761">
        <v>1</v>
      </c>
      <c r="AJ761">
        <v>1</v>
      </c>
      <c r="AK761">
        <v>0</v>
      </c>
      <c r="AL761">
        <v>0</v>
      </c>
      <c r="AM761">
        <v>1</v>
      </c>
      <c r="AN761">
        <v>0</v>
      </c>
      <c r="AO761">
        <v>1</v>
      </c>
      <c r="AQ761">
        <v>0</v>
      </c>
      <c r="AR761">
        <v>0</v>
      </c>
      <c r="AS761">
        <v>0</v>
      </c>
      <c r="AT761">
        <v>0</v>
      </c>
      <c r="AU761">
        <v>2</v>
      </c>
      <c r="AV761">
        <v>0</v>
      </c>
      <c r="AW761">
        <v>0</v>
      </c>
      <c r="AX761">
        <v>2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K761" t="s">
        <v>3397</v>
      </c>
    </row>
    <row r="762" spans="1:63" x14ac:dyDescent="0.25">
      <c r="A762">
        <v>1</v>
      </c>
      <c r="E762">
        <v>761</v>
      </c>
      <c r="G762" t="s">
        <v>74</v>
      </c>
      <c r="H762" t="s">
        <v>1555</v>
      </c>
      <c r="I762" t="s">
        <v>1559</v>
      </c>
      <c r="J762" t="s">
        <v>1560</v>
      </c>
      <c r="K762" t="s">
        <v>3791</v>
      </c>
      <c r="M762">
        <v>9.2999999999999999E-2</v>
      </c>
      <c r="N762">
        <v>0.125</v>
      </c>
      <c r="O762">
        <v>6.8000000000000005E-2</v>
      </c>
      <c r="P762">
        <v>9.8000000000000004E-2</v>
      </c>
      <c r="Q762">
        <v>0.13500000000000001</v>
      </c>
      <c r="R762">
        <v>37.605991357401713</v>
      </c>
      <c r="S762">
        <v>0.4</v>
      </c>
      <c r="T762">
        <v>2</v>
      </c>
      <c r="U762">
        <v>1.5</v>
      </c>
      <c r="V762">
        <v>9.2999999999999999E-2</v>
      </c>
      <c r="W762">
        <v>0.01</v>
      </c>
      <c r="Z762">
        <v>20</v>
      </c>
      <c r="AA762">
        <v>0.26371460461222351</v>
      </c>
      <c r="AE762" t="s">
        <v>44</v>
      </c>
      <c r="AF762" t="s">
        <v>73</v>
      </c>
      <c r="AG762" t="s">
        <v>66</v>
      </c>
      <c r="AI762">
        <v>0</v>
      </c>
      <c r="AJ762">
        <v>1</v>
      </c>
      <c r="AK762">
        <v>1</v>
      </c>
      <c r="AL762">
        <v>0</v>
      </c>
      <c r="AM762">
        <v>1</v>
      </c>
      <c r="AN762">
        <v>0</v>
      </c>
      <c r="AO762">
        <v>1</v>
      </c>
      <c r="AQ762">
        <v>0</v>
      </c>
      <c r="AR762">
        <v>0</v>
      </c>
      <c r="AS762">
        <v>0</v>
      </c>
      <c r="AT762">
        <v>0</v>
      </c>
      <c r="AU762">
        <v>2</v>
      </c>
      <c r="AV762">
        <v>0</v>
      </c>
      <c r="AW762">
        <v>0</v>
      </c>
      <c r="AX762">
        <v>2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K762" t="s">
        <v>3397</v>
      </c>
    </row>
    <row r="763" spans="1:63" x14ac:dyDescent="0.25">
      <c r="A763">
        <v>1</v>
      </c>
      <c r="E763">
        <v>762</v>
      </c>
      <c r="G763" t="s">
        <v>74</v>
      </c>
      <c r="H763" t="s">
        <v>1555</v>
      </c>
      <c r="I763" t="s">
        <v>1561</v>
      </c>
      <c r="J763" t="s">
        <v>1562</v>
      </c>
      <c r="K763" t="s">
        <v>3790</v>
      </c>
      <c r="M763">
        <v>0.5</v>
      </c>
      <c r="N763">
        <v>0.5</v>
      </c>
      <c r="O763">
        <v>0.19500000000000001</v>
      </c>
      <c r="P763">
        <v>0.55000000000000004</v>
      </c>
      <c r="Q763">
        <v>0.8</v>
      </c>
      <c r="R763">
        <v>31.383191056359024</v>
      </c>
      <c r="S763">
        <v>0.85</v>
      </c>
      <c r="T763">
        <v>6</v>
      </c>
      <c r="U763">
        <v>3</v>
      </c>
      <c r="V763">
        <v>0.25</v>
      </c>
      <c r="Z763">
        <v>30</v>
      </c>
      <c r="AA763">
        <v>0.93301270189221941</v>
      </c>
      <c r="AE763" t="s">
        <v>44</v>
      </c>
      <c r="AF763" t="s">
        <v>62</v>
      </c>
      <c r="AG763" t="s">
        <v>1563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0</v>
      </c>
      <c r="AO763">
        <v>1</v>
      </c>
      <c r="AQ763">
        <v>0</v>
      </c>
      <c r="AR763">
        <v>0</v>
      </c>
      <c r="AS763">
        <v>0</v>
      </c>
      <c r="AT763">
        <v>0</v>
      </c>
      <c r="AU763">
        <v>2</v>
      </c>
      <c r="AV763">
        <v>0</v>
      </c>
      <c r="AW763">
        <v>0</v>
      </c>
      <c r="AX763">
        <v>2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K763" t="s">
        <v>3397</v>
      </c>
    </row>
    <row r="764" spans="1:63" x14ac:dyDescent="0.25">
      <c r="A764">
        <v>1</v>
      </c>
      <c r="E764">
        <v>763</v>
      </c>
      <c r="H764" t="s">
        <v>1555</v>
      </c>
      <c r="I764" t="s">
        <v>1564</v>
      </c>
      <c r="J764" t="s">
        <v>1565</v>
      </c>
      <c r="K764" t="s">
        <v>3790</v>
      </c>
      <c r="M764">
        <v>0.5</v>
      </c>
      <c r="N764">
        <v>0.5</v>
      </c>
      <c r="O764">
        <v>0.19500000000000001</v>
      </c>
      <c r="P764">
        <v>0.55000000000000004</v>
      </c>
      <c r="Q764">
        <v>0.8</v>
      </c>
      <c r="R764">
        <v>31.383191056359024</v>
      </c>
      <c r="S764">
        <v>0.85</v>
      </c>
      <c r="T764">
        <v>6</v>
      </c>
      <c r="U764">
        <v>3</v>
      </c>
      <c r="V764">
        <v>0.25</v>
      </c>
      <c r="Z764">
        <v>30</v>
      </c>
      <c r="AA764">
        <v>0.93301270189221941</v>
      </c>
      <c r="AE764" t="s">
        <v>44</v>
      </c>
      <c r="AF764" t="s">
        <v>73</v>
      </c>
      <c r="AG764" t="s">
        <v>1563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0</v>
      </c>
      <c r="AO764">
        <v>1</v>
      </c>
      <c r="AQ764">
        <v>0</v>
      </c>
      <c r="AR764">
        <v>0</v>
      </c>
      <c r="AS764">
        <v>0</v>
      </c>
      <c r="AT764">
        <v>0</v>
      </c>
      <c r="AU764">
        <v>2</v>
      </c>
      <c r="AV764">
        <v>0</v>
      </c>
      <c r="AW764">
        <v>0</v>
      </c>
      <c r="AX764">
        <v>2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K764" t="s">
        <v>3397</v>
      </c>
    </row>
    <row r="765" spans="1:63" x14ac:dyDescent="0.25">
      <c r="A765">
        <v>1</v>
      </c>
      <c r="B765" t="s">
        <v>1566</v>
      </c>
      <c r="C765" t="s">
        <v>1566</v>
      </c>
      <c r="E765">
        <v>764</v>
      </c>
      <c r="F765" t="s">
        <v>60</v>
      </c>
      <c r="H765" t="s">
        <v>1566</v>
      </c>
      <c r="I765" t="s">
        <v>1567</v>
      </c>
      <c r="J765">
        <v>72002</v>
      </c>
      <c r="K765" t="s">
        <v>3789</v>
      </c>
      <c r="M765">
        <v>2E-3</v>
      </c>
      <c r="N765">
        <v>0.125</v>
      </c>
      <c r="O765">
        <v>2E-3</v>
      </c>
      <c r="P765">
        <v>7.0000000000000001E-3</v>
      </c>
      <c r="Q765">
        <v>0.28999999999999998</v>
      </c>
      <c r="R765">
        <v>12.260571000729612</v>
      </c>
      <c r="S765">
        <v>0.32</v>
      </c>
      <c r="T765">
        <v>2</v>
      </c>
      <c r="U765">
        <v>1.5</v>
      </c>
      <c r="V765">
        <v>6.0000000000000001E-3</v>
      </c>
      <c r="AA765" t="s">
        <v>3397</v>
      </c>
      <c r="AE765" t="s">
        <v>44</v>
      </c>
      <c r="AF765" t="s">
        <v>62</v>
      </c>
      <c r="AG765" t="s">
        <v>66</v>
      </c>
      <c r="AI765">
        <v>1</v>
      </c>
      <c r="AJ765">
        <v>1</v>
      </c>
      <c r="AK765">
        <v>0</v>
      </c>
      <c r="AL765">
        <v>0</v>
      </c>
      <c r="AM765">
        <v>1</v>
      </c>
      <c r="AN765">
        <v>1</v>
      </c>
      <c r="AO765">
        <v>1</v>
      </c>
      <c r="AQ765">
        <v>0</v>
      </c>
      <c r="AR765">
        <v>0</v>
      </c>
      <c r="AS765">
        <v>0</v>
      </c>
      <c r="AT765">
        <v>0</v>
      </c>
      <c r="AU765">
        <v>2</v>
      </c>
      <c r="AV765">
        <v>0</v>
      </c>
      <c r="AW765">
        <v>0</v>
      </c>
      <c r="AX765">
        <v>2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K765" t="s">
        <v>3397</v>
      </c>
    </row>
    <row r="766" spans="1:63" x14ac:dyDescent="0.25">
      <c r="A766">
        <v>1</v>
      </c>
      <c r="B766" t="s">
        <v>1566</v>
      </c>
      <c r="C766" t="s">
        <v>1566</v>
      </c>
      <c r="E766">
        <v>765</v>
      </c>
      <c r="H766" t="s">
        <v>1566</v>
      </c>
      <c r="I766" t="s">
        <v>1568</v>
      </c>
      <c r="J766">
        <v>13903</v>
      </c>
      <c r="K766" t="s">
        <v>3788</v>
      </c>
      <c r="M766">
        <v>3.0000000000000001E-3</v>
      </c>
      <c r="N766">
        <v>0.125</v>
      </c>
      <c r="R766">
        <v>0</v>
      </c>
      <c r="T766">
        <v>2</v>
      </c>
      <c r="U766">
        <v>1.5</v>
      </c>
      <c r="V766">
        <v>4.0000000000000001E-3</v>
      </c>
      <c r="AA766" t="s">
        <v>3397</v>
      </c>
      <c r="AE766" t="s">
        <v>44</v>
      </c>
      <c r="AF766" t="s">
        <v>62</v>
      </c>
      <c r="AG766" t="s">
        <v>66</v>
      </c>
      <c r="AI766">
        <v>1</v>
      </c>
      <c r="AJ766">
        <v>1</v>
      </c>
      <c r="AK766">
        <v>0</v>
      </c>
      <c r="AL766">
        <v>0</v>
      </c>
      <c r="AM766">
        <v>1</v>
      </c>
      <c r="AN766">
        <v>1</v>
      </c>
      <c r="AO766">
        <v>1</v>
      </c>
      <c r="AQ766">
        <v>0</v>
      </c>
      <c r="AR766">
        <v>0</v>
      </c>
      <c r="AS766">
        <v>0</v>
      </c>
      <c r="AT766">
        <v>0</v>
      </c>
      <c r="AU766">
        <v>2</v>
      </c>
      <c r="AV766">
        <v>0</v>
      </c>
      <c r="AW766">
        <v>0</v>
      </c>
      <c r="AX766">
        <v>2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K766" t="s">
        <v>3397</v>
      </c>
    </row>
    <row r="767" spans="1:63" x14ac:dyDescent="0.25">
      <c r="A767">
        <v>1</v>
      </c>
      <c r="B767" t="s">
        <v>1566</v>
      </c>
      <c r="C767" t="s">
        <v>1566</v>
      </c>
      <c r="E767">
        <v>766</v>
      </c>
      <c r="H767" t="s">
        <v>1566</v>
      </c>
      <c r="I767" t="s">
        <v>1569</v>
      </c>
      <c r="J767">
        <v>13904</v>
      </c>
      <c r="K767" t="s">
        <v>3787</v>
      </c>
      <c r="M767">
        <v>4.0000000000000001E-3</v>
      </c>
      <c r="N767">
        <v>0.125</v>
      </c>
      <c r="O767">
        <v>4.0000000000000001E-3</v>
      </c>
      <c r="P767">
        <v>0.01</v>
      </c>
      <c r="Q767">
        <v>0.3</v>
      </c>
      <c r="R767">
        <v>11.784067459542754</v>
      </c>
      <c r="S767">
        <v>0.315</v>
      </c>
      <c r="T767">
        <v>2</v>
      </c>
      <c r="U767">
        <v>1.5</v>
      </c>
      <c r="V767">
        <v>6.0000000000000001E-3</v>
      </c>
      <c r="AA767" t="s">
        <v>3397</v>
      </c>
      <c r="AE767" t="s">
        <v>44</v>
      </c>
      <c r="AF767" t="s">
        <v>62</v>
      </c>
      <c r="AG767" t="s">
        <v>66</v>
      </c>
      <c r="AI767">
        <v>1</v>
      </c>
      <c r="AJ767">
        <v>1</v>
      </c>
      <c r="AK767">
        <v>0</v>
      </c>
      <c r="AL767">
        <v>0</v>
      </c>
      <c r="AM767">
        <v>1</v>
      </c>
      <c r="AN767">
        <v>1</v>
      </c>
      <c r="AO767">
        <v>1</v>
      </c>
      <c r="AQ767">
        <v>0</v>
      </c>
      <c r="AR767">
        <v>0</v>
      </c>
      <c r="AS767">
        <v>0</v>
      </c>
      <c r="AT767">
        <v>0</v>
      </c>
      <c r="AU767">
        <v>2</v>
      </c>
      <c r="AV767">
        <v>0</v>
      </c>
      <c r="AW767">
        <v>0</v>
      </c>
      <c r="AX767">
        <v>2</v>
      </c>
      <c r="AY767">
        <v>2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K767" t="s">
        <v>3397</v>
      </c>
    </row>
    <row r="768" spans="1:63" x14ac:dyDescent="0.25">
      <c r="A768">
        <v>1</v>
      </c>
      <c r="B768" t="s">
        <v>1566</v>
      </c>
      <c r="C768" t="s">
        <v>1566</v>
      </c>
      <c r="E768">
        <v>767</v>
      </c>
      <c r="H768" t="s">
        <v>1566</v>
      </c>
      <c r="I768" t="s">
        <v>1839</v>
      </c>
      <c r="J768">
        <v>72004</v>
      </c>
      <c r="K768" t="s">
        <v>3787</v>
      </c>
      <c r="M768">
        <v>4.0000000000000001E-3</v>
      </c>
      <c r="N768">
        <v>0.125</v>
      </c>
      <c r="O768">
        <v>4.0000000000000001E-3</v>
      </c>
      <c r="P768">
        <v>1.44E-2</v>
      </c>
      <c r="Q768">
        <v>0.3</v>
      </c>
      <c r="R768">
        <v>11.960424291445065</v>
      </c>
      <c r="S768">
        <v>0.315</v>
      </c>
      <c r="T768">
        <v>2</v>
      </c>
      <c r="U768">
        <v>1.5</v>
      </c>
      <c r="V768">
        <v>1.2E-2</v>
      </c>
      <c r="AA768" t="s">
        <v>3397</v>
      </c>
      <c r="AE768" t="s">
        <v>44</v>
      </c>
      <c r="AF768" t="s">
        <v>62</v>
      </c>
      <c r="AG768" t="s">
        <v>66</v>
      </c>
      <c r="AI768">
        <v>1</v>
      </c>
      <c r="AJ768">
        <v>1</v>
      </c>
      <c r="AK768">
        <v>0</v>
      </c>
      <c r="AL768">
        <v>0</v>
      </c>
      <c r="AM768">
        <v>1</v>
      </c>
      <c r="AN768">
        <v>1</v>
      </c>
      <c r="AO768">
        <v>1</v>
      </c>
      <c r="AQ768">
        <v>0</v>
      </c>
      <c r="AR768">
        <v>0</v>
      </c>
      <c r="AS768">
        <v>0</v>
      </c>
      <c r="AT768">
        <v>0</v>
      </c>
      <c r="AU768">
        <v>2</v>
      </c>
      <c r="AV768">
        <v>0</v>
      </c>
      <c r="AW768">
        <v>0</v>
      </c>
      <c r="AX768">
        <v>2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K768" t="s">
        <v>3397</v>
      </c>
    </row>
    <row r="769" spans="1:63" x14ac:dyDescent="0.25">
      <c r="A769">
        <v>1</v>
      </c>
      <c r="B769" t="s">
        <v>1566</v>
      </c>
      <c r="C769" t="s">
        <v>1566</v>
      </c>
      <c r="E769">
        <v>768</v>
      </c>
      <c r="H769" t="s">
        <v>1566</v>
      </c>
      <c r="I769" t="s">
        <v>1570</v>
      </c>
      <c r="J769">
        <v>13905</v>
      </c>
      <c r="K769" t="s">
        <v>3786</v>
      </c>
      <c r="M769">
        <v>5.0000000000000001E-3</v>
      </c>
      <c r="N769">
        <v>0.125</v>
      </c>
      <c r="R769">
        <v>0</v>
      </c>
      <c r="T769">
        <v>2</v>
      </c>
      <c r="U769">
        <v>1.5</v>
      </c>
      <c r="V769">
        <v>7.0000000000000001E-3</v>
      </c>
      <c r="AA769" t="s">
        <v>3397</v>
      </c>
      <c r="AE769" t="s">
        <v>44</v>
      </c>
      <c r="AF769" t="s">
        <v>62</v>
      </c>
      <c r="AG769" t="s">
        <v>66</v>
      </c>
      <c r="AI769">
        <v>1</v>
      </c>
      <c r="AJ769">
        <v>1</v>
      </c>
      <c r="AK769">
        <v>0</v>
      </c>
      <c r="AL769">
        <v>0</v>
      </c>
      <c r="AM769">
        <v>1</v>
      </c>
      <c r="AN769">
        <v>1</v>
      </c>
      <c r="AO769">
        <v>1</v>
      </c>
      <c r="AQ769">
        <v>0</v>
      </c>
      <c r="AR769">
        <v>0</v>
      </c>
      <c r="AS769">
        <v>0</v>
      </c>
      <c r="AT769">
        <v>0</v>
      </c>
      <c r="AU769">
        <v>2</v>
      </c>
      <c r="AV769">
        <v>0</v>
      </c>
      <c r="AW769">
        <v>0</v>
      </c>
      <c r="AX769">
        <v>2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K769" t="s">
        <v>3397</v>
      </c>
    </row>
    <row r="770" spans="1:63" x14ac:dyDescent="0.25">
      <c r="A770">
        <v>1</v>
      </c>
      <c r="B770" t="s">
        <v>1566</v>
      </c>
      <c r="C770" t="s">
        <v>1566</v>
      </c>
      <c r="E770">
        <v>769</v>
      </c>
      <c r="H770" t="s">
        <v>1566</v>
      </c>
      <c r="I770" t="s">
        <v>1571</v>
      </c>
      <c r="J770">
        <v>72005</v>
      </c>
      <c r="K770" t="s">
        <v>3786</v>
      </c>
      <c r="M770">
        <v>5.0000000000000001E-3</v>
      </c>
      <c r="N770">
        <v>0.125</v>
      </c>
      <c r="R770">
        <v>0</v>
      </c>
      <c r="T770">
        <v>2</v>
      </c>
      <c r="U770">
        <v>1.5</v>
      </c>
      <c r="V770">
        <v>1.4999999999999999E-2</v>
      </c>
      <c r="AA770" t="s">
        <v>3397</v>
      </c>
      <c r="AE770" t="s">
        <v>44</v>
      </c>
      <c r="AF770" t="s">
        <v>62</v>
      </c>
      <c r="AG770" t="s">
        <v>66</v>
      </c>
      <c r="AI770">
        <v>1</v>
      </c>
      <c r="AJ770">
        <v>1</v>
      </c>
      <c r="AK770">
        <v>0</v>
      </c>
      <c r="AL770">
        <v>0</v>
      </c>
      <c r="AM770">
        <v>1</v>
      </c>
      <c r="AN770">
        <v>1</v>
      </c>
      <c r="AO770">
        <v>1</v>
      </c>
      <c r="AQ770">
        <v>0</v>
      </c>
      <c r="AR770">
        <v>0</v>
      </c>
      <c r="AS770">
        <v>0</v>
      </c>
      <c r="AT770">
        <v>0</v>
      </c>
      <c r="AU770">
        <v>2</v>
      </c>
      <c r="AV770">
        <v>0</v>
      </c>
      <c r="AW770">
        <v>0</v>
      </c>
      <c r="AX770">
        <v>2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K770" t="s">
        <v>3397</v>
      </c>
    </row>
    <row r="771" spans="1:63" x14ac:dyDescent="0.25">
      <c r="A771">
        <v>1</v>
      </c>
      <c r="B771" t="s">
        <v>1566</v>
      </c>
      <c r="C771" t="s">
        <v>1566</v>
      </c>
      <c r="E771">
        <v>770</v>
      </c>
      <c r="H771" t="s">
        <v>1566</v>
      </c>
      <c r="I771" t="s">
        <v>1572</v>
      </c>
      <c r="J771">
        <v>13906</v>
      </c>
      <c r="K771" t="s">
        <v>3785</v>
      </c>
      <c r="M771">
        <v>6.0000000000000001E-3</v>
      </c>
      <c r="N771">
        <v>0.125</v>
      </c>
      <c r="O771">
        <v>6.0000000000000001E-3</v>
      </c>
      <c r="P771">
        <v>8.9999999999999993E-3</v>
      </c>
      <c r="Q771">
        <v>0.28889999999999999</v>
      </c>
      <c r="R771">
        <v>12.001061199307387</v>
      </c>
      <c r="S771">
        <v>0.3</v>
      </c>
      <c r="T771">
        <v>2</v>
      </c>
      <c r="U771">
        <v>1.5</v>
      </c>
      <c r="V771">
        <v>8.9999999999999993E-3</v>
      </c>
      <c r="AA771" t="s">
        <v>3397</v>
      </c>
      <c r="AE771" t="s">
        <v>44</v>
      </c>
      <c r="AF771" t="s">
        <v>62</v>
      </c>
      <c r="AG771" t="s">
        <v>66</v>
      </c>
      <c r="AI771">
        <v>1</v>
      </c>
      <c r="AJ771">
        <v>1</v>
      </c>
      <c r="AK771">
        <v>0</v>
      </c>
      <c r="AL771">
        <v>0</v>
      </c>
      <c r="AM771">
        <v>1</v>
      </c>
      <c r="AN771">
        <v>1</v>
      </c>
      <c r="AO771">
        <v>1</v>
      </c>
      <c r="AQ771">
        <v>0</v>
      </c>
      <c r="AR771">
        <v>0</v>
      </c>
      <c r="AS771">
        <v>0</v>
      </c>
      <c r="AT771">
        <v>0</v>
      </c>
      <c r="AU771">
        <v>2</v>
      </c>
      <c r="AV771">
        <v>0</v>
      </c>
      <c r="AW771">
        <v>0</v>
      </c>
      <c r="AX771">
        <v>2</v>
      </c>
      <c r="AY771">
        <v>2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K771" t="s">
        <v>3397</v>
      </c>
    </row>
    <row r="772" spans="1:63" x14ac:dyDescent="0.25">
      <c r="A772">
        <v>1</v>
      </c>
      <c r="B772" t="s">
        <v>1566</v>
      </c>
      <c r="C772" t="s">
        <v>1566</v>
      </c>
      <c r="E772">
        <v>771</v>
      </c>
      <c r="H772" t="s">
        <v>1566</v>
      </c>
      <c r="I772" t="s">
        <v>1573</v>
      </c>
      <c r="J772">
        <v>72006</v>
      </c>
      <c r="K772" t="s">
        <v>3785</v>
      </c>
      <c r="M772">
        <v>6.0000000000000001E-3</v>
      </c>
      <c r="N772">
        <v>0.125</v>
      </c>
      <c r="R772">
        <v>0</v>
      </c>
      <c r="T772">
        <v>2</v>
      </c>
      <c r="U772">
        <v>1.5</v>
      </c>
      <c r="V772">
        <v>1.7999999999999999E-2</v>
      </c>
      <c r="AA772" t="s">
        <v>3397</v>
      </c>
      <c r="AE772" t="s">
        <v>44</v>
      </c>
      <c r="AF772" t="s">
        <v>62</v>
      </c>
      <c r="AG772" t="s">
        <v>66</v>
      </c>
      <c r="AI772">
        <v>1</v>
      </c>
      <c r="AJ772">
        <v>1</v>
      </c>
      <c r="AK772">
        <v>0</v>
      </c>
      <c r="AL772">
        <v>0</v>
      </c>
      <c r="AM772">
        <v>1</v>
      </c>
      <c r="AN772">
        <v>1</v>
      </c>
      <c r="AO772">
        <v>1</v>
      </c>
      <c r="AQ772">
        <v>0</v>
      </c>
      <c r="AR772">
        <v>0</v>
      </c>
      <c r="AS772">
        <v>0</v>
      </c>
      <c r="AT772">
        <v>0</v>
      </c>
      <c r="AU772">
        <v>2</v>
      </c>
      <c r="AV772">
        <v>0</v>
      </c>
      <c r="AW772">
        <v>0</v>
      </c>
      <c r="AX772">
        <v>2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K772" t="s">
        <v>3397</v>
      </c>
    </row>
    <row r="773" spans="1:63" x14ac:dyDescent="0.25">
      <c r="A773">
        <v>1</v>
      </c>
      <c r="B773" t="s">
        <v>1566</v>
      </c>
      <c r="C773" t="s">
        <v>1566</v>
      </c>
      <c r="E773">
        <v>772</v>
      </c>
      <c r="H773" t="s">
        <v>1566</v>
      </c>
      <c r="I773" t="s">
        <v>1574</v>
      </c>
      <c r="J773">
        <v>72007</v>
      </c>
      <c r="K773" t="s">
        <v>3784</v>
      </c>
      <c r="M773">
        <v>7.0000000000000001E-3</v>
      </c>
      <c r="N773">
        <v>0.125</v>
      </c>
      <c r="O773">
        <v>7.0000000000000001E-3</v>
      </c>
      <c r="P773">
        <v>3.5000000000000001E-3</v>
      </c>
      <c r="Q773">
        <v>0.29859999999999998</v>
      </c>
      <c r="R773">
        <v>11.306198633718353</v>
      </c>
      <c r="S773">
        <v>0.3</v>
      </c>
      <c r="T773">
        <v>2</v>
      </c>
      <c r="U773">
        <v>1.5</v>
      </c>
      <c r="V773">
        <v>2.1000000000000001E-2</v>
      </c>
      <c r="AA773" t="s">
        <v>3397</v>
      </c>
      <c r="AE773" t="s">
        <v>44</v>
      </c>
      <c r="AF773" t="s">
        <v>62</v>
      </c>
      <c r="AG773" t="s">
        <v>66</v>
      </c>
      <c r="AI773">
        <v>1</v>
      </c>
      <c r="AJ773">
        <v>1</v>
      </c>
      <c r="AK773">
        <v>0</v>
      </c>
      <c r="AL773">
        <v>0</v>
      </c>
      <c r="AM773">
        <v>1</v>
      </c>
      <c r="AN773">
        <v>1</v>
      </c>
      <c r="AO773">
        <v>1</v>
      </c>
      <c r="AQ773">
        <v>0</v>
      </c>
      <c r="AR773">
        <v>0</v>
      </c>
      <c r="AS773">
        <v>0</v>
      </c>
      <c r="AT773">
        <v>0</v>
      </c>
      <c r="AU773">
        <v>2</v>
      </c>
      <c r="AV773">
        <v>0</v>
      </c>
      <c r="AW773">
        <v>0</v>
      </c>
      <c r="AX773">
        <v>2</v>
      </c>
      <c r="AY773">
        <v>2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</row>
    <row r="774" spans="1:63" x14ac:dyDescent="0.25">
      <c r="A774">
        <v>1</v>
      </c>
      <c r="B774" t="s">
        <v>1566</v>
      </c>
      <c r="C774" t="s">
        <v>1566</v>
      </c>
      <c r="E774">
        <v>773</v>
      </c>
      <c r="G774" t="s">
        <v>74</v>
      </c>
      <c r="H774" t="s">
        <v>1566</v>
      </c>
      <c r="I774" t="s">
        <v>1575</v>
      </c>
      <c r="J774">
        <v>13910</v>
      </c>
      <c r="K774" t="s">
        <v>3783</v>
      </c>
      <c r="M774">
        <v>0.01</v>
      </c>
      <c r="N774">
        <v>0.125</v>
      </c>
      <c r="O774">
        <v>0.01</v>
      </c>
      <c r="P774">
        <v>0.06</v>
      </c>
      <c r="Q774">
        <v>0.3</v>
      </c>
      <c r="R774">
        <v>13.473158112731142</v>
      </c>
      <c r="S774">
        <v>0.32500000000000001</v>
      </c>
      <c r="T774">
        <v>2</v>
      </c>
      <c r="U774">
        <v>1.5</v>
      </c>
      <c r="V774">
        <v>1.4999999999999999E-2</v>
      </c>
      <c r="AA774" t="s">
        <v>3397</v>
      </c>
      <c r="AE774" t="s">
        <v>44</v>
      </c>
      <c r="AF774" t="s">
        <v>62</v>
      </c>
      <c r="AG774" t="s">
        <v>66</v>
      </c>
      <c r="AI774">
        <v>1</v>
      </c>
      <c r="AJ774">
        <v>1</v>
      </c>
      <c r="AK774">
        <v>0</v>
      </c>
      <c r="AL774">
        <v>0</v>
      </c>
      <c r="AM774">
        <v>1</v>
      </c>
      <c r="AN774">
        <v>1</v>
      </c>
      <c r="AO774">
        <v>1</v>
      </c>
      <c r="AQ774">
        <v>0</v>
      </c>
      <c r="AR774">
        <v>0</v>
      </c>
      <c r="AS774">
        <v>0</v>
      </c>
      <c r="AT774">
        <v>0</v>
      </c>
      <c r="AU774">
        <v>2</v>
      </c>
      <c r="AV774">
        <v>0</v>
      </c>
      <c r="AW774">
        <v>0</v>
      </c>
      <c r="AX774">
        <v>2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K774" t="s">
        <v>3397</v>
      </c>
    </row>
    <row r="775" spans="1:63" x14ac:dyDescent="0.25">
      <c r="A775">
        <v>1</v>
      </c>
      <c r="B775" t="s">
        <v>1566</v>
      </c>
      <c r="C775" t="s">
        <v>1566</v>
      </c>
      <c r="E775">
        <v>774</v>
      </c>
      <c r="H775" t="s">
        <v>1566</v>
      </c>
      <c r="I775" t="s">
        <v>1576</v>
      </c>
      <c r="J775">
        <v>977310</v>
      </c>
      <c r="K775" t="s">
        <v>3782</v>
      </c>
      <c r="M775">
        <v>0.01</v>
      </c>
      <c r="N775">
        <v>0.125</v>
      </c>
      <c r="R775">
        <v>0</v>
      </c>
      <c r="T775">
        <v>3</v>
      </c>
      <c r="U775">
        <v>2.5</v>
      </c>
      <c r="V775">
        <v>1.4999999999999999E-2</v>
      </c>
      <c r="AA775" t="s">
        <v>3397</v>
      </c>
      <c r="AE775" t="s">
        <v>44</v>
      </c>
      <c r="AF775" t="s">
        <v>62</v>
      </c>
      <c r="AG775" t="s">
        <v>66</v>
      </c>
      <c r="AH775" t="s">
        <v>1577</v>
      </c>
      <c r="AI775">
        <v>1</v>
      </c>
      <c r="AJ775">
        <v>1</v>
      </c>
      <c r="AK775">
        <v>0</v>
      </c>
      <c r="AL775">
        <v>0</v>
      </c>
      <c r="AM775">
        <v>1</v>
      </c>
      <c r="AN775">
        <v>1</v>
      </c>
      <c r="AO775">
        <v>1</v>
      </c>
      <c r="AQ775">
        <v>0</v>
      </c>
      <c r="AR775">
        <v>0</v>
      </c>
      <c r="AS775">
        <v>0</v>
      </c>
      <c r="AT775">
        <v>0</v>
      </c>
      <c r="AU775">
        <v>2</v>
      </c>
      <c r="AV775">
        <v>0</v>
      </c>
      <c r="AW775">
        <v>0</v>
      </c>
      <c r="AX775">
        <v>2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K775" t="s">
        <v>3397</v>
      </c>
    </row>
    <row r="776" spans="1:63" x14ac:dyDescent="0.25">
      <c r="A776">
        <v>1</v>
      </c>
      <c r="B776" t="s">
        <v>1566</v>
      </c>
      <c r="C776" t="s">
        <v>1566</v>
      </c>
      <c r="E776">
        <v>775</v>
      </c>
      <c r="H776" t="s">
        <v>1566</v>
      </c>
      <c r="I776" t="s">
        <v>1578</v>
      </c>
      <c r="J776" t="s">
        <v>1579</v>
      </c>
      <c r="K776" t="s">
        <v>3781</v>
      </c>
      <c r="M776">
        <v>0.01</v>
      </c>
      <c r="N776">
        <v>0.125</v>
      </c>
      <c r="R776">
        <v>0</v>
      </c>
      <c r="T776">
        <v>4</v>
      </c>
      <c r="U776">
        <v>1.5</v>
      </c>
      <c r="V776">
        <v>1.4999999999999999E-2</v>
      </c>
      <c r="AA776" t="s">
        <v>3397</v>
      </c>
      <c r="AE776" t="s">
        <v>44</v>
      </c>
      <c r="AF776" t="s">
        <v>73</v>
      </c>
      <c r="AG776" t="s">
        <v>66</v>
      </c>
      <c r="AI776">
        <v>0</v>
      </c>
      <c r="AJ776">
        <v>1</v>
      </c>
      <c r="AK776">
        <v>1</v>
      </c>
      <c r="AL776">
        <v>0</v>
      </c>
      <c r="AM776">
        <v>1</v>
      </c>
      <c r="AN776">
        <v>1</v>
      </c>
      <c r="AO776">
        <v>1</v>
      </c>
      <c r="AQ776">
        <v>0</v>
      </c>
      <c r="AR776">
        <v>0</v>
      </c>
      <c r="AS776">
        <v>0</v>
      </c>
      <c r="AT776">
        <v>0</v>
      </c>
      <c r="AU776">
        <v>2</v>
      </c>
      <c r="AV776">
        <v>0</v>
      </c>
      <c r="AW776">
        <v>0</v>
      </c>
      <c r="AX776">
        <v>2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K776" t="s">
        <v>3397</v>
      </c>
    </row>
    <row r="777" spans="1:63" x14ac:dyDescent="0.25">
      <c r="A777">
        <v>1</v>
      </c>
      <c r="B777" t="s">
        <v>1566</v>
      </c>
      <c r="C777" t="s">
        <v>1566</v>
      </c>
      <c r="E777">
        <v>776</v>
      </c>
      <c r="G777" t="s">
        <v>74</v>
      </c>
      <c r="H777" t="s">
        <v>1566</v>
      </c>
      <c r="I777" t="s">
        <v>1580</v>
      </c>
      <c r="J777" t="s">
        <v>1581</v>
      </c>
      <c r="K777" t="s">
        <v>3781</v>
      </c>
      <c r="M777">
        <v>0.01</v>
      </c>
      <c r="N777">
        <v>0.125</v>
      </c>
      <c r="O777">
        <v>0.01</v>
      </c>
      <c r="P777">
        <v>0.05</v>
      </c>
      <c r="Q777">
        <v>0.31</v>
      </c>
      <c r="R777">
        <v>12.470461721668897</v>
      </c>
      <c r="S777">
        <v>0.35</v>
      </c>
      <c r="T777">
        <v>4</v>
      </c>
      <c r="U777">
        <v>1.5</v>
      </c>
      <c r="V777">
        <v>0.03</v>
      </c>
      <c r="AA777" t="s">
        <v>3397</v>
      </c>
      <c r="AE777" t="s">
        <v>44</v>
      </c>
      <c r="AF777" t="s">
        <v>73</v>
      </c>
      <c r="AG777" t="s">
        <v>66</v>
      </c>
      <c r="AI777">
        <v>0</v>
      </c>
      <c r="AJ777">
        <v>1</v>
      </c>
      <c r="AK777">
        <v>1</v>
      </c>
      <c r="AL777">
        <v>0</v>
      </c>
      <c r="AM777">
        <v>1</v>
      </c>
      <c r="AN777">
        <v>1</v>
      </c>
      <c r="AO777">
        <v>1</v>
      </c>
      <c r="AQ777">
        <v>0</v>
      </c>
      <c r="AR777">
        <v>0</v>
      </c>
      <c r="AS777">
        <v>0</v>
      </c>
      <c r="AT777">
        <v>0</v>
      </c>
      <c r="AU777">
        <v>2</v>
      </c>
      <c r="AV777">
        <v>0</v>
      </c>
      <c r="AW777">
        <v>0</v>
      </c>
      <c r="AX777">
        <v>2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K777" t="s">
        <v>3397</v>
      </c>
    </row>
    <row r="778" spans="1:63" x14ac:dyDescent="0.25">
      <c r="A778">
        <v>1</v>
      </c>
      <c r="B778" t="s">
        <v>1566</v>
      </c>
      <c r="C778" t="s">
        <v>1566</v>
      </c>
      <c r="E778">
        <v>777</v>
      </c>
      <c r="H778" t="s">
        <v>1566</v>
      </c>
      <c r="I778" t="s">
        <v>1582</v>
      </c>
      <c r="J778">
        <v>73010</v>
      </c>
      <c r="K778" t="s">
        <v>3781</v>
      </c>
      <c r="M778">
        <v>0.01</v>
      </c>
      <c r="N778">
        <v>0.125</v>
      </c>
      <c r="R778">
        <v>0</v>
      </c>
      <c r="T778">
        <v>4</v>
      </c>
      <c r="U778">
        <v>1.5</v>
      </c>
      <c r="V778">
        <v>0.03</v>
      </c>
      <c r="AA778" t="s">
        <v>3397</v>
      </c>
      <c r="AE778" t="s">
        <v>44</v>
      </c>
      <c r="AF778" t="s">
        <v>62</v>
      </c>
      <c r="AG778" t="s">
        <v>66</v>
      </c>
      <c r="AI778">
        <v>1</v>
      </c>
      <c r="AJ778">
        <v>1</v>
      </c>
      <c r="AK778">
        <v>0</v>
      </c>
      <c r="AL778">
        <v>0</v>
      </c>
      <c r="AM778">
        <v>1</v>
      </c>
      <c r="AN778">
        <v>1</v>
      </c>
      <c r="AO778">
        <v>1</v>
      </c>
      <c r="AQ778">
        <v>0</v>
      </c>
      <c r="AR778">
        <v>0</v>
      </c>
      <c r="AS778">
        <v>0</v>
      </c>
      <c r="AT778">
        <v>0</v>
      </c>
      <c r="AU778">
        <v>2</v>
      </c>
      <c r="AV778">
        <v>0</v>
      </c>
      <c r="AW778">
        <v>0</v>
      </c>
      <c r="AX778">
        <v>2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K778" t="s">
        <v>3397</v>
      </c>
    </row>
    <row r="779" spans="1:63" x14ac:dyDescent="0.25">
      <c r="A779">
        <v>1</v>
      </c>
      <c r="B779" t="s">
        <v>1566</v>
      </c>
      <c r="C779" t="s">
        <v>1566</v>
      </c>
      <c r="E779">
        <v>778</v>
      </c>
      <c r="H779" t="s">
        <v>1566</v>
      </c>
      <c r="I779" t="s">
        <v>1583</v>
      </c>
      <c r="J779">
        <v>76410</v>
      </c>
      <c r="K779" t="s">
        <v>3781</v>
      </c>
      <c r="M779">
        <v>0.01</v>
      </c>
      <c r="N779">
        <v>0.125</v>
      </c>
      <c r="R779">
        <v>0</v>
      </c>
      <c r="T779">
        <v>4</v>
      </c>
      <c r="U779">
        <v>1.5</v>
      </c>
      <c r="V779">
        <v>0.03</v>
      </c>
      <c r="AA779" t="s">
        <v>3397</v>
      </c>
      <c r="AE779" t="s">
        <v>44</v>
      </c>
      <c r="AF779" t="s">
        <v>62</v>
      </c>
      <c r="AG779" t="s">
        <v>66</v>
      </c>
      <c r="AH779" t="s">
        <v>1584</v>
      </c>
      <c r="AI779">
        <v>1</v>
      </c>
      <c r="AJ779">
        <v>1</v>
      </c>
      <c r="AK779">
        <v>0</v>
      </c>
      <c r="AL779">
        <v>0</v>
      </c>
      <c r="AM779">
        <v>1</v>
      </c>
      <c r="AN779">
        <v>1</v>
      </c>
      <c r="AO779">
        <v>1</v>
      </c>
      <c r="AQ779">
        <v>0</v>
      </c>
      <c r="AR779">
        <v>0</v>
      </c>
      <c r="AS779">
        <v>0</v>
      </c>
      <c r="AT779">
        <v>0</v>
      </c>
      <c r="AU779">
        <v>2</v>
      </c>
      <c r="AV779">
        <v>0</v>
      </c>
      <c r="AW779">
        <v>0</v>
      </c>
      <c r="AX779">
        <v>2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K779" t="s">
        <v>3397</v>
      </c>
    </row>
    <row r="780" spans="1:63" x14ac:dyDescent="0.25">
      <c r="A780">
        <v>1</v>
      </c>
      <c r="B780" t="s">
        <v>1566</v>
      </c>
      <c r="C780" t="s">
        <v>1566</v>
      </c>
      <c r="E780">
        <v>779</v>
      </c>
      <c r="H780" t="s">
        <v>1566</v>
      </c>
      <c r="I780" t="s">
        <v>1585</v>
      </c>
      <c r="J780">
        <v>78614567</v>
      </c>
      <c r="K780" t="s">
        <v>3780</v>
      </c>
      <c r="M780">
        <v>1.2999999999999999E-2</v>
      </c>
      <c r="N780">
        <v>0.125</v>
      </c>
      <c r="R780">
        <v>0</v>
      </c>
      <c r="T780">
        <v>2</v>
      </c>
      <c r="U780">
        <v>1.5</v>
      </c>
      <c r="V780">
        <v>3.9E-2</v>
      </c>
      <c r="AA780" t="s">
        <v>3397</v>
      </c>
      <c r="AE780" t="s">
        <v>44</v>
      </c>
      <c r="AF780" t="s">
        <v>62</v>
      </c>
      <c r="AG780" t="s">
        <v>1586</v>
      </c>
      <c r="AI780">
        <v>1</v>
      </c>
      <c r="AJ780">
        <v>0</v>
      </c>
      <c r="AK780">
        <v>0</v>
      </c>
      <c r="AL780">
        <v>1</v>
      </c>
      <c r="AM780">
        <v>1</v>
      </c>
      <c r="AN780">
        <v>0</v>
      </c>
      <c r="AO780">
        <v>1</v>
      </c>
      <c r="AQ780">
        <v>0</v>
      </c>
      <c r="AR780">
        <v>0</v>
      </c>
      <c r="AS780">
        <v>0</v>
      </c>
      <c r="AT780">
        <v>0</v>
      </c>
      <c r="AU780">
        <v>2</v>
      </c>
      <c r="AV780">
        <v>0</v>
      </c>
      <c r="AW780">
        <v>0</v>
      </c>
      <c r="AX780">
        <v>2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K780" t="s">
        <v>3397</v>
      </c>
    </row>
    <row r="781" spans="1:63" x14ac:dyDescent="0.25">
      <c r="A781">
        <v>1</v>
      </c>
      <c r="B781" t="s">
        <v>1566</v>
      </c>
      <c r="C781" t="s">
        <v>1566</v>
      </c>
      <c r="E781">
        <v>780</v>
      </c>
      <c r="H781" t="s">
        <v>1566</v>
      </c>
      <c r="I781" t="s">
        <v>1587</v>
      </c>
      <c r="J781">
        <v>13914</v>
      </c>
      <c r="K781" t="s">
        <v>3779</v>
      </c>
      <c r="M781">
        <v>1.4E-2</v>
      </c>
      <c r="N781">
        <v>0.125</v>
      </c>
      <c r="R781">
        <v>0</v>
      </c>
      <c r="T781">
        <v>2</v>
      </c>
      <c r="U781">
        <v>1.5</v>
      </c>
      <c r="V781">
        <v>2.1000000000000001E-2</v>
      </c>
      <c r="AA781" t="s">
        <v>3397</v>
      </c>
      <c r="AE781" t="s">
        <v>44</v>
      </c>
      <c r="AF781" t="s">
        <v>62</v>
      </c>
      <c r="AG781" t="s">
        <v>66</v>
      </c>
      <c r="AI781">
        <v>1</v>
      </c>
      <c r="AJ781">
        <v>1</v>
      </c>
      <c r="AK781">
        <v>0</v>
      </c>
      <c r="AL781">
        <v>0</v>
      </c>
      <c r="AM781">
        <v>1</v>
      </c>
      <c r="AN781">
        <v>1</v>
      </c>
      <c r="AO781">
        <v>1</v>
      </c>
      <c r="AQ781">
        <v>0</v>
      </c>
      <c r="AR781">
        <v>0</v>
      </c>
      <c r="AS781">
        <v>0</v>
      </c>
      <c r="AT781">
        <v>0</v>
      </c>
      <c r="AU781">
        <v>2</v>
      </c>
      <c r="AV781">
        <v>0</v>
      </c>
      <c r="AW781">
        <v>0</v>
      </c>
      <c r="AX781">
        <v>2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K781" t="s">
        <v>3397</v>
      </c>
    </row>
    <row r="782" spans="1:63" x14ac:dyDescent="0.25">
      <c r="A782">
        <v>1</v>
      </c>
      <c r="B782" t="s">
        <v>1566</v>
      </c>
      <c r="C782" t="s">
        <v>1566</v>
      </c>
      <c r="E782">
        <v>781</v>
      </c>
      <c r="G782" t="s">
        <v>74</v>
      </c>
      <c r="H782" t="s">
        <v>1566</v>
      </c>
      <c r="I782" t="s">
        <v>1588</v>
      </c>
      <c r="J782" t="s">
        <v>1589</v>
      </c>
      <c r="K782" t="s">
        <v>3697</v>
      </c>
      <c r="M782">
        <v>1.4999999999999999E-2</v>
      </c>
      <c r="N782">
        <v>0.125</v>
      </c>
      <c r="O782">
        <v>1.4E-2</v>
      </c>
      <c r="P782">
        <v>0.15</v>
      </c>
      <c r="Q782">
        <v>0.36</v>
      </c>
      <c r="R782">
        <v>14.803980156270498</v>
      </c>
      <c r="S782">
        <v>0.4</v>
      </c>
      <c r="T782">
        <v>3</v>
      </c>
      <c r="U782">
        <v>2.5</v>
      </c>
      <c r="V782">
        <v>7.4999999999999997E-2</v>
      </c>
      <c r="AA782" t="s">
        <v>3397</v>
      </c>
      <c r="AE782" t="s">
        <v>44</v>
      </c>
      <c r="AF782" t="s">
        <v>73</v>
      </c>
      <c r="AG782" t="s">
        <v>66</v>
      </c>
      <c r="AH782" t="s">
        <v>1590</v>
      </c>
      <c r="AI782">
        <v>0</v>
      </c>
      <c r="AJ782">
        <v>1</v>
      </c>
      <c r="AK782">
        <v>1</v>
      </c>
      <c r="AL782">
        <v>0</v>
      </c>
      <c r="AM782">
        <v>1</v>
      </c>
      <c r="AN782">
        <v>0</v>
      </c>
      <c r="AO782">
        <v>1</v>
      </c>
      <c r="AQ782">
        <v>0</v>
      </c>
      <c r="AR782">
        <v>0</v>
      </c>
      <c r="AS782">
        <v>0</v>
      </c>
      <c r="AT782">
        <v>0</v>
      </c>
      <c r="AU782">
        <v>2</v>
      </c>
      <c r="AV782">
        <v>0</v>
      </c>
      <c r="AW782">
        <v>0</v>
      </c>
      <c r="AX782">
        <v>2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K782" t="s">
        <v>3397</v>
      </c>
    </row>
    <row r="783" spans="1:63" x14ac:dyDescent="0.25">
      <c r="A783">
        <v>1</v>
      </c>
      <c r="B783" t="s">
        <v>1566</v>
      </c>
      <c r="C783" t="s">
        <v>1566</v>
      </c>
      <c r="E783">
        <v>782</v>
      </c>
      <c r="G783" t="s">
        <v>74</v>
      </c>
      <c r="H783" t="s">
        <v>1566</v>
      </c>
      <c r="I783" t="s">
        <v>1591</v>
      </c>
      <c r="J783">
        <v>13615</v>
      </c>
      <c r="K783" t="s">
        <v>3697</v>
      </c>
      <c r="M783">
        <v>1.4999999999999999E-2</v>
      </c>
      <c r="N783">
        <v>0.125</v>
      </c>
      <c r="O783">
        <v>1.4E-2</v>
      </c>
      <c r="P783">
        <v>0.16500000000000001</v>
      </c>
      <c r="Q783">
        <v>0.375</v>
      </c>
      <c r="R783">
        <v>14.803980156270498</v>
      </c>
      <c r="S783">
        <v>0.4</v>
      </c>
      <c r="T783">
        <v>3</v>
      </c>
      <c r="U783">
        <v>2.5</v>
      </c>
      <c r="V783">
        <v>7.4999999999999997E-2</v>
      </c>
      <c r="AA783" t="s">
        <v>3397</v>
      </c>
      <c r="AE783" t="s">
        <v>44</v>
      </c>
      <c r="AF783" t="s">
        <v>62</v>
      </c>
      <c r="AG783" t="s">
        <v>66</v>
      </c>
      <c r="AH783" t="s">
        <v>1590</v>
      </c>
      <c r="AI783">
        <v>1</v>
      </c>
      <c r="AJ783">
        <v>1</v>
      </c>
      <c r="AK783">
        <v>0</v>
      </c>
      <c r="AL783">
        <v>0</v>
      </c>
      <c r="AM783">
        <v>1</v>
      </c>
      <c r="AN783">
        <v>0</v>
      </c>
      <c r="AO783">
        <v>1</v>
      </c>
      <c r="AQ783">
        <v>0</v>
      </c>
      <c r="AR783">
        <v>0</v>
      </c>
      <c r="AS783">
        <v>0</v>
      </c>
      <c r="AT783">
        <v>0</v>
      </c>
      <c r="AU783">
        <v>2</v>
      </c>
      <c r="AV783">
        <v>0</v>
      </c>
      <c r="AW783">
        <v>0</v>
      </c>
      <c r="AX783">
        <v>2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K783" t="s">
        <v>3397</v>
      </c>
    </row>
    <row r="784" spans="1:63" x14ac:dyDescent="0.25">
      <c r="A784">
        <v>1</v>
      </c>
      <c r="B784" t="s">
        <v>1566</v>
      </c>
      <c r="C784" t="s">
        <v>1566</v>
      </c>
      <c r="E784">
        <v>783</v>
      </c>
      <c r="G784" t="s">
        <v>74</v>
      </c>
      <c r="H784" t="s">
        <v>1566</v>
      </c>
      <c r="I784" t="s">
        <v>1592</v>
      </c>
      <c r="J784">
        <v>38015</v>
      </c>
      <c r="K784" t="s">
        <v>3697</v>
      </c>
      <c r="M784">
        <v>1.4999999999999999E-2</v>
      </c>
      <c r="N784">
        <v>0.125</v>
      </c>
      <c r="O784">
        <v>1.4E-2</v>
      </c>
      <c r="P784">
        <v>0.375</v>
      </c>
      <c r="Q784">
        <v>0.47499999999999998</v>
      </c>
      <c r="R784">
        <v>29.030274682487153</v>
      </c>
      <c r="S784">
        <v>0.5</v>
      </c>
      <c r="T784">
        <v>3</v>
      </c>
      <c r="U784">
        <v>2.5</v>
      </c>
      <c r="V784">
        <v>2.1999999999999999E-2</v>
      </c>
      <c r="AA784" t="s">
        <v>3397</v>
      </c>
      <c r="AE784" t="s">
        <v>44</v>
      </c>
      <c r="AF784" t="s">
        <v>62</v>
      </c>
      <c r="AG784" t="s">
        <v>66</v>
      </c>
      <c r="AH784" t="s">
        <v>1593</v>
      </c>
      <c r="AI784">
        <v>1</v>
      </c>
      <c r="AJ784">
        <v>1</v>
      </c>
      <c r="AK784">
        <v>0</v>
      </c>
      <c r="AL784">
        <v>0</v>
      </c>
      <c r="AM784">
        <v>1</v>
      </c>
      <c r="AN784">
        <v>1</v>
      </c>
      <c r="AO784">
        <v>1</v>
      </c>
      <c r="AQ784">
        <v>0</v>
      </c>
      <c r="AR784">
        <v>0</v>
      </c>
      <c r="AS784">
        <v>0</v>
      </c>
      <c r="AT784">
        <v>0</v>
      </c>
      <c r="AU784">
        <v>2</v>
      </c>
      <c r="AV784">
        <v>0</v>
      </c>
      <c r="AW784">
        <v>0</v>
      </c>
      <c r="AX784">
        <v>2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K784" t="s">
        <v>3397</v>
      </c>
    </row>
    <row r="785" spans="1:63" x14ac:dyDescent="0.25">
      <c r="A785">
        <v>1</v>
      </c>
      <c r="B785" t="s">
        <v>1566</v>
      </c>
      <c r="C785" t="s">
        <v>1566</v>
      </c>
      <c r="E785">
        <v>784</v>
      </c>
      <c r="G785" t="s">
        <v>74</v>
      </c>
      <c r="H785" t="s">
        <v>1566</v>
      </c>
      <c r="I785" t="s">
        <v>1594</v>
      </c>
      <c r="J785">
        <v>13916</v>
      </c>
      <c r="K785" t="s">
        <v>3778</v>
      </c>
      <c r="M785">
        <v>1.6E-2</v>
      </c>
      <c r="N785">
        <v>0.125</v>
      </c>
      <c r="O785">
        <v>1.6E-2</v>
      </c>
      <c r="P785">
        <v>7.4999999999999997E-2</v>
      </c>
      <c r="Q785">
        <v>0.3</v>
      </c>
      <c r="R785">
        <v>13.616061941913344</v>
      </c>
      <c r="S785">
        <v>0.32500000000000001</v>
      </c>
      <c r="T785">
        <v>2</v>
      </c>
      <c r="U785">
        <v>1.5</v>
      </c>
      <c r="V785">
        <v>2.4E-2</v>
      </c>
      <c r="AA785" t="s">
        <v>3397</v>
      </c>
      <c r="AE785" t="s">
        <v>44</v>
      </c>
      <c r="AF785" t="s">
        <v>62</v>
      </c>
      <c r="AG785" t="s">
        <v>66</v>
      </c>
      <c r="AI785">
        <v>1</v>
      </c>
      <c r="AJ785">
        <v>1</v>
      </c>
      <c r="AK785">
        <v>0</v>
      </c>
      <c r="AL785">
        <v>0</v>
      </c>
      <c r="AM785">
        <v>1</v>
      </c>
      <c r="AN785">
        <v>1</v>
      </c>
      <c r="AO785">
        <v>1</v>
      </c>
      <c r="AQ785">
        <v>0</v>
      </c>
      <c r="AR785">
        <v>0</v>
      </c>
      <c r="AS785">
        <v>0</v>
      </c>
      <c r="AT785">
        <v>0</v>
      </c>
      <c r="AU785">
        <v>2</v>
      </c>
      <c r="AV785">
        <v>0</v>
      </c>
      <c r="AW785">
        <v>0</v>
      </c>
      <c r="AX785">
        <v>2</v>
      </c>
      <c r="AY785">
        <v>0</v>
      </c>
      <c r="AZ785">
        <v>2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K785" t="s">
        <v>3397</v>
      </c>
    </row>
    <row r="786" spans="1:63" x14ac:dyDescent="0.25">
      <c r="A786">
        <v>1</v>
      </c>
      <c r="B786" t="s">
        <v>1566</v>
      </c>
      <c r="C786" t="s">
        <v>1566</v>
      </c>
      <c r="E786">
        <v>785</v>
      </c>
      <c r="G786" t="s">
        <v>74</v>
      </c>
      <c r="H786" t="s">
        <v>1566</v>
      </c>
      <c r="I786" t="s">
        <v>1595</v>
      </c>
      <c r="J786">
        <v>13920</v>
      </c>
      <c r="K786" t="s">
        <v>3777</v>
      </c>
      <c r="M786">
        <v>0.02</v>
      </c>
      <c r="N786">
        <v>0.125</v>
      </c>
      <c r="O786">
        <v>0.02</v>
      </c>
      <c r="P786">
        <v>4.4999999999999998E-2</v>
      </c>
      <c r="Q786">
        <v>0.3</v>
      </c>
      <c r="R786">
        <v>11.633633998940439</v>
      </c>
      <c r="S786">
        <v>0.32500000000000001</v>
      </c>
      <c r="T786">
        <v>2</v>
      </c>
      <c r="U786">
        <v>1.5</v>
      </c>
      <c r="V786">
        <v>0.03</v>
      </c>
      <c r="AA786" t="s">
        <v>3397</v>
      </c>
      <c r="AE786" t="s">
        <v>44</v>
      </c>
      <c r="AF786" t="s">
        <v>62</v>
      </c>
      <c r="AG786" t="s">
        <v>66</v>
      </c>
      <c r="AI786">
        <v>1</v>
      </c>
      <c r="AJ786">
        <v>1</v>
      </c>
      <c r="AK786">
        <v>0</v>
      </c>
      <c r="AL786">
        <v>0</v>
      </c>
      <c r="AM786">
        <v>1</v>
      </c>
      <c r="AN786">
        <v>1</v>
      </c>
      <c r="AO786">
        <v>1</v>
      </c>
      <c r="AQ786">
        <v>0</v>
      </c>
      <c r="AR786">
        <v>0</v>
      </c>
      <c r="AS786">
        <v>0</v>
      </c>
      <c r="AT786">
        <v>0</v>
      </c>
      <c r="AU786">
        <v>2</v>
      </c>
      <c r="AV786">
        <v>0</v>
      </c>
      <c r="AW786">
        <v>0</v>
      </c>
      <c r="AX786">
        <v>2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K786" t="s">
        <v>3397</v>
      </c>
    </row>
    <row r="787" spans="1:63" x14ac:dyDescent="0.25">
      <c r="A787">
        <v>1</v>
      </c>
      <c r="B787" t="s">
        <v>1566</v>
      </c>
      <c r="C787" t="s">
        <v>1566</v>
      </c>
      <c r="E787">
        <v>786</v>
      </c>
      <c r="G787" t="s">
        <v>74</v>
      </c>
      <c r="H787" t="s">
        <v>1566</v>
      </c>
      <c r="I787" t="s">
        <v>1596</v>
      </c>
      <c r="J787">
        <v>76420</v>
      </c>
      <c r="K787" t="s">
        <v>3776</v>
      </c>
      <c r="M787">
        <v>0.02</v>
      </c>
      <c r="N787">
        <v>0.125</v>
      </c>
      <c r="O787">
        <v>1.7999999999999999E-2</v>
      </c>
      <c r="P787">
        <v>0.17499999999999999</v>
      </c>
      <c r="Q787">
        <v>0.41</v>
      </c>
      <c r="R787">
        <v>12.825340374042341</v>
      </c>
      <c r="S787">
        <v>0.47499999999999998</v>
      </c>
      <c r="T787">
        <v>4</v>
      </c>
      <c r="U787">
        <v>1.5</v>
      </c>
      <c r="V787">
        <v>0.06</v>
      </c>
      <c r="AA787" t="s">
        <v>3397</v>
      </c>
      <c r="AE787" t="s">
        <v>44</v>
      </c>
      <c r="AF787" t="s">
        <v>62</v>
      </c>
      <c r="AG787" t="s">
        <v>66</v>
      </c>
      <c r="AH787" t="s">
        <v>1584</v>
      </c>
      <c r="AI787">
        <v>1</v>
      </c>
      <c r="AJ787">
        <v>1</v>
      </c>
      <c r="AK787">
        <v>0</v>
      </c>
      <c r="AL787">
        <v>0</v>
      </c>
      <c r="AM787">
        <v>1</v>
      </c>
      <c r="AN787">
        <v>1</v>
      </c>
      <c r="AO787">
        <v>1</v>
      </c>
      <c r="AQ787">
        <v>0</v>
      </c>
      <c r="AR787">
        <v>0</v>
      </c>
      <c r="AS787">
        <v>0</v>
      </c>
      <c r="AT787">
        <v>0</v>
      </c>
      <c r="AU787">
        <v>2</v>
      </c>
      <c r="AV787">
        <v>0</v>
      </c>
      <c r="AW787">
        <v>0</v>
      </c>
      <c r="AX787">
        <v>2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K787" t="s">
        <v>3397</v>
      </c>
    </row>
    <row r="788" spans="1:63" x14ac:dyDescent="0.25">
      <c r="A788">
        <v>1</v>
      </c>
      <c r="B788" t="s">
        <v>1566</v>
      </c>
      <c r="C788" t="s">
        <v>1566</v>
      </c>
      <c r="E788">
        <v>787</v>
      </c>
      <c r="G788" t="s">
        <v>74</v>
      </c>
      <c r="H788" t="s">
        <v>1566</v>
      </c>
      <c r="I788" t="s">
        <v>1597</v>
      </c>
      <c r="J788">
        <v>13921</v>
      </c>
      <c r="K788" t="s">
        <v>3775</v>
      </c>
      <c r="M788">
        <v>2.1000000000000001E-2</v>
      </c>
      <c r="N788">
        <v>0.125</v>
      </c>
      <c r="O788">
        <v>2.1000000000000001E-2</v>
      </c>
      <c r="P788">
        <v>0.05</v>
      </c>
      <c r="Q788">
        <v>0.27500000000000002</v>
      </c>
      <c r="R788">
        <v>13.013213279258636</v>
      </c>
      <c r="S788">
        <v>0.3</v>
      </c>
      <c r="T788">
        <v>2</v>
      </c>
      <c r="U788">
        <v>1.5</v>
      </c>
      <c r="V788">
        <v>3.1E-2</v>
      </c>
      <c r="AA788" t="s">
        <v>3397</v>
      </c>
      <c r="AE788" t="s">
        <v>44</v>
      </c>
      <c r="AF788" t="s">
        <v>62</v>
      </c>
      <c r="AG788" t="s">
        <v>66</v>
      </c>
      <c r="AI788">
        <v>1</v>
      </c>
      <c r="AJ788">
        <v>1</v>
      </c>
      <c r="AK788">
        <v>0</v>
      </c>
      <c r="AL788">
        <v>0</v>
      </c>
      <c r="AM788">
        <v>1</v>
      </c>
      <c r="AN788">
        <v>1</v>
      </c>
      <c r="AO788">
        <v>1</v>
      </c>
      <c r="AQ788">
        <v>0</v>
      </c>
      <c r="AR788">
        <v>0</v>
      </c>
      <c r="AS788">
        <v>0</v>
      </c>
      <c r="AT788">
        <v>0</v>
      </c>
      <c r="AU788">
        <v>2</v>
      </c>
      <c r="AV788">
        <v>0</v>
      </c>
      <c r="AW788">
        <v>0</v>
      </c>
      <c r="AX788">
        <v>2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K788" t="s">
        <v>3397</v>
      </c>
    </row>
    <row r="789" spans="1:63" x14ac:dyDescent="0.25">
      <c r="A789">
        <v>1</v>
      </c>
      <c r="B789" t="s">
        <v>1566</v>
      </c>
      <c r="C789" t="s">
        <v>1566</v>
      </c>
      <c r="E789">
        <v>788</v>
      </c>
      <c r="F789" t="s">
        <v>60</v>
      </c>
      <c r="H789" t="s">
        <v>1566</v>
      </c>
      <c r="I789" t="s">
        <v>1598</v>
      </c>
      <c r="J789">
        <v>13922</v>
      </c>
      <c r="K789" t="s">
        <v>3774</v>
      </c>
      <c r="M789">
        <v>2.1999999999999999E-2</v>
      </c>
      <c r="N789">
        <v>0.125</v>
      </c>
      <c r="O789">
        <v>2.1999999999999999E-2</v>
      </c>
      <c r="P789">
        <v>0.05</v>
      </c>
      <c r="Q789">
        <v>0.33</v>
      </c>
      <c r="R789">
        <v>10.421849940066139</v>
      </c>
      <c r="S789">
        <v>0.35</v>
      </c>
      <c r="T789">
        <v>2</v>
      </c>
      <c r="U789">
        <v>1.5</v>
      </c>
      <c r="V789">
        <v>3.3000000000000002E-2</v>
      </c>
      <c r="AA789" t="s">
        <v>3397</v>
      </c>
      <c r="AE789" t="s">
        <v>44</v>
      </c>
      <c r="AF789" t="s">
        <v>62</v>
      </c>
      <c r="AG789" t="s">
        <v>66</v>
      </c>
      <c r="AI789">
        <v>1</v>
      </c>
      <c r="AJ789">
        <v>1</v>
      </c>
      <c r="AK789">
        <v>0</v>
      </c>
      <c r="AL789">
        <v>0</v>
      </c>
      <c r="AM789">
        <v>1</v>
      </c>
      <c r="AN789">
        <v>1</v>
      </c>
      <c r="AO789">
        <v>1</v>
      </c>
      <c r="AQ789">
        <v>0</v>
      </c>
      <c r="AR789">
        <v>0</v>
      </c>
      <c r="AS789">
        <v>0</v>
      </c>
      <c r="AT789">
        <v>0</v>
      </c>
      <c r="AU789">
        <v>2</v>
      </c>
      <c r="AV789">
        <v>0</v>
      </c>
      <c r="AW789">
        <v>0</v>
      </c>
      <c r="AX789">
        <v>2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K789" t="s">
        <v>3397</v>
      </c>
    </row>
    <row r="790" spans="1:63" x14ac:dyDescent="0.25">
      <c r="A790">
        <v>1</v>
      </c>
      <c r="B790" t="s">
        <v>1566</v>
      </c>
      <c r="C790" t="s">
        <v>1566</v>
      </c>
      <c r="E790">
        <v>789</v>
      </c>
      <c r="G790" t="s">
        <v>74</v>
      </c>
      <c r="H790" t="s">
        <v>1566</v>
      </c>
      <c r="I790" t="s">
        <v>1599</v>
      </c>
      <c r="J790">
        <v>13923</v>
      </c>
      <c r="K790" t="s">
        <v>3773</v>
      </c>
      <c r="M790">
        <v>2.3E-2</v>
      </c>
      <c r="N790">
        <v>0.125</v>
      </c>
      <c r="O790">
        <v>2.3E-2</v>
      </c>
      <c r="P790">
        <v>5.5E-2</v>
      </c>
      <c r="Q790">
        <v>0.3</v>
      </c>
      <c r="R790">
        <v>11.758949766738539</v>
      </c>
      <c r="S790">
        <v>0.32500000000000001</v>
      </c>
      <c r="T790">
        <v>2</v>
      </c>
      <c r="U790">
        <v>1.5</v>
      </c>
      <c r="V790">
        <v>3.5000000000000003E-2</v>
      </c>
      <c r="AA790" t="s">
        <v>3397</v>
      </c>
      <c r="AE790" t="s">
        <v>44</v>
      </c>
      <c r="AF790" t="s">
        <v>62</v>
      </c>
      <c r="AG790" t="s">
        <v>66</v>
      </c>
      <c r="AI790">
        <v>1</v>
      </c>
      <c r="AJ790">
        <v>1</v>
      </c>
      <c r="AK790">
        <v>0</v>
      </c>
      <c r="AL790">
        <v>0</v>
      </c>
      <c r="AM790">
        <v>1</v>
      </c>
      <c r="AN790">
        <v>1</v>
      </c>
      <c r="AO790">
        <v>1</v>
      </c>
      <c r="AQ790">
        <v>0</v>
      </c>
      <c r="AR790">
        <v>0</v>
      </c>
      <c r="AS790">
        <v>0</v>
      </c>
      <c r="AT790">
        <v>0</v>
      </c>
      <c r="AU790">
        <v>2</v>
      </c>
      <c r="AV790">
        <v>0</v>
      </c>
      <c r="AW790">
        <v>0</v>
      </c>
      <c r="AX790">
        <v>2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K790" t="s">
        <v>3397</v>
      </c>
    </row>
    <row r="791" spans="1:63" x14ac:dyDescent="0.25">
      <c r="A791">
        <v>1</v>
      </c>
      <c r="B791" t="s">
        <v>1566</v>
      </c>
      <c r="C791" t="s">
        <v>1566</v>
      </c>
      <c r="E791">
        <v>790</v>
      </c>
      <c r="G791" t="s">
        <v>74</v>
      </c>
      <c r="H791" t="s">
        <v>1566</v>
      </c>
      <c r="I791" t="s">
        <v>1600</v>
      </c>
      <c r="J791">
        <v>13925</v>
      </c>
      <c r="K791" t="s">
        <v>3772</v>
      </c>
      <c r="M791">
        <v>2.5000000000000001E-2</v>
      </c>
      <c r="N791">
        <v>0.125</v>
      </c>
      <c r="O791">
        <v>2.5000000000000001E-2</v>
      </c>
      <c r="P791">
        <v>9.5000000000000001E-2</v>
      </c>
      <c r="Q791">
        <v>0.3</v>
      </c>
      <c r="R791">
        <v>13.706961004079801</v>
      </c>
      <c r="S791">
        <v>0.32500000000000001</v>
      </c>
      <c r="T791">
        <v>2</v>
      </c>
      <c r="U791">
        <v>1.5</v>
      </c>
      <c r="V791">
        <v>3.6999999999999998E-2</v>
      </c>
      <c r="AA791" t="s">
        <v>3397</v>
      </c>
      <c r="AE791" t="s">
        <v>44</v>
      </c>
      <c r="AF791" t="s">
        <v>62</v>
      </c>
      <c r="AG791" t="s">
        <v>66</v>
      </c>
      <c r="AI791">
        <v>1</v>
      </c>
      <c r="AJ791">
        <v>1</v>
      </c>
      <c r="AK791">
        <v>0</v>
      </c>
      <c r="AL791">
        <v>0</v>
      </c>
      <c r="AM791">
        <v>1</v>
      </c>
      <c r="AN791">
        <v>1</v>
      </c>
      <c r="AO791">
        <v>1</v>
      </c>
      <c r="AQ791">
        <v>0</v>
      </c>
      <c r="AR791">
        <v>0</v>
      </c>
      <c r="AS791">
        <v>0</v>
      </c>
      <c r="AT791">
        <v>0</v>
      </c>
      <c r="AU791">
        <v>2</v>
      </c>
      <c r="AV791">
        <v>0</v>
      </c>
      <c r="AW791">
        <v>0</v>
      </c>
      <c r="AX791">
        <v>2</v>
      </c>
      <c r="AY791">
        <v>0</v>
      </c>
      <c r="AZ791">
        <v>2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5.0000000000000044E-4</v>
      </c>
      <c r="BK791" t="s">
        <v>3397</v>
      </c>
    </row>
    <row r="792" spans="1:63" x14ac:dyDescent="0.25">
      <c r="A792">
        <v>1</v>
      </c>
      <c r="B792" t="s">
        <v>1566</v>
      </c>
      <c r="C792" t="s">
        <v>1566</v>
      </c>
      <c r="E792">
        <v>791</v>
      </c>
      <c r="G792" t="s">
        <v>74</v>
      </c>
      <c r="H792" t="s">
        <v>1566</v>
      </c>
      <c r="I792" t="s">
        <v>1601</v>
      </c>
      <c r="J792">
        <v>76225</v>
      </c>
      <c r="K792" t="s">
        <v>3772</v>
      </c>
      <c r="M792">
        <v>2.5000000000000001E-2</v>
      </c>
      <c r="N792">
        <v>0.125</v>
      </c>
      <c r="O792">
        <v>2.3E-2</v>
      </c>
      <c r="P792">
        <v>0.21</v>
      </c>
      <c r="Q792">
        <v>0.45</v>
      </c>
      <c r="R792">
        <v>11.99689930792357</v>
      </c>
      <c r="S792">
        <v>0.47499999999999998</v>
      </c>
      <c r="T792">
        <v>2</v>
      </c>
      <c r="U792">
        <v>1.5</v>
      </c>
      <c r="V792">
        <v>7.4999999999999997E-2</v>
      </c>
      <c r="AA792" t="s">
        <v>3397</v>
      </c>
      <c r="AE792" t="s">
        <v>44</v>
      </c>
      <c r="AF792" t="s">
        <v>62</v>
      </c>
      <c r="AG792" t="s">
        <v>66</v>
      </c>
      <c r="AI792">
        <v>1</v>
      </c>
      <c r="AJ792">
        <v>1</v>
      </c>
      <c r="AK792">
        <v>0</v>
      </c>
      <c r="AL792">
        <v>0</v>
      </c>
      <c r="AM792">
        <v>1</v>
      </c>
      <c r="AN792">
        <v>1</v>
      </c>
      <c r="AO792">
        <v>1</v>
      </c>
      <c r="AQ792">
        <v>0</v>
      </c>
      <c r="AR792">
        <v>0</v>
      </c>
      <c r="AS792">
        <v>0</v>
      </c>
      <c r="AT792">
        <v>0</v>
      </c>
      <c r="AU792">
        <v>2</v>
      </c>
      <c r="AV792">
        <v>0</v>
      </c>
      <c r="AW792">
        <v>0</v>
      </c>
      <c r="AX792">
        <v>2</v>
      </c>
      <c r="AY792">
        <v>2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5.0000000000000044E-4</v>
      </c>
      <c r="BK792" t="s">
        <v>3397</v>
      </c>
    </row>
    <row r="793" spans="1:63" x14ac:dyDescent="0.25">
      <c r="A793">
        <v>1</v>
      </c>
      <c r="B793" t="s">
        <v>1566</v>
      </c>
      <c r="C793" t="s">
        <v>1566</v>
      </c>
      <c r="E793">
        <v>792</v>
      </c>
      <c r="G793" t="s">
        <v>74</v>
      </c>
      <c r="H793" t="s">
        <v>1566</v>
      </c>
      <c r="I793" t="s">
        <v>1602</v>
      </c>
      <c r="J793" t="s">
        <v>1603</v>
      </c>
      <c r="K793" t="s">
        <v>3771</v>
      </c>
      <c r="M793">
        <v>2.5000000000000001E-2</v>
      </c>
      <c r="N793">
        <v>0.125</v>
      </c>
      <c r="O793">
        <v>2.4E-2</v>
      </c>
      <c r="P793">
        <v>0.25</v>
      </c>
      <c r="Q793">
        <v>0.435</v>
      </c>
      <c r="R793">
        <v>15.268220870566196</v>
      </c>
      <c r="S793">
        <v>0.5</v>
      </c>
      <c r="T793">
        <v>3</v>
      </c>
      <c r="U793">
        <v>2.5</v>
      </c>
      <c r="V793">
        <v>0.125</v>
      </c>
      <c r="AA793" t="s">
        <v>3397</v>
      </c>
      <c r="AE793" t="s">
        <v>44</v>
      </c>
      <c r="AF793" t="s">
        <v>73</v>
      </c>
      <c r="AG793" t="s">
        <v>66</v>
      </c>
      <c r="AH793" t="s">
        <v>1590</v>
      </c>
      <c r="AI793">
        <v>0</v>
      </c>
      <c r="AJ793">
        <v>1</v>
      </c>
      <c r="AK793">
        <v>1</v>
      </c>
      <c r="AL793">
        <v>0</v>
      </c>
      <c r="AM793">
        <v>1</v>
      </c>
      <c r="AN793">
        <v>0</v>
      </c>
      <c r="AO793">
        <v>1</v>
      </c>
      <c r="AQ793">
        <v>0</v>
      </c>
      <c r="AR793">
        <v>0</v>
      </c>
      <c r="AS793">
        <v>0</v>
      </c>
      <c r="AT793">
        <v>0</v>
      </c>
      <c r="AU793">
        <v>2</v>
      </c>
      <c r="AV793">
        <v>0</v>
      </c>
      <c r="AW793">
        <v>0</v>
      </c>
      <c r="AX793">
        <v>2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5.0000000000000044E-4</v>
      </c>
      <c r="BK793" t="s">
        <v>3397</v>
      </c>
    </row>
    <row r="794" spans="1:63" x14ac:dyDescent="0.25">
      <c r="A794">
        <v>1</v>
      </c>
      <c r="B794" t="s">
        <v>1566</v>
      </c>
      <c r="C794" t="s">
        <v>1566</v>
      </c>
      <c r="E794">
        <v>793</v>
      </c>
      <c r="G794" t="s">
        <v>74</v>
      </c>
      <c r="H794" t="s">
        <v>1566</v>
      </c>
      <c r="I794" t="s">
        <v>1604</v>
      </c>
      <c r="J794" t="s">
        <v>1605</v>
      </c>
      <c r="K794" t="s">
        <v>3771</v>
      </c>
      <c r="M794">
        <v>2.5000000000000001E-2</v>
      </c>
      <c r="N794">
        <v>0.125</v>
      </c>
      <c r="O794">
        <v>2.3E-2</v>
      </c>
      <c r="P794">
        <v>0.63</v>
      </c>
      <c r="Q794">
        <v>0.72499999999999998</v>
      </c>
      <c r="R794">
        <v>28.228776181369589</v>
      </c>
      <c r="S794">
        <v>0.8</v>
      </c>
      <c r="T794">
        <v>3</v>
      </c>
      <c r="U794">
        <v>2.5</v>
      </c>
      <c r="V794">
        <v>3.6999999999999998E-2</v>
      </c>
      <c r="AA794" t="s">
        <v>3397</v>
      </c>
      <c r="AE794" t="s">
        <v>44</v>
      </c>
      <c r="AF794" t="s">
        <v>73</v>
      </c>
      <c r="AG794" t="s">
        <v>66</v>
      </c>
      <c r="AH794" t="s">
        <v>1593</v>
      </c>
      <c r="AI794">
        <v>0</v>
      </c>
      <c r="AJ794">
        <v>1</v>
      </c>
      <c r="AK794">
        <v>1</v>
      </c>
      <c r="AL794">
        <v>0</v>
      </c>
      <c r="AM794">
        <v>1</v>
      </c>
      <c r="AN794">
        <v>1</v>
      </c>
      <c r="AO794">
        <v>1</v>
      </c>
      <c r="AQ794">
        <v>0</v>
      </c>
      <c r="AR794">
        <v>0</v>
      </c>
      <c r="AS794">
        <v>0</v>
      </c>
      <c r="AT794">
        <v>0</v>
      </c>
      <c r="AU794">
        <v>2</v>
      </c>
      <c r="AV794">
        <v>0</v>
      </c>
      <c r="AW794">
        <v>0</v>
      </c>
      <c r="AX794">
        <v>2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5.0000000000000044E-4</v>
      </c>
      <c r="BK794" t="s">
        <v>3397</v>
      </c>
    </row>
    <row r="795" spans="1:63" x14ac:dyDescent="0.25">
      <c r="A795">
        <v>1</v>
      </c>
      <c r="B795" t="s">
        <v>1566</v>
      </c>
      <c r="C795" t="s">
        <v>1566</v>
      </c>
      <c r="E795">
        <v>794</v>
      </c>
      <c r="F795" t="s">
        <v>60</v>
      </c>
      <c r="H795" t="s">
        <v>1566</v>
      </c>
      <c r="I795" t="s">
        <v>1606</v>
      </c>
      <c r="J795" t="s">
        <v>1607</v>
      </c>
      <c r="K795" t="s">
        <v>3770</v>
      </c>
      <c r="M795">
        <v>3.1E-2</v>
      </c>
      <c r="N795">
        <v>0.125</v>
      </c>
      <c r="O795">
        <v>0.03</v>
      </c>
      <c r="P795">
        <v>0.57999999999999996</v>
      </c>
      <c r="Q795">
        <v>0.70499999999999996</v>
      </c>
      <c r="R795">
        <v>20.80679101271123</v>
      </c>
      <c r="S795">
        <v>0.74</v>
      </c>
      <c r="T795">
        <v>3</v>
      </c>
      <c r="U795">
        <v>2.5</v>
      </c>
      <c r="V795">
        <v>4.5999999999999999E-2</v>
      </c>
      <c r="AA795" t="s">
        <v>3397</v>
      </c>
      <c r="AE795" t="s">
        <v>44</v>
      </c>
      <c r="AF795" t="s">
        <v>73</v>
      </c>
      <c r="AG795" t="s">
        <v>66</v>
      </c>
      <c r="AH795" t="s">
        <v>1577</v>
      </c>
      <c r="AI795">
        <v>0</v>
      </c>
      <c r="AJ795">
        <v>1</v>
      </c>
      <c r="AK795">
        <v>1</v>
      </c>
      <c r="AL795">
        <v>0</v>
      </c>
      <c r="AM795">
        <v>1</v>
      </c>
      <c r="AN795">
        <v>1</v>
      </c>
      <c r="AO795">
        <v>1</v>
      </c>
      <c r="AQ795">
        <v>0</v>
      </c>
      <c r="AR795">
        <v>0</v>
      </c>
      <c r="AS795">
        <v>0</v>
      </c>
      <c r="AT795">
        <v>0</v>
      </c>
      <c r="AU795">
        <v>2</v>
      </c>
      <c r="AV795">
        <v>0</v>
      </c>
      <c r="AW795">
        <v>0</v>
      </c>
      <c r="AX795">
        <v>2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3.4999999999999996E-3</v>
      </c>
      <c r="BK795" t="s">
        <v>3397</v>
      </c>
    </row>
    <row r="796" spans="1:63" x14ac:dyDescent="0.25">
      <c r="A796">
        <v>1</v>
      </c>
      <c r="B796" t="s">
        <v>1566</v>
      </c>
      <c r="C796" t="s">
        <v>1566</v>
      </c>
      <c r="E796">
        <v>795</v>
      </c>
      <c r="G796" t="s">
        <v>74</v>
      </c>
      <c r="H796" t="s">
        <v>1566</v>
      </c>
      <c r="I796" t="s">
        <v>1608</v>
      </c>
      <c r="J796">
        <v>13631</v>
      </c>
      <c r="K796" t="s">
        <v>3770</v>
      </c>
      <c r="M796">
        <v>3.1E-2</v>
      </c>
      <c r="N796">
        <v>0.125</v>
      </c>
      <c r="O796">
        <v>2.9000000000000001E-2</v>
      </c>
      <c r="P796">
        <v>0.32</v>
      </c>
      <c r="Q796">
        <v>0.5</v>
      </c>
      <c r="R796">
        <v>14.931417178137551</v>
      </c>
      <c r="S796">
        <v>0.52500000000000002</v>
      </c>
      <c r="T796">
        <v>3</v>
      </c>
      <c r="U796">
        <v>2.5</v>
      </c>
      <c r="V796">
        <v>0.155</v>
      </c>
      <c r="AA796" t="s">
        <v>3397</v>
      </c>
      <c r="AE796" t="s">
        <v>44</v>
      </c>
      <c r="AF796" t="s">
        <v>62</v>
      </c>
      <c r="AG796" t="s">
        <v>66</v>
      </c>
      <c r="AH796" t="s">
        <v>1590</v>
      </c>
      <c r="AI796">
        <v>1</v>
      </c>
      <c r="AJ796">
        <v>1</v>
      </c>
      <c r="AK796">
        <v>0</v>
      </c>
      <c r="AL796">
        <v>0</v>
      </c>
      <c r="AM796">
        <v>1</v>
      </c>
      <c r="AN796">
        <v>0</v>
      </c>
      <c r="AO796">
        <v>1</v>
      </c>
      <c r="AQ796">
        <v>0</v>
      </c>
      <c r="AR796">
        <v>0</v>
      </c>
      <c r="AS796">
        <v>0</v>
      </c>
      <c r="AT796">
        <v>0</v>
      </c>
      <c r="AU796">
        <v>2</v>
      </c>
      <c r="AV796">
        <v>0</v>
      </c>
      <c r="AW796">
        <v>0</v>
      </c>
      <c r="AX796">
        <v>2</v>
      </c>
      <c r="AY796">
        <v>2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3.4999999999999996E-3</v>
      </c>
      <c r="BK796" t="s">
        <v>3397</v>
      </c>
    </row>
    <row r="797" spans="1:63" x14ac:dyDescent="0.25">
      <c r="A797">
        <v>1</v>
      </c>
      <c r="B797" t="s">
        <v>1566</v>
      </c>
      <c r="C797" t="s">
        <v>1566</v>
      </c>
      <c r="E797">
        <v>796</v>
      </c>
      <c r="G797" t="s">
        <v>74</v>
      </c>
      <c r="H797" t="s">
        <v>1566</v>
      </c>
      <c r="I797" t="s">
        <v>1609</v>
      </c>
      <c r="J797" t="s">
        <v>1610</v>
      </c>
      <c r="K797" t="s">
        <v>3769</v>
      </c>
      <c r="M797">
        <v>3.1E-2</v>
      </c>
      <c r="N797">
        <v>0.125</v>
      </c>
      <c r="O797">
        <v>3.1E-2</v>
      </c>
      <c r="P797">
        <v>0.115</v>
      </c>
      <c r="Q797">
        <v>0.3</v>
      </c>
      <c r="R797">
        <v>14.254650718226657</v>
      </c>
      <c r="S797">
        <v>0.375</v>
      </c>
      <c r="T797">
        <v>4</v>
      </c>
      <c r="U797">
        <v>1.5</v>
      </c>
      <c r="V797">
        <v>9.2999999999999999E-2</v>
      </c>
      <c r="AA797" t="s">
        <v>3397</v>
      </c>
      <c r="AE797" t="s">
        <v>44</v>
      </c>
      <c r="AF797" t="s">
        <v>73</v>
      </c>
      <c r="AG797" t="s">
        <v>66</v>
      </c>
      <c r="AI797">
        <v>0</v>
      </c>
      <c r="AJ797">
        <v>1</v>
      </c>
      <c r="AK797">
        <v>1</v>
      </c>
      <c r="AL797">
        <v>0</v>
      </c>
      <c r="AM797">
        <v>1</v>
      </c>
      <c r="AN797">
        <v>1</v>
      </c>
      <c r="AO797">
        <v>1</v>
      </c>
      <c r="AQ797">
        <v>0</v>
      </c>
      <c r="AR797">
        <v>0</v>
      </c>
      <c r="AS797">
        <v>0</v>
      </c>
      <c r="AT797">
        <v>0</v>
      </c>
      <c r="AU797">
        <v>2</v>
      </c>
      <c r="AV797">
        <v>0</v>
      </c>
      <c r="AW797">
        <v>0</v>
      </c>
      <c r="AX797">
        <v>2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3.4999999999999996E-3</v>
      </c>
      <c r="BK797" t="s">
        <v>3397</v>
      </c>
    </row>
    <row r="798" spans="1:63" x14ac:dyDescent="0.25">
      <c r="A798">
        <v>1</v>
      </c>
      <c r="B798" t="s">
        <v>1566</v>
      </c>
      <c r="C798" t="s">
        <v>1566</v>
      </c>
      <c r="E798">
        <v>797</v>
      </c>
      <c r="G798" t="s">
        <v>74</v>
      </c>
      <c r="H798" t="s">
        <v>1566</v>
      </c>
      <c r="I798" t="s">
        <v>1611</v>
      </c>
      <c r="J798" t="s">
        <v>1612</v>
      </c>
      <c r="K798" t="s">
        <v>3768</v>
      </c>
      <c r="M798">
        <v>3.1E-2</v>
      </c>
      <c r="N798">
        <v>0.125</v>
      </c>
      <c r="O798">
        <v>3.1E-2</v>
      </c>
      <c r="P798">
        <v>0.17499999999999999</v>
      </c>
      <c r="Q798">
        <v>0.35</v>
      </c>
      <c r="R798">
        <v>15.033258129388287</v>
      </c>
      <c r="S798">
        <v>0.4</v>
      </c>
      <c r="T798">
        <v>5</v>
      </c>
      <c r="U798">
        <v>2.5</v>
      </c>
      <c r="V798">
        <v>0.156</v>
      </c>
      <c r="AA798" t="s">
        <v>3397</v>
      </c>
      <c r="AE798" t="s">
        <v>44</v>
      </c>
      <c r="AF798" t="s">
        <v>73</v>
      </c>
      <c r="AG798" t="s">
        <v>66</v>
      </c>
      <c r="AI798">
        <v>0</v>
      </c>
      <c r="AJ798">
        <v>1</v>
      </c>
      <c r="AK798">
        <v>0</v>
      </c>
      <c r="AL798">
        <v>0</v>
      </c>
      <c r="AM798">
        <v>0</v>
      </c>
      <c r="AN798">
        <v>0</v>
      </c>
      <c r="AO798">
        <v>1</v>
      </c>
      <c r="AQ798">
        <v>0</v>
      </c>
      <c r="AR798">
        <v>0</v>
      </c>
      <c r="AS798">
        <v>0</v>
      </c>
      <c r="AT798">
        <v>0</v>
      </c>
      <c r="AU798">
        <v>2</v>
      </c>
      <c r="AV798">
        <v>0</v>
      </c>
      <c r="AW798">
        <v>0</v>
      </c>
      <c r="AX798">
        <v>2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3.4999999999999996E-3</v>
      </c>
      <c r="BK798" t="s">
        <v>3397</v>
      </c>
    </row>
    <row r="799" spans="1:63" x14ac:dyDescent="0.25">
      <c r="A799">
        <v>1</v>
      </c>
      <c r="B799" t="s">
        <v>1566</v>
      </c>
      <c r="C799" t="s">
        <v>1566</v>
      </c>
      <c r="E799">
        <v>798</v>
      </c>
      <c r="G799" t="s">
        <v>74</v>
      </c>
      <c r="H799" t="s">
        <v>1566</v>
      </c>
      <c r="I799" t="s">
        <v>1613</v>
      </c>
      <c r="J799">
        <v>30303</v>
      </c>
      <c r="K799" t="s">
        <v>3767</v>
      </c>
      <c r="M799">
        <v>3.1300000000000001E-2</v>
      </c>
      <c r="N799">
        <v>0.125</v>
      </c>
      <c r="O799">
        <v>3.1300000000000001E-2</v>
      </c>
      <c r="P799">
        <v>0.17499999999999999</v>
      </c>
      <c r="Q799">
        <v>0.28000000000000003</v>
      </c>
      <c r="R799">
        <v>24.045973581865752</v>
      </c>
      <c r="S799">
        <v>0.35</v>
      </c>
      <c r="T799">
        <v>2</v>
      </c>
      <c r="U799">
        <v>1.5</v>
      </c>
      <c r="V799">
        <v>7.8E-2</v>
      </c>
      <c r="AA799" t="s">
        <v>3397</v>
      </c>
      <c r="AE799" t="s">
        <v>44</v>
      </c>
      <c r="AF799" t="s">
        <v>62</v>
      </c>
      <c r="AG799" t="s">
        <v>79</v>
      </c>
      <c r="AI799">
        <v>1</v>
      </c>
      <c r="AJ799">
        <v>0</v>
      </c>
      <c r="AK799">
        <v>1</v>
      </c>
      <c r="AL799">
        <v>1</v>
      </c>
      <c r="AM799">
        <v>0</v>
      </c>
      <c r="AN799">
        <v>0</v>
      </c>
      <c r="AO799">
        <v>1</v>
      </c>
      <c r="AQ799">
        <v>0</v>
      </c>
      <c r="AR799">
        <v>0</v>
      </c>
      <c r="AS799">
        <v>0</v>
      </c>
      <c r="AT799">
        <v>0</v>
      </c>
      <c r="AU799">
        <v>2</v>
      </c>
      <c r="AV799">
        <v>0</v>
      </c>
      <c r="AW799">
        <v>0</v>
      </c>
      <c r="AX799">
        <v>2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3.6500000000000005E-3</v>
      </c>
      <c r="BK799" t="s">
        <v>3397</v>
      </c>
    </row>
    <row r="800" spans="1:63" x14ac:dyDescent="0.25">
      <c r="A800">
        <v>1</v>
      </c>
      <c r="B800" t="s">
        <v>1566</v>
      </c>
      <c r="C800" t="s">
        <v>1566</v>
      </c>
      <c r="E800">
        <v>799</v>
      </c>
      <c r="G800" t="s">
        <v>74</v>
      </c>
      <c r="H800" t="s">
        <v>1566</v>
      </c>
      <c r="I800" t="s">
        <v>1614</v>
      </c>
      <c r="J800">
        <v>48935</v>
      </c>
      <c r="K800" t="s">
        <v>3766</v>
      </c>
      <c r="M800">
        <v>3.5000000000000003E-2</v>
      </c>
      <c r="N800">
        <v>0.125</v>
      </c>
      <c r="O800">
        <v>3.3000000000000002E-2</v>
      </c>
      <c r="P800">
        <v>0.53</v>
      </c>
      <c r="Q800">
        <v>0.67</v>
      </c>
      <c r="R800">
        <v>18.189045699651317</v>
      </c>
      <c r="S800">
        <v>0.7</v>
      </c>
      <c r="T800">
        <v>3</v>
      </c>
      <c r="U800">
        <v>2.5</v>
      </c>
      <c r="V800">
        <v>5.1999999999999998E-2</v>
      </c>
      <c r="AA800" t="s">
        <v>3397</v>
      </c>
      <c r="AE800" t="s">
        <v>44</v>
      </c>
      <c r="AF800" t="s">
        <v>62</v>
      </c>
      <c r="AG800" t="s">
        <v>66</v>
      </c>
      <c r="AH800" t="s">
        <v>1615</v>
      </c>
      <c r="AI800">
        <v>1</v>
      </c>
      <c r="AJ800">
        <v>1</v>
      </c>
      <c r="AK800">
        <v>0</v>
      </c>
      <c r="AL800">
        <v>0</v>
      </c>
      <c r="AM800">
        <v>1</v>
      </c>
      <c r="AN800">
        <v>1</v>
      </c>
      <c r="AO800">
        <v>1</v>
      </c>
      <c r="AQ800">
        <v>0</v>
      </c>
      <c r="AR800">
        <v>0</v>
      </c>
      <c r="AS800">
        <v>0</v>
      </c>
      <c r="AT800">
        <v>0</v>
      </c>
      <c r="AU800">
        <v>2</v>
      </c>
      <c r="AV800">
        <v>0</v>
      </c>
      <c r="AW800">
        <v>0</v>
      </c>
      <c r="AX800">
        <v>2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5.5000000000000014E-3</v>
      </c>
      <c r="BK800" t="s">
        <v>3397</v>
      </c>
    </row>
    <row r="801" spans="1:63" x14ac:dyDescent="0.25">
      <c r="A801">
        <v>1</v>
      </c>
      <c r="B801" t="s">
        <v>1566</v>
      </c>
      <c r="C801" t="s">
        <v>1566</v>
      </c>
      <c r="E801">
        <v>800</v>
      </c>
      <c r="F801" t="s">
        <v>60</v>
      </c>
      <c r="H801" t="s">
        <v>1566</v>
      </c>
      <c r="I801" t="s">
        <v>1616</v>
      </c>
      <c r="J801">
        <v>13937</v>
      </c>
      <c r="K801" t="s">
        <v>3765</v>
      </c>
      <c r="M801">
        <v>3.6999999999999998E-2</v>
      </c>
      <c r="N801">
        <v>0.125</v>
      </c>
      <c r="O801">
        <v>3.6999999999999998E-2</v>
      </c>
      <c r="P801">
        <v>7.4999999999999997E-2</v>
      </c>
      <c r="Q801">
        <v>0.28000000000000003</v>
      </c>
      <c r="R801">
        <v>12.113842945564343</v>
      </c>
      <c r="S801">
        <v>0.31</v>
      </c>
      <c r="T801">
        <v>2</v>
      </c>
      <c r="U801">
        <v>1.5</v>
      </c>
      <c r="V801">
        <v>5.5E-2</v>
      </c>
      <c r="AA801" t="s">
        <v>3397</v>
      </c>
      <c r="AE801" t="s">
        <v>44</v>
      </c>
      <c r="AF801" t="s">
        <v>62</v>
      </c>
      <c r="AG801" t="s">
        <v>66</v>
      </c>
      <c r="AI801">
        <v>1</v>
      </c>
      <c r="AJ801">
        <v>1</v>
      </c>
      <c r="AK801">
        <v>0</v>
      </c>
      <c r="AL801">
        <v>0</v>
      </c>
      <c r="AM801">
        <v>1</v>
      </c>
      <c r="AN801">
        <v>1</v>
      </c>
      <c r="AO801">
        <v>1</v>
      </c>
      <c r="AQ801">
        <v>0</v>
      </c>
      <c r="AR801">
        <v>0</v>
      </c>
      <c r="AS801">
        <v>0</v>
      </c>
      <c r="AT801">
        <v>0</v>
      </c>
      <c r="AU801">
        <v>2</v>
      </c>
      <c r="AV801">
        <v>0</v>
      </c>
      <c r="AW801">
        <v>0</v>
      </c>
      <c r="AX801">
        <v>2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6.4999999999999988E-3</v>
      </c>
      <c r="BK801" t="s">
        <v>3397</v>
      </c>
    </row>
    <row r="802" spans="1:63" x14ac:dyDescent="0.25">
      <c r="A802">
        <v>1</v>
      </c>
      <c r="B802" t="s">
        <v>1566</v>
      </c>
      <c r="C802" t="s">
        <v>1566</v>
      </c>
      <c r="E802">
        <v>801</v>
      </c>
      <c r="G802" t="s">
        <v>74</v>
      </c>
      <c r="H802" t="s">
        <v>1566</v>
      </c>
      <c r="I802" t="s">
        <v>1617</v>
      </c>
      <c r="J802" t="s">
        <v>1618</v>
      </c>
      <c r="K802" t="s">
        <v>3764</v>
      </c>
      <c r="M802">
        <v>0.04</v>
      </c>
      <c r="N802">
        <v>0.125</v>
      </c>
      <c r="O802">
        <v>0.04</v>
      </c>
      <c r="P802">
        <v>0.315</v>
      </c>
      <c r="Q802">
        <v>0.54</v>
      </c>
      <c r="R802">
        <v>10.696510735778105</v>
      </c>
      <c r="S802">
        <v>0.625</v>
      </c>
      <c r="T802">
        <v>3</v>
      </c>
      <c r="U802">
        <v>2.5</v>
      </c>
      <c r="V802">
        <v>0.3</v>
      </c>
      <c r="AA802" t="s">
        <v>3397</v>
      </c>
      <c r="AE802" t="s">
        <v>44</v>
      </c>
      <c r="AF802" t="s">
        <v>73</v>
      </c>
      <c r="AG802" t="s">
        <v>66</v>
      </c>
      <c r="AI802">
        <v>0</v>
      </c>
      <c r="AJ802">
        <v>1</v>
      </c>
      <c r="AK802">
        <v>1</v>
      </c>
      <c r="AL802">
        <v>0</v>
      </c>
      <c r="AM802">
        <v>1</v>
      </c>
      <c r="AN802">
        <v>0</v>
      </c>
      <c r="AO802">
        <v>1</v>
      </c>
      <c r="AQ802">
        <v>0</v>
      </c>
      <c r="AR802">
        <v>0</v>
      </c>
      <c r="AS802">
        <v>0</v>
      </c>
      <c r="AT802">
        <v>0</v>
      </c>
      <c r="AU802">
        <v>2</v>
      </c>
      <c r="AV802">
        <v>0</v>
      </c>
      <c r="AW802">
        <v>0</v>
      </c>
      <c r="AX802">
        <v>2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8.0000000000000002E-3</v>
      </c>
      <c r="BK802" t="s">
        <v>3397</v>
      </c>
    </row>
    <row r="803" spans="1:63" x14ac:dyDescent="0.25">
      <c r="A803">
        <v>1</v>
      </c>
      <c r="B803" t="s">
        <v>1566</v>
      </c>
      <c r="C803" t="s">
        <v>1566</v>
      </c>
      <c r="E803">
        <v>802</v>
      </c>
      <c r="F803" t="s">
        <v>60</v>
      </c>
      <c r="H803" t="s">
        <v>1566</v>
      </c>
      <c r="I803" t="s">
        <v>1619</v>
      </c>
      <c r="J803">
        <v>33645</v>
      </c>
      <c r="K803" t="s">
        <v>3394</v>
      </c>
      <c r="M803">
        <v>4.4999999999999998E-2</v>
      </c>
      <c r="N803">
        <v>0.125</v>
      </c>
      <c r="O803">
        <v>4.4999999999999998E-2</v>
      </c>
      <c r="P803">
        <v>0.4</v>
      </c>
      <c r="Q803">
        <v>0.6</v>
      </c>
      <c r="R803">
        <v>11.309932474020215</v>
      </c>
      <c r="S803">
        <v>0.63</v>
      </c>
      <c r="T803">
        <v>3</v>
      </c>
      <c r="U803">
        <v>2.5</v>
      </c>
      <c r="V803">
        <v>0.375</v>
      </c>
      <c r="AA803" t="s">
        <v>3397</v>
      </c>
      <c r="AE803" t="s">
        <v>44</v>
      </c>
      <c r="AF803" t="s">
        <v>62</v>
      </c>
      <c r="AG803" t="s">
        <v>66</v>
      </c>
      <c r="AI803">
        <v>1</v>
      </c>
      <c r="AJ803">
        <v>1</v>
      </c>
      <c r="AK803">
        <v>0</v>
      </c>
      <c r="AL803">
        <v>0</v>
      </c>
      <c r="AM803">
        <v>1</v>
      </c>
      <c r="AN803">
        <v>0</v>
      </c>
      <c r="AO803">
        <v>1</v>
      </c>
      <c r="AQ803">
        <v>0</v>
      </c>
      <c r="AR803">
        <v>0</v>
      </c>
      <c r="AS803">
        <v>0</v>
      </c>
      <c r="AT803">
        <v>0</v>
      </c>
      <c r="AU803">
        <v>2</v>
      </c>
      <c r="AV803">
        <v>0</v>
      </c>
      <c r="AW803">
        <v>0</v>
      </c>
      <c r="AX803">
        <v>2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1.0499999999999999E-2</v>
      </c>
      <c r="BK803" t="s">
        <v>3397</v>
      </c>
    </row>
    <row r="804" spans="1:63" x14ac:dyDescent="0.25">
      <c r="A804">
        <v>1</v>
      </c>
      <c r="B804" t="s">
        <v>1566</v>
      </c>
      <c r="C804" t="s">
        <v>1566</v>
      </c>
      <c r="E804">
        <v>803</v>
      </c>
      <c r="G804" t="s">
        <v>74</v>
      </c>
      <c r="H804" t="s">
        <v>1566</v>
      </c>
      <c r="I804" t="s">
        <v>1620</v>
      </c>
      <c r="J804">
        <v>30305</v>
      </c>
      <c r="K804" t="s">
        <v>3763</v>
      </c>
      <c r="M804">
        <v>4.6899999999999997E-2</v>
      </c>
      <c r="N804">
        <v>0.125</v>
      </c>
      <c r="O804">
        <v>4.6899999999999997E-2</v>
      </c>
      <c r="P804">
        <v>0.15</v>
      </c>
      <c r="Q804">
        <v>0.38700000000000001</v>
      </c>
      <c r="R804">
        <v>9.3564405280116603</v>
      </c>
      <c r="S804">
        <v>0.46200000000000002</v>
      </c>
      <c r="T804">
        <v>2</v>
      </c>
      <c r="U804">
        <v>1.5</v>
      </c>
      <c r="V804">
        <v>0.109</v>
      </c>
      <c r="AA804" t="s">
        <v>3397</v>
      </c>
      <c r="AE804" t="s">
        <v>44</v>
      </c>
      <c r="AF804" t="s">
        <v>62</v>
      </c>
      <c r="AG804" t="s">
        <v>79</v>
      </c>
      <c r="AI804">
        <v>1</v>
      </c>
      <c r="AJ804">
        <v>0</v>
      </c>
      <c r="AK804">
        <v>1</v>
      </c>
      <c r="AL804">
        <v>1</v>
      </c>
      <c r="AM804">
        <v>1</v>
      </c>
      <c r="AN804">
        <v>1</v>
      </c>
      <c r="AO804">
        <v>1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1.1449999999999998E-2</v>
      </c>
      <c r="BK804" t="s">
        <v>3397</v>
      </c>
    </row>
    <row r="805" spans="1:63" x14ac:dyDescent="0.25">
      <c r="A805">
        <v>1</v>
      </c>
      <c r="B805" t="s">
        <v>1566</v>
      </c>
      <c r="C805" t="s">
        <v>1566</v>
      </c>
      <c r="E805">
        <v>804</v>
      </c>
      <c r="G805" t="s">
        <v>74</v>
      </c>
      <c r="H805" t="s">
        <v>1566</v>
      </c>
      <c r="I805" t="s">
        <v>1621</v>
      </c>
      <c r="J805">
        <v>13647</v>
      </c>
      <c r="K805" t="s">
        <v>3762</v>
      </c>
      <c r="M805">
        <v>4.6899999999999997E-2</v>
      </c>
      <c r="N805">
        <v>0.125</v>
      </c>
      <c r="O805">
        <v>4.3999999999999997E-2</v>
      </c>
      <c r="P805">
        <v>0.51</v>
      </c>
      <c r="Q805">
        <v>0.66</v>
      </c>
      <c r="R805">
        <v>15.109575122340459</v>
      </c>
      <c r="S805">
        <v>0.67500000000000004</v>
      </c>
      <c r="T805">
        <v>3</v>
      </c>
      <c r="U805">
        <v>2.5</v>
      </c>
      <c r="V805">
        <v>0.25</v>
      </c>
      <c r="AA805" t="s">
        <v>3397</v>
      </c>
      <c r="AE805" t="s">
        <v>44</v>
      </c>
      <c r="AF805" t="s">
        <v>62</v>
      </c>
      <c r="AG805" t="s">
        <v>66</v>
      </c>
      <c r="AH805" t="s">
        <v>1590</v>
      </c>
      <c r="AI805">
        <v>1</v>
      </c>
      <c r="AJ805">
        <v>1</v>
      </c>
      <c r="AK805">
        <v>0</v>
      </c>
      <c r="AL805">
        <v>0</v>
      </c>
      <c r="AM805">
        <v>1</v>
      </c>
      <c r="AN805">
        <v>0</v>
      </c>
      <c r="AO805">
        <v>1</v>
      </c>
      <c r="AQ805">
        <v>0</v>
      </c>
      <c r="AR805">
        <v>0</v>
      </c>
      <c r="AS805">
        <v>0</v>
      </c>
      <c r="AT805">
        <v>0</v>
      </c>
      <c r="AU805">
        <v>2</v>
      </c>
      <c r="AV805">
        <v>0</v>
      </c>
      <c r="AW805">
        <v>0</v>
      </c>
      <c r="AX805">
        <v>2</v>
      </c>
      <c r="AY805">
        <v>2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1.1449999999999998E-2</v>
      </c>
      <c r="BK805" t="s">
        <v>3397</v>
      </c>
    </row>
    <row r="806" spans="1:63" x14ac:dyDescent="0.25">
      <c r="A806">
        <v>1</v>
      </c>
      <c r="B806" t="s">
        <v>1566</v>
      </c>
      <c r="C806" t="s">
        <v>1566</v>
      </c>
      <c r="E806">
        <v>805</v>
      </c>
      <c r="G806" t="s">
        <v>74</v>
      </c>
      <c r="H806" t="s">
        <v>1566</v>
      </c>
      <c r="I806" t="s">
        <v>1622</v>
      </c>
      <c r="J806">
        <v>30105</v>
      </c>
      <c r="K806" t="s">
        <v>3761</v>
      </c>
      <c r="M806">
        <v>4.6899999999999997E-2</v>
      </c>
      <c r="N806">
        <v>0.125</v>
      </c>
      <c r="O806">
        <v>4.6899999999999997E-2</v>
      </c>
      <c r="P806">
        <v>0.125</v>
      </c>
      <c r="Q806">
        <v>0.27500000000000002</v>
      </c>
      <c r="R806">
        <v>14.592104023321923</v>
      </c>
      <c r="S806">
        <v>0.3</v>
      </c>
      <c r="T806">
        <v>4</v>
      </c>
      <c r="U806">
        <v>1.5</v>
      </c>
      <c r="V806">
        <v>0.109</v>
      </c>
      <c r="AA806" t="s">
        <v>3397</v>
      </c>
      <c r="AE806" t="s">
        <v>44</v>
      </c>
      <c r="AF806" t="s">
        <v>62</v>
      </c>
      <c r="AG806" t="s">
        <v>79</v>
      </c>
      <c r="AI806">
        <v>0</v>
      </c>
      <c r="AJ806">
        <v>1</v>
      </c>
      <c r="AK806">
        <v>1</v>
      </c>
      <c r="AL806">
        <v>0</v>
      </c>
      <c r="AM806">
        <v>1</v>
      </c>
      <c r="AN806">
        <v>0</v>
      </c>
      <c r="AO806">
        <v>1</v>
      </c>
      <c r="AQ806">
        <v>0</v>
      </c>
      <c r="AR806">
        <v>0</v>
      </c>
      <c r="AS806">
        <v>0</v>
      </c>
      <c r="AT806">
        <v>0</v>
      </c>
      <c r="AU806">
        <v>2</v>
      </c>
      <c r="AV806">
        <v>0</v>
      </c>
      <c r="AW806">
        <v>0</v>
      </c>
      <c r="AX806">
        <v>2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1.1449999999999998E-2</v>
      </c>
      <c r="BK806" t="s">
        <v>3397</v>
      </c>
    </row>
    <row r="807" spans="1:63" x14ac:dyDescent="0.25">
      <c r="A807">
        <v>1</v>
      </c>
      <c r="B807" t="s">
        <v>1566</v>
      </c>
      <c r="C807" t="s">
        <v>1566</v>
      </c>
      <c r="E807">
        <v>806</v>
      </c>
      <c r="F807" t="s">
        <v>60</v>
      </c>
      <c r="H807" t="s">
        <v>1566</v>
      </c>
      <c r="I807" t="s">
        <v>1623</v>
      </c>
      <c r="J807">
        <v>48947</v>
      </c>
      <c r="K807" t="s">
        <v>3760</v>
      </c>
      <c r="M807">
        <v>4.7E-2</v>
      </c>
      <c r="N807">
        <v>0.125</v>
      </c>
      <c r="O807">
        <v>4.4999999999999998E-2</v>
      </c>
      <c r="P807">
        <v>0.71</v>
      </c>
      <c r="Q807">
        <v>0.84</v>
      </c>
      <c r="R807">
        <v>17.102728969052365</v>
      </c>
      <c r="S807">
        <v>0.87</v>
      </c>
      <c r="T807">
        <v>3</v>
      </c>
      <c r="U807">
        <v>2.5</v>
      </c>
      <c r="V807">
        <v>7.0000000000000007E-2</v>
      </c>
      <c r="AA807" t="s">
        <v>3397</v>
      </c>
      <c r="AE807" t="s">
        <v>44</v>
      </c>
      <c r="AF807" t="s">
        <v>62</v>
      </c>
      <c r="AG807" t="s">
        <v>66</v>
      </c>
      <c r="AH807" t="s">
        <v>1615</v>
      </c>
      <c r="AI807">
        <v>1</v>
      </c>
      <c r="AJ807">
        <v>1</v>
      </c>
      <c r="AK807">
        <v>0</v>
      </c>
      <c r="AL807">
        <v>0</v>
      </c>
      <c r="AM807">
        <v>1</v>
      </c>
      <c r="AN807">
        <v>1</v>
      </c>
      <c r="AO807">
        <v>1</v>
      </c>
      <c r="AQ807">
        <v>0</v>
      </c>
      <c r="AR807">
        <v>0</v>
      </c>
      <c r="AS807">
        <v>0</v>
      </c>
      <c r="AT807">
        <v>0</v>
      </c>
      <c r="AU807">
        <v>2</v>
      </c>
      <c r="AV807">
        <v>0</v>
      </c>
      <c r="AW807">
        <v>0</v>
      </c>
      <c r="AX807">
        <v>2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1.15E-2</v>
      </c>
      <c r="BK807" t="s">
        <v>3397</v>
      </c>
    </row>
    <row r="808" spans="1:63" x14ac:dyDescent="0.25">
      <c r="A808">
        <v>1</v>
      </c>
      <c r="B808" t="s">
        <v>1566</v>
      </c>
      <c r="C808" t="s">
        <v>1566</v>
      </c>
      <c r="E808">
        <v>807</v>
      </c>
      <c r="F808" t="s">
        <v>60</v>
      </c>
      <c r="H808" t="s">
        <v>1566</v>
      </c>
      <c r="I808" t="s">
        <v>1624</v>
      </c>
      <c r="J808" t="s">
        <v>1625</v>
      </c>
      <c r="K808" t="s">
        <v>3759</v>
      </c>
      <c r="M808">
        <v>4.7E-2</v>
      </c>
      <c r="N808">
        <v>0.125</v>
      </c>
      <c r="O808">
        <v>4.7E-2</v>
      </c>
      <c r="P808">
        <v>0.17</v>
      </c>
      <c r="Q808">
        <v>0.34</v>
      </c>
      <c r="R808">
        <v>12.920750335831556</v>
      </c>
      <c r="S808">
        <v>0.37</v>
      </c>
      <c r="T808">
        <v>6</v>
      </c>
      <c r="U808">
        <v>1.5</v>
      </c>
      <c r="V808">
        <v>0.14099999999999999</v>
      </c>
      <c r="AA808" t="s">
        <v>3397</v>
      </c>
      <c r="AE808" t="s">
        <v>44</v>
      </c>
      <c r="AF808" t="s">
        <v>73</v>
      </c>
      <c r="AG808" t="s">
        <v>66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1</v>
      </c>
      <c r="AQ808">
        <v>0</v>
      </c>
      <c r="AR808">
        <v>0</v>
      </c>
      <c r="AS808">
        <v>0</v>
      </c>
      <c r="AT808">
        <v>0</v>
      </c>
      <c r="AU808">
        <v>2</v>
      </c>
      <c r="AV808">
        <v>0</v>
      </c>
      <c r="AW808">
        <v>0</v>
      </c>
      <c r="AX808">
        <v>2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1.15E-2</v>
      </c>
      <c r="BK808" t="s">
        <v>3397</v>
      </c>
    </row>
    <row r="809" spans="1:63" x14ac:dyDescent="0.25">
      <c r="A809">
        <v>1</v>
      </c>
      <c r="B809" t="s">
        <v>1566</v>
      </c>
      <c r="C809" t="s">
        <v>1566</v>
      </c>
      <c r="E809">
        <v>808</v>
      </c>
      <c r="G809" t="s">
        <v>74</v>
      </c>
      <c r="H809" t="s">
        <v>1566</v>
      </c>
      <c r="I809" t="s">
        <v>1626</v>
      </c>
      <c r="J809" t="s">
        <v>1627</v>
      </c>
      <c r="K809" t="s">
        <v>3758</v>
      </c>
      <c r="M809">
        <v>0.05</v>
      </c>
      <c r="N809">
        <v>0.125</v>
      </c>
      <c r="O809">
        <v>0.05</v>
      </c>
      <c r="P809">
        <v>0.34</v>
      </c>
      <c r="Q809">
        <v>0.5</v>
      </c>
      <c r="R809">
        <v>13.190610712206848</v>
      </c>
      <c r="S809">
        <v>0.52500000000000002</v>
      </c>
      <c r="T809">
        <v>3</v>
      </c>
      <c r="U809">
        <v>2.5</v>
      </c>
      <c r="V809">
        <v>0.3</v>
      </c>
      <c r="AA809" t="s">
        <v>3397</v>
      </c>
      <c r="AE809" t="s">
        <v>44</v>
      </c>
      <c r="AF809" t="s">
        <v>73</v>
      </c>
      <c r="AG809" t="s">
        <v>66</v>
      </c>
      <c r="AI809">
        <v>0</v>
      </c>
      <c r="AJ809">
        <v>1</v>
      </c>
      <c r="AK809">
        <v>1</v>
      </c>
      <c r="AL809">
        <v>0</v>
      </c>
      <c r="AM809">
        <v>1</v>
      </c>
      <c r="AN809">
        <v>0</v>
      </c>
      <c r="AO809">
        <v>1</v>
      </c>
      <c r="AQ809">
        <v>0</v>
      </c>
      <c r="AR809">
        <v>0</v>
      </c>
      <c r="AS809">
        <v>0</v>
      </c>
      <c r="AT809">
        <v>0</v>
      </c>
      <c r="AU809">
        <v>2</v>
      </c>
      <c r="AV809">
        <v>0</v>
      </c>
      <c r="AW809">
        <v>0</v>
      </c>
      <c r="AX809">
        <v>2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1.3000000000000001E-2</v>
      </c>
      <c r="BK809" t="s">
        <v>3397</v>
      </c>
    </row>
    <row r="810" spans="1:63" x14ac:dyDescent="0.25">
      <c r="A810">
        <v>1</v>
      </c>
      <c r="B810" t="s">
        <v>1566</v>
      </c>
      <c r="C810" t="s">
        <v>1566</v>
      </c>
      <c r="E810">
        <v>809</v>
      </c>
      <c r="H810" t="s">
        <v>1566</v>
      </c>
      <c r="I810" t="s">
        <v>1628</v>
      </c>
      <c r="J810" t="s">
        <v>1629</v>
      </c>
      <c r="K810" t="s">
        <v>3757</v>
      </c>
      <c r="M810">
        <v>6.25E-2</v>
      </c>
      <c r="N810">
        <v>0.125</v>
      </c>
      <c r="R810">
        <v>0</v>
      </c>
      <c r="T810">
        <v>3</v>
      </c>
      <c r="U810">
        <v>1.5</v>
      </c>
      <c r="V810">
        <v>9.2999999999999999E-2</v>
      </c>
      <c r="AA810" t="s">
        <v>3397</v>
      </c>
      <c r="AE810" t="s">
        <v>44</v>
      </c>
      <c r="AF810" t="s">
        <v>73</v>
      </c>
      <c r="AG810" t="s">
        <v>66</v>
      </c>
      <c r="AI810">
        <v>0</v>
      </c>
      <c r="AJ810">
        <v>1</v>
      </c>
      <c r="AK810">
        <v>0</v>
      </c>
      <c r="AL810">
        <v>0</v>
      </c>
      <c r="AM810">
        <v>0</v>
      </c>
      <c r="AN810">
        <v>1</v>
      </c>
      <c r="AO810">
        <v>0</v>
      </c>
      <c r="AQ810">
        <v>0</v>
      </c>
      <c r="AR810">
        <v>0</v>
      </c>
      <c r="AS810">
        <v>0</v>
      </c>
      <c r="AT810">
        <v>0</v>
      </c>
      <c r="AU810">
        <v>2</v>
      </c>
      <c r="AV810">
        <v>0</v>
      </c>
      <c r="AW810">
        <v>0</v>
      </c>
      <c r="AX810">
        <v>2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1.925E-2</v>
      </c>
      <c r="BK810" t="s">
        <v>3397</v>
      </c>
    </row>
    <row r="811" spans="1:63" x14ac:dyDescent="0.25">
      <c r="A811">
        <v>1</v>
      </c>
      <c r="B811" t="s">
        <v>1566</v>
      </c>
      <c r="C811" t="s">
        <v>1566</v>
      </c>
      <c r="E811">
        <v>810</v>
      </c>
      <c r="G811" t="s">
        <v>74</v>
      </c>
      <c r="H811" t="s">
        <v>1566</v>
      </c>
      <c r="I811" t="s">
        <v>1630</v>
      </c>
      <c r="J811">
        <v>13662</v>
      </c>
      <c r="K811" t="s">
        <v>3757</v>
      </c>
      <c r="M811">
        <v>6.25E-2</v>
      </c>
      <c r="N811">
        <v>0.125</v>
      </c>
      <c r="O811">
        <v>5.8999999999999997E-2</v>
      </c>
      <c r="P811">
        <v>1</v>
      </c>
      <c r="Q811">
        <v>1.1499999999999999</v>
      </c>
      <c r="R811">
        <v>12.40741852740075</v>
      </c>
      <c r="S811">
        <v>1.2</v>
      </c>
      <c r="T811">
        <v>3</v>
      </c>
      <c r="U811">
        <v>2.5</v>
      </c>
      <c r="V811">
        <v>0.5</v>
      </c>
      <c r="AA811" t="s">
        <v>3397</v>
      </c>
      <c r="AE811" t="s">
        <v>44</v>
      </c>
      <c r="AF811" t="s">
        <v>62</v>
      </c>
      <c r="AG811" t="s">
        <v>66</v>
      </c>
      <c r="AH811" t="s">
        <v>1631</v>
      </c>
      <c r="AI811">
        <v>1</v>
      </c>
      <c r="AJ811">
        <v>1</v>
      </c>
      <c r="AK811">
        <v>0</v>
      </c>
      <c r="AL811">
        <v>0</v>
      </c>
      <c r="AM811">
        <v>1</v>
      </c>
      <c r="AN811">
        <v>0</v>
      </c>
      <c r="AO811">
        <v>1</v>
      </c>
      <c r="AQ811">
        <v>0</v>
      </c>
      <c r="AR811">
        <v>0</v>
      </c>
      <c r="AS811">
        <v>0</v>
      </c>
      <c r="AT811">
        <v>0</v>
      </c>
      <c r="AU811">
        <v>2</v>
      </c>
      <c r="AV811">
        <v>0</v>
      </c>
      <c r="AW811">
        <v>0</v>
      </c>
      <c r="AX811">
        <v>2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1.925E-2</v>
      </c>
      <c r="BK811" t="s">
        <v>3397</v>
      </c>
    </row>
    <row r="812" spans="1:63" x14ac:dyDescent="0.25">
      <c r="A812">
        <v>1</v>
      </c>
      <c r="B812" t="s">
        <v>1566</v>
      </c>
      <c r="C812" t="s">
        <v>1566</v>
      </c>
      <c r="E812">
        <v>811</v>
      </c>
      <c r="G812" t="s">
        <v>74</v>
      </c>
      <c r="H812" t="s">
        <v>1566</v>
      </c>
      <c r="I812" t="s">
        <v>1632</v>
      </c>
      <c r="J812">
        <v>31862</v>
      </c>
      <c r="K812" t="s">
        <v>3757</v>
      </c>
      <c r="M812">
        <v>6.25E-2</v>
      </c>
      <c r="N812">
        <v>0.125</v>
      </c>
      <c r="O812">
        <v>6.25E-2</v>
      </c>
      <c r="P812">
        <v>0.36499999999999999</v>
      </c>
      <c r="Q812">
        <v>0.5</v>
      </c>
      <c r="R812">
        <v>13.033356325913829</v>
      </c>
      <c r="S812">
        <v>0.55000000000000004</v>
      </c>
      <c r="T812">
        <v>3</v>
      </c>
      <c r="U812">
        <v>2.5</v>
      </c>
      <c r="V812">
        <v>0.312</v>
      </c>
      <c r="AA812" t="s">
        <v>3397</v>
      </c>
      <c r="AE812" t="s">
        <v>44</v>
      </c>
      <c r="AF812" t="s">
        <v>62</v>
      </c>
      <c r="AG812" t="s">
        <v>66</v>
      </c>
      <c r="AI812">
        <v>1</v>
      </c>
      <c r="AJ812">
        <v>1</v>
      </c>
      <c r="AK812">
        <v>0</v>
      </c>
      <c r="AL812">
        <v>0</v>
      </c>
      <c r="AM812">
        <v>1</v>
      </c>
      <c r="AN812">
        <v>0</v>
      </c>
      <c r="AO812">
        <v>1</v>
      </c>
      <c r="AQ812">
        <v>0</v>
      </c>
      <c r="AR812">
        <v>0</v>
      </c>
      <c r="AS812">
        <v>0</v>
      </c>
      <c r="AT812">
        <v>0</v>
      </c>
      <c r="AU812">
        <v>2</v>
      </c>
      <c r="AV812">
        <v>0</v>
      </c>
      <c r="AW812">
        <v>0</v>
      </c>
      <c r="AX812">
        <v>2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1.925E-2</v>
      </c>
      <c r="BK812" t="s">
        <v>3397</v>
      </c>
    </row>
    <row r="813" spans="1:63" x14ac:dyDescent="0.25">
      <c r="A813">
        <v>1</v>
      </c>
      <c r="B813" t="s">
        <v>1566</v>
      </c>
      <c r="C813" t="s">
        <v>1566</v>
      </c>
      <c r="E813">
        <v>812</v>
      </c>
      <c r="G813" t="s">
        <v>74</v>
      </c>
      <c r="H813" t="s">
        <v>1566</v>
      </c>
      <c r="I813" t="s">
        <v>1633</v>
      </c>
      <c r="J813">
        <v>30307</v>
      </c>
      <c r="K813" t="s">
        <v>3756</v>
      </c>
      <c r="M813">
        <v>6.25E-2</v>
      </c>
      <c r="N813">
        <v>0.125</v>
      </c>
      <c r="O813">
        <v>6.25E-2</v>
      </c>
      <c r="P813">
        <v>0.1875</v>
      </c>
      <c r="Q813">
        <v>0.42499999999999999</v>
      </c>
      <c r="R813">
        <v>7.4958576397298629</v>
      </c>
      <c r="S813">
        <v>0.5</v>
      </c>
      <c r="T813">
        <v>2</v>
      </c>
      <c r="U813">
        <v>1.5</v>
      </c>
      <c r="V813">
        <v>0.187</v>
      </c>
      <c r="AA813" t="s">
        <v>3397</v>
      </c>
      <c r="AE813" t="s">
        <v>44</v>
      </c>
      <c r="AF813" t="s">
        <v>62</v>
      </c>
      <c r="AG813" t="s">
        <v>79</v>
      </c>
      <c r="AI813">
        <v>1</v>
      </c>
      <c r="AJ813">
        <v>0</v>
      </c>
      <c r="AK813">
        <v>1</v>
      </c>
      <c r="AL813">
        <v>1</v>
      </c>
      <c r="AM813">
        <v>1</v>
      </c>
      <c r="AN813">
        <v>1</v>
      </c>
      <c r="AO813">
        <v>1</v>
      </c>
      <c r="AQ813">
        <v>0</v>
      </c>
      <c r="AR813">
        <v>0</v>
      </c>
      <c r="AS813">
        <v>0</v>
      </c>
      <c r="AT813">
        <v>0</v>
      </c>
      <c r="AU813">
        <v>2</v>
      </c>
      <c r="AV813">
        <v>0</v>
      </c>
      <c r="AW813">
        <v>0</v>
      </c>
      <c r="AX813">
        <v>2</v>
      </c>
      <c r="AY813">
        <v>2</v>
      </c>
      <c r="AZ813">
        <v>2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1.925E-2</v>
      </c>
      <c r="BK813" t="s">
        <v>3397</v>
      </c>
    </row>
    <row r="814" spans="1:63" x14ac:dyDescent="0.25">
      <c r="A814">
        <v>1</v>
      </c>
      <c r="B814" t="s">
        <v>1566</v>
      </c>
      <c r="C814" t="s">
        <v>1566</v>
      </c>
      <c r="E814">
        <v>813</v>
      </c>
      <c r="G814" t="s">
        <v>74</v>
      </c>
      <c r="H814" t="s">
        <v>1566</v>
      </c>
      <c r="I814" t="s">
        <v>1634</v>
      </c>
      <c r="J814">
        <v>30107</v>
      </c>
      <c r="K814" t="s">
        <v>3755</v>
      </c>
      <c r="M814">
        <v>6.25E-2</v>
      </c>
      <c r="N814">
        <v>0.125</v>
      </c>
      <c r="O814">
        <v>6.25E-2</v>
      </c>
      <c r="P814">
        <v>0.215</v>
      </c>
      <c r="Q814">
        <v>0.35</v>
      </c>
      <c r="R814">
        <v>13.033356325913843</v>
      </c>
      <c r="S814">
        <v>0.4</v>
      </c>
      <c r="T814">
        <v>4</v>
      </c>
      <c r="U814">
        <v>1.5</v>
      </c>
      <c r="V814">
        <v>0.187</v>
      </c>
      <c r="AA814" t="s">
        <v>3397</v>
      </c>
      <c r="AE814" t="s">
        <v>44</v>
      </c>
      <c r="AF814" t="s">
        <v>62</v>
      </c>
      <c r="AG814" t="s">
        <v>79</v>
      </c>
      <c r="AI814">
        <v>1</v>
      </c>
      <c r="AJ814">
        <v>1</v>
      </c>
      <c r="AK814">
        <v>1</v>
      </c>
      <c r="AL814">
        <v>0</v>
      </c>
      <c r="AM814">
        <v>1</v>
      </c>
      <c r="AN814">
        <v>1</v>
      </c>
      <c r="AO814">
        <v>1</v>
      </c>
      <c r="AQ814">
        <v>0</v>
      </c>
      <c r="AR814">
        <v>0</v>
      </c>
      <c r="AS814">
        <v>0</v>
      </c>
      <c r="AT814">
        <v>0</v>
      </c>
      <c r="AU814">
        <v>2</v>
      </c>
      <c r="AV814">
        <v>0</v>
      </c>
      <c r="AW814">
        <v>0</v>
      </c>
      <c r="AX814">
        <v>2</v>
      </c>
      <c r="AY814">
        <v>0</v>
      </c>
      <c r="AZ814">
        <v>2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1.925E-2</v>
      </c>
      <c r="BK814" t="s">
        <v>3397</v>
      </c>
    </row>
    <row r="815" spans="1:63" x14ac:dyDescent="0.25">
      <c r="A815">
        <v>1</v>
      </c>
      <c r="B815" t="s">
        <v>1566</v>
      </c>
      <c r="C815" t="s">
        <v>1566</v>
      </c>
      <c r="E815">
        <v>814</v>
      </c>
      <c r="G815" t="s">
        <v>74</v>
      </c>
      <c r="H815" t="s">
        <v>1566</v>
      </c>
      <c r="I815" t="s">
        <v>1635</v>
      </c>
      <c r="J815">
        <v>30194</v>
      </c>
      <c r="K815" t="s">
        <v>3755</v>
      </c>
      <c r="M815">
        <v>6.25E-2</v>
      </c>
      <c r="N815">
        <v>0.125</v>
      </c>
      <c r="O815">
        <v>6.25E-2</v>
      </c>
      <c r="P815">
        <v>0.21</v>
      </c>
      <c r="Q815">
        <v>0.35</v>
      </c>
      <c r="R815">
        <v>12.582962494076924</v>
      </c>
      <c r="S815">
        <v>0.45</v>
      </c>
      <c r="T815">
        <v>4</v>
      </c>
      <c r="U815">
        <v>1.5</v>
      </c>
      <c r="V815">
        <v>0.187</v>
      </c>
      <c r="W815">
        <v>0</v>
      </c>
      <c r="Z815">
        <v>0</v>
      </c>
      <c r="AA815" t="s">
        <v>3397</v>
      </c>
      <c r="AE815" t="s">
        <v>44</v>
      </c>
      <c r="AF815" t="s">
        <v>1636</v>
      </c>
      <c r="AG815" t="s">
        <v>79</v>
      </c>
      <c r="AI815">
        <v>0</v>
      </c>
      <c r="AJ815">
        <v>1</v>
      </c>
      <c r="AK815">
        <v>1</v>
      </c>
      <c r="AL815">
        <v>0</v>
      </c>
      <c r="AM815">
        <v>1</v>
      </c>
      <c r="AN815">
        <v>0</v>
      </c>
      <c r="AO815">
        <v>1</v>
      </c>
      <c r="AQ815">
        <v>0</v>
      </c>
      <c r="AR815">
        <v>0</v>
      </c>
      <c r="AS815">
        <v>0</v>
      </c>
      <c r="AT815">
        <v>0</v>
      </c>
      <c r="AU815">
        <v>2</v>
      </c>
      <c r="AV815">
        <v>0</v>
      </c>
      <c r="AW815">
        <v>0</v>
      </c>
      <c r="AX815">
        <v>0</v>
      </c>
      <c r="AY815">
        <v>2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1.925E-2</v>
      </c>
      <c r="BK815" t="s">
        <v>3397</v>
      </c>
    </row>
    <row r="816" spans="1:63" x14ac:dyDescent="0.25">
      <c r="A816">
        <v>1</v>
      </c>
      <c r="B816" t="s">
        <v>1566</v>
      </c>
      <c r="C816" t="s">
        <v>1566</v>
      </c>
      <c r="E816">
        <v>815</v>
      </c>
      <c r="H816" t="s">
        <v>1566</v>
      </c>
      <c r="I816" t="s">
        <v>1637</v>
      </c>
      <c r="J816">
        <v>39007</v>
      </c>
      <c r="K816" t="s">
        <v>3755</v>
      </c>
      <c r="M816">
        <v>6.25E-2</v>
      </c>
      <c r="N816">
        <v>0.125</v>
      </c>
      <c r="R816">
        <v>0</v>
      </c>
      <c r="T816">
        <v>4</v>
      </c>
      <c r="U816">
        <v>1.5</v>
      </c>
      <c r="V816">
        <v>0.187</v>
      </c>
      <c r="AA816" t="s">
        <v>3397</v>
      </c>
      <c r="AE816" t="s">
        <v>44</v>
      </c>
      <c r="AF816" t="s">
        <v>1638</v>
      </c>
      <c r="AG816" t="s">
        <v>79</v>
      </c>
      <c r="AI816">
        <v>0</v>
      </c>
      <c r="AJ816">
        <v>1</v>
      </c>
      <c r="AK816">
        <v>1</v>
      </c>
      <c r="AL816">
        <v>0</v>
      </c>
      <c r="AM816">
        <v>1</v>
      </c>
      <c r="AN816">
        <v>0</v>
      </c>
      <c r="AO816">
        <v>1</v>
      </c>
      <c r="AQ816">
        <v>0</v>
      </c>
      <c r="AR816">
        <v>0</v>
      </c>
      <c r="AS816">
        <v>0</v>
      </c>
      <c r="AT816">
        <v>0</v>
      </c>
      <c r="AU816">
        <v>2</v>
      </c>
      <c r="AV816">
        <v>0</v>
      </c>
      <c r="AW816">
        <v>0</v>
      </c>
      <c r="AX816">
        <v>2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1.925E-2</v>
      </c>
      <c r="BK816" t="s">
        <v>3397</v>
      </c>
    </row>
    <row r="817" spans="1:63" x14ac:dyDescent="0.25">
      <c r="A817">
        <v>1</v>
      </c>
      <c r="B817" t="s">
        <v>1566</v>
      </c>
      <c r="C817" t="s">
        <v>1566</v>
      </c>
      <c r="E817">
        <v>816</v>
      </c>
      <c r="F817" t="s">
        <v>60</v>
      </c>
      <c r="H817" t="s">
        <v>1566</v>
      </c>
      <c r="I817" t="s">
        <v>1639</v>
      </c>
      <c r="J817" t="s">
        <v>1640</v>
      </c>
      <c r="K817" t="s">
        <v>3755</v>
      </c>
      <c r="M817">
        <v>6.25E-2</v>
      </c>
      <c r="N817">
        <v>0.125</v>
      </c>
      <c r="O817">
        <v>6.25E-2</v>
      </c>
      <c r="P817">
        <v>0.52500000000000002</v>
      </c>
      <c r="Q817">
        <v>0.6</v>
      </c>
      <c r="R817">
        <v>22.619864948040444</v>
      </c>
      <c r="S817">
        <v>0.63</v>
      </c>
      <c r="T817">
        <v>4</v>
      </c>
      <c r="U817">
        <v>1.5</v>
      </c>
      <c r="V817">
        <v>0.1875</v>
      </c>
      <c r="AA817" t="s">
        <v>3397</v>
      </c>
      <c r="AE817" t="s">
        <v>44</v>
      </c>
      <c r="AF817" t="s">
        <v>73</v>
      </c>
      <c r="AG817" t="s">
        <v>124</v>
      </c>
      <c r="AI817">
        <v>0</v>
      </c>
      <c r="AJ817">
        <v>1</v>
      </c>
      <c r="AK817">
        <v>1</v>
      </c>
      <c r="AL817">
        <v>0</v>
      </c>
      <c r="AM817">
        <v>0</v>
      </c>
      <c r="AN817">
        <v>1</v>
      </c>
      <c r="AO817">
        <v>0</v>
      </c>
      <c r="AQ817">
        <v>0</v>
      </c>
      <c r="AR817">
        <v>0</v>
      </c>
      <c r="AS817">
        <v>0</v>
      </c>
      <c r="AT817">
        <v>0</v>
      </c>
      <c r="AU817">
        <v>2</v>
      </c>
      <c r="AV817">
        <v>0</v>
      </c>
      <c r="AW817">
        <v>0</v>
      </c>
      <c r="AX817">
        <v>2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1.925E-2</v>
      </c>
      <c r="BK817" t="s">
        <v>3397</v>
      </c>
    </row>
    <row r="818" spans="1:63" x14ac:dyDescent="0.25">
      <c r="A818">
        <v>1</v>
      </c>
      <c r="B818" t="s">
        <v>1566</v>
      </c>
      <c r="C818" t="s">
        <v>1566</v>
      </c>
      <c r="E818">
        <v>817</v>
      </c>
      <c r="F818" t="s">
        <v>60</v>
      </c>
      <c r="H818" t="s">
        <v>1566</v>
      </c>
      <c r="I818" t="s">
        <v>1641</v>
      </c>
      <c r="J818">
        <v>72065</v>
      </c>
      <c r="K818" t="s">
        <v>3754</v>
      </c>
      <c r="M818">
        <v>6.5000000000000002E-2</v>
      </c>
      <c r="N818">
        <v>0.125</v>
      </c>
      <c r="O818">
        <v>6.5000000000000002E-2</v>
      </c>
      <c r="P818">
        <v>0.22</v>
      </c>
      <c r="Q818">
        <v>0.47</v>
      </c>
      <c r="R818">
        <v>6.8427734126309332</v>
      </c>
      <c r="S818">
        <v>0.5</v>
      </c>
      <c r="T818">
        <v>2</v>
      </c>
      <c r="U818">
        <v>1.5</v>
      </c>
      <c r="V818">
        <v>0.19500000000000001</v>
      </c>
      <c r="AA818" t="s">
        <v>3397</v>
      </c>
      <c r="AE818" t="s">
        <v>44</v>
      </c>
      <c r="AF818" t="s">
        <v>62</v>
      </c>
      <c r="AG818" t="s">
        <v>66</v>
      </c>
      <c r="AI818">
        <v>1</v>
      </c>
      <c r="AJ818">
        <v>1</v>
      </c>
      <c r="AK818">
        <v>0</v>
      </c>
      <c r="AL818">
        <v>0</v>
      </c>
      <c r="AM818">
        <v>1</v>
      </c>
      <c r="AN818">
        <v>1</v>
      </c>
      <c r="AO818">
        <v>1</v>
      </c>
      <c r="AQ818">
        <v>0</v>
      </c>
      <c r="AR818">
        <v>0</v>
      </c>
      <c r="AS818">
        <v>0</v>
      </c>
      <c r="AT818">
        <v>0</v>
      </c>
      <c r="AU818">
        <v>2</v>
      </c>
      <c r="AV818">
        <v>0</v>
      </c>
      <c r="AW818">
        <v>0</v>
      </c>
      <c r="AX818">
        <v>2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2.0500000000000001E-2</v>
      </c>
      <c r="BK818" t="s">
        <v>3397</v>
      </c>
    </row>
    <row r="819" spans="1:63" x14ac:dyDescent="0.25">
      <c r="A819">
        <v>1</v>
      </c>
      <c r="B819" t="s">
        <v>1566</v>
      </c>
      <c r="C819" t="s">
        <v>1566</v>
      </c>
      <c r="E819">
        <v>818</v>
      </c>
      <c r="F819" t="s">
        <v>60</v>
      </c>
      <c r="H819" t="s">
        <v>1566</v>
      </c>
      <c r="I819" t="s">
        <v>1642</v>
      </c>
      <c r="J819">
        <v>73065</v>
      </c>
      <c r="K819" t="s">
        <v>3753</v>
      </c>
      <c r="M819">
        <v>6.5000000000000002E-2</v>
      </c>
      <c r="N819">
        <v>0.125</v>
      </c>
      <c r="O819">
        <v>6.5000000000000002E-2</v>
      </c>
      <c r="P819">
        <v>0.22</v>
      </c>
      <c r="Q819">
        <v>0.4</v>
      </c>
      <c r="R819">
        <v>9.4623222080256113</v>
      </c>
      <c r="S819">
        <v>0.43</v>
      </c>
      <c r="T819">
        <v>4</v>
      </c>
      <c r="U819">
        <v>1.5</v>
      </c>
      <c r="V819">
        <v>0.19500000000000001</v>
      </c>
      <c r="AA819" t="s">
        <v>3397</v>
      </c>
      <c r="AE819" t="s">
        <v>44</v>
      </c>
      <c r="AF819" t="s">
        <v>62</v>
      </c>
      <c r="AG819" t="s">
        <v>66</v>
      </c>
      <c r="AI819">
        <v>1</v>
      </c>
      <c r="AJ819">
        <v>1</v>
      </c>
      <c r="AK819">
        <v>0</v>
      </c>
      <c r="AL819">
        <v>0</v>
      </c>
      <c r="AM819">
        <v>1</v>
      </c>
      <c r="AN819">
        <v>1</v>
      </c>
      <c r="AO819">
        <v>1</v>
      </c>
      <c r="AQ819">
        <v>0</v>
      </c>
      <c r="AR819">
        <v>0</v>
      </c>
      <c r="AS819">
        <v>0</v>
      </c>
      <c r="AT819">
        <v>0</v>
      </c>
      <c r="AU819">
        <v>2</v>
      </c>
      <c r="AV819">
        <v>0</v>
      </c>
      <c r="AW819">
        <v>0</v>
      </c>
      <c r="AX819">
        <v>2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2.0500000000000001E-2</v>
      </c>
      <c r="BK819" t="s">
        <v>3397</v>
      </c>
    </row>
    <row r="820" spans="1:63" x14ac:dyDescent="0.25">
      <c r="A820">
        <v>1</v>
      </c>
      <c r="B820" t="s">
        <v>1566</v>
      </c>
      <c r="C820" t="s">
        <v>1566</v>
      </c>
      <c r="E820">
        <v>819</v>
      </c>
      <c r="G820" t="s">
        <v>74</v>
      </c>
      <c r="H820" t="s">
        <v>1566</v>
      </c>
      <c r="I820" t="s">
        <v>1643</v>
      </c>
      <c r="J820" t="s">
        <v>1644</v>
      </c>
      <c r="K820" t="s">
        <v>3752</v>
      </c>
      <c r="M820">
        <v>7.8E-2</v>
      </c>
      <c r="N820">
        <v>0.125</v>
      </c>
      <c r="O820">
        <v>7.8E-2</v>
      </c>
      <c r="P820">
        <v>0.41</v>
      </c>
      <c r="Q820">
        <v>0.55000000000000004</v>
      </c>
      <c r="R820">
        <v>9.5286751366870419</v>
      </c>
      <c r="S820">
        <v>0.65</v>
      </c>
      <c r="T820">
        <v>3</v>
      </c>
      <c r="U820">
        <v>2.5</v>
      </c>
      <c r="V820">
        <v>0.40600000000000003</v>
      </c>
      <c r="AA820" t="s">
        <v>3397</v>
      </c>
      <c r="AE820" t="s">
        <v>44</v>
      </c>
      <c r="AF820" t="s">
        <v>73</v>
      </c>
      <c r="AG820" t="s">
        <v>66</v>
      </c>
      <c r="AI820">
        <v>0</v>
      </c>
      <c r="AJ820">
        <v>1</v>
      </c>
      <c r="AK820">
        <v>1</v>
      </c>
      <c r="AL820">
        <v>0</v>
      </c>
      <c r="AM820">
        <v>1</v>
      </c>
      <c r="AN820">
        <v>0</v>
      </c>
      <c r="AO820">
        <v>1</v>
      </c>
      <c r="AQ820">
        <v>0</v>
      </c>
      <c r="AR820">
        <v>0</v>
      </c>
      <c r="AS820">
        <v>0</v>
      </c>
      <c r="AT820">
        <v>0</v>
      </c>
      <c r="AU820">
        <v>2</v>
      </c>
      <c r="AV820">
        <v>0</v>
      </c>
      <c r="AW820">
        <v>0</v>
      </c>
      <c r="AX820">
        <v>2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2.7E-2</v>
      </c>
      <c r="BK820" t="s">
        <v>3397</v>
      </c>
    </row>
    <row r="821" spans="1:63" x14ac:dyDescent="0.25">
      <c r="A821">
        <v>1</v>
      </c>
      <c r="B821" t="s">
        <v>1566</v>
      </c>
      <c r="C821" t="s">
        <v>1566</v>
      </c>
      <c r="E821">
        <v>820</v>
      </c>
      <c r="G821" t="s">
        <v>74</v>
      </c>
      <c r="H821" t="s">
        <v>1566</v>
      </c>
      <c r="I821" t="s">
        <v>1645</v>
      </c>
      <c r="J821" t="s">
        <v>1646</v>
      </c>
      <c r="K821" t="s">
        <v>3752</v>
      </c>
      <c r="M821">
        <v>7.8E-2</v>
      </c>
      <c r="N821">
        <v>0.125</v>
      </c>
      <c r="O821">
        <v>7.8E-2</v>
      </c>
      <c r="P821">
        <v>0.26</v>
      </c>
      <c r="Q821">
        <v>0.38</v>
      </c>
      <c r="R821">
        <v>11.08019922435507</v>
      </c>
      <c r="S821">
        <v>0.42499999999999999</v>
      </c>
      <c r="T821">
        <v>3</v>
      </c>
      <c r="U821">
        <v>1.5</v>
      </c>
      <c r="V821">
        <v>0.23400000000000001</v>
      </c>
      <c r="AA821" t="s">
        <v>3397</v>
      </c>
      <c r="AE821" t="s">
        <v>44</v>
      </c>
      <c r="AF821" t="s">
        <v>73</v>
      </c>
      <c r="AG821" t="s">
        <v>66</v>
      </c>
      <c r="AI821">
        <v>0</v>
      </c>
      <c r="AJ821">
        <v>1</v>
      </c>
      <c r="AK821">
        <v>0</v>
      </c>
      <c r="AL821">
        <v>0</v>
      </c>
      <c r="AM821">
        <v>0</v>
      </c>
      <c r="AN821">
        <v>1</v>
      </c>
      <c r="AO821">
        <v>0</v>
      </c>
      <c r="AQ821">
        <v>0</v>
      </c>
      <c r="AR821">
        <v>0</v>
      </c>
      <c r="AS821">
        <v>0</v>
      </c>
      <c r="AT821">
        <v>0</v>
      </c>
      <c r="AU821">
        <v>2</v>
      </c>
      <c r="AV821">
        <v>0</v>
      </c>
      <c r="AW821">
        <v>0</v>
      </c>
      <c r="AX821">
        <v>2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2.7E-2</v>
      </c>
      <c r="BK821" t="s">
        <v>3397</v>
      </c>
    </row>
    <row r="822" spans="1:63" x14ac:dyDescent="0.25">
      <c r="A822">
        <v>1</v>
      </c>
      <c r="B822" t="s">
        <v>1566</v>
      </c>
      <c r="C822" t="s">
        <v>1566</v>
      </c>
      <c r="E822">
        <v>821</v>
      </c>
      <c r="G822" t="s">
        <v>74</v>
      </c>
      <c r="H822" t="s">
        <v>1566</v>
      </c>
      <c r="I822" t="s">
        <v>1647</v>
      </c>
      <c r="J822">
        <v>13678</v>
      </c>
      <c r="K822" t="s">
        <v>3752</v>
      </c>
      <c r="M822">
        <v>7.8E-2</v>
      </c>
      <c r="N822">
        <v>0.125</v>
      </c>
      <c r="O822">
        <v>7.4999999999999997E-2</v>
      </c>
      <c r="P822">
        <v>1</v>
      </c>
      <c r="Q822">
        <v>1.1000000000000001</v>
      </c>
      <c r="R822">
        <v>14.036243467926454</v>
      </c>
      <c r="S822">
        <v>1.1499999999999999</v>
      </c>
      <c r="T822">
        <v>3</v>
      </c>
      <c r="U822">
        <v>2.5</v>
      </c>
      <c r="V822">
        <v>0.5</v>
      </c>
      <c r="AA822" t="s">
        <v>3397</v>
      </c>
      <c r="AE822" t="s">
        <v>44</v>
      </c>
      <c r="AF822" t="s">
        <v>62</v>
      </c>
      <c r="AG822" t="s">
        <v>66</v>
      </c>
      <c r="AH822" t="s">
        <v>84</v>
      </c>
      <c r="AI822">
        <v>1</v>
      </c>
      <c r="AJ822">
        <v>1</v>
      </c>
      <c r="AK822">
        <v>0</v>
      </c>
      <c r="AL822">
        <v>0</v>
      </c>
      <c r="AM822">
        <v>1</v>
      </c>
      <c r="AN822">
        <v>0</v>
      </c>
      <c r="AO822">
        <v>1</v>
      </c>
      <c r="AQ822">
        <v>0</v>
      </c>
      <c r="AR822">
        <v>0</v>
      </c>
      <c r="AS822">
        <v>0</v>
      </c>
      <c r="AT822">
        <v>0</v>
      </c>
      <c r="AU822">
        <v>2</v>
      </c>
      <c r="AV822">
        <v>0</v>
      </c>
      <c r="AW822">
        <v>0</v>
      </c>
      <c r="AX822">
        <v>2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2.7E-2</v>
      </c>
      <c r="BK822" t="s">
        <v>3397</v>
      </c>
    </row>
    <row r="823" spans="1:63" x14ac:dyDescent="0.25">
      <c r="A823">
        <v>1</v>
      </c>
      <c r="B823" t="s">
        <v>1566</v>
      </c>
      <c r="C823" t="s">
        <v>1566</v>
      </c>
      <c r="E823">
        <v>822</v>
      </c>
      <c r="F823" t="s">
        <v>60</v>
      </c>
      <c r="H823" t="s">
        <v>1566</v>
      </c>
      <c r="I823" t="s">
        <v>1648</v>
      </c>
      <c r="J823" t="s">
        <v>1649</v>
      </c>
      <c r="K823" t="s">
        <v>3749</v>
      </c>
      <c r="M823">
        <v>7.8100000000000003E-2</v>
      </c>
      <c r="N823">
        <v>0.125</v>
      </c>
      <c r="O823">
        <v>7.8100000000000003E-2</v>
      </c>
      <c r="P823">
        <v>0.3</v>
      </c>
      <c r="Q823">
        <v>0.42</v>
      </c>
      <c r="R823">
        <v>11.057205917276903</v>
      </c>
      <c r="S823">
        <v>0.45</v>
      </c>
      <c r="T823">
        <v>3</v>
      </c>
      <c r="U823">
        <v>1.5</v>
      </c>
      <c r="V823">
        <v>0.2344</v>
      </c>
      <c r="AA823" t="s">
        <v>3397</v>
      </c>
      <c r="AE823" t="s">
        <v>44</v>
      </c>
      <c r="AF823" t="s">
        <v>1650</v>
      </c>
      <c r="AG823" t="s">
        <v>124</v>
      </c>
      <c r="AI823">
        <v>1</v>
      </c>
      <c r="AJ823">
        <v>0</v>
      </c>
      <c r="AK823">
        <v>1</v>
      </c>
      <c r="AL823">
        <v>0</v>
      </c>
      <c r="AM823">
        <v>1</v>
      </c>
      <c r="AN823">
        <v>0</v>
      </c>
      <c r="AO823">
        <v>1</v>
      </c>
      <c r="AQ823">
        <v>0</v>
      </c>
      <c r="AR823">
        <v>0</v>
      </c>
      <c r="AS823">
        <v>0</v>
      </c>
      <c r="AT823">
        <v>0</v>
      </c>
      <c r="AU823">
        <v>2</v>
      </c>
      <c r="AV823">
        <v>0</v>
      </c>
      <c r="AW823">
        <v>0</v>
      </c>
      <c r="AX823">
        <v>2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2.7050000000000001E-2</v>
      </c>
      <c r="BK823" t="s">
        <v>3397</v>
      </c>
    </row>
    <row r="824" spans="1:63" x14ac:dyDescent="0.25">
      <c r="A824">
        <v>1</v>
      </c>
      <c r="B824" t="s">
        <v>421</v>
      </c>
      <c r="C824" t="s">
        <v>421</v>
      </c>
      <c r="E824">
        <v>823</v>
      </c>
      <c r="G824" t="s">
        <v>74</v>
      </c>
      <c r="H824" t="s">
        <v>421</v>
      </c>
      <c r="I824" t="s">
        <v>1651</v>
      </c>
      <c r="J824" t="s">
        <v>1652</v>
      </c>
      <c r="K824" t="s">
        <v>3751</v>
      </c>
      <c r="M824">
        <v>7.8100000000000003E-2</v>
      </c>
      <c r="N824">
        <v>0.125</v>
      </c>
      <c r="O824">
        <v>7.8100000000000003E-2</v>
      </c>
      <c r="P824">
        <v>0.26</v>
      </c>
      <c r="Q824">
        <v>0.39</v>
      </c>
      <c r="R824">
        <v>10.225317541574597</v>
      </c>
      <c r="S824">
        <v>0.4</v>
      </c>
      <c r="T824">
        <v>4</v>
      </c>
      <c r="U824">
        <v>1.5</v>
      </c>
      <c r="V824">
        <v>0.25</v>
      </c>
      <c r="Z824">
        <v>60</v>
      </c>
      <c r="AA824">
        <v>6.7636584035564662E-2</v>
      </c>
      <c r="AE824" t="s">
        <v>44</v>
      </c>
      <c r="AF824" t="s">
        <v>73</v>
      </c>
      <c r="AG824" t="s">
        <v>66</v>
      </c>
      <c r="AH824" t="s">
        <v>1653</v>
      </c>
      <c r="AI824">
        <v>0</v>
      </c>
      <c r="AJ824">
        <v>1</v>
      </c>
      <c r="AK824">
        <v>1</v>
      </c>
      <c r="AL824">
        <v>0</v>
      </c>
      <c r="AM824">
        <v>1</v>
      </c>
      <c r="AN824">
        <v>1</v>
      </c>
      <c r="AO824">
        <v>1</v>
      </c>
      <c r="AP824" t="s">
        <v>3341</v>
      </c>
      <c r="AQ824">
        <v>0</v>
      </c>
      <c r="AR824">
        <v>0</v>
      </c>
      <c r="AS824">
        <v>0</v>
      </c>
      <c r="AT824">
        <v>0</v>
      </c>
      <c r="AU824">
        <v>1</v>
      </c>
      <c r="AV824">
        <v>0</v>
      </c>
      <c r="AW824">
        <v>0</v>
      </c>
      <c r="AX824">
        <v>0</v>
      </c>
      <c r="AY824">
        <v>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K824" t="s">
        <v>3397</v>
      </c>
    </row>
    <row r="825" spans="1:63" x14ac:dyDescent="0.25">
      <c r="A825">
        <v>1</v>
      </c>
      <c r="B825" t="s">
        <v>1566</v>
      </c>
      <c r="C825" t="s">
        <v>1566</v>
      </c>
      <c r="E825">
        <v>824</v>
      </c>
      <c r="G825" t="s">
        <v>74</v>
      </c>
      <c r="H825" t="s">
        <v>1566</v>
      </c>
      <c r="I825" t="s">
        <v>1654</v>
      </c>
      <c r="J825">
        <v>30309</v>
      </c>
      <c r="K825" t="s">
        <v>3750</v>
      </c>
      <c r="M825">
        <v>7.8100000000000003E-2</v>
      </c>
      <c r="N825">
        <v>0.125</v>
      </c>
      <c r="O825">
        <v>7.8100000000000003E-2</v>
      </c>
      <c r="P825">
        <v>0.2</v>
      </c>
      <c r="Q825">
        <v>0.4</v>
      </c>
      <c r="R825">
        <v>6.6873965575646821</v>
      </c>
      <c r="S825">
        <v>0.52500000000000002</v>
      </c>
      <c r="T825">
        <v>2</v>
      </c>
      <c r="U825">
        <v>1.5</v>
      </c>
      <c r="V825">
        <v>0.187</v>
      </c>
      <c r="AA825" t="s">
        <v>3397</v>
      </c>
      <c r="AE825" t="s">
        <v>44</v>
      </c>
      <c r="AF825" t="s">
        <v>62</v>
      </c>
      <c r="AG825" t="s">
        <v>79</v>
      </c>
      <c r="AI825">
        <v>1</v>
      </c>
      <c r="AJ825">
        <v>0</v>
      </c>
      <c r="AK825">
        <v>1</v>
      </c>
      <c r="AL825">
        <v>1</v>
      </c>
      <c r="AM825">
        <v>1</v>
      </c>
      <c r="AN825">
        <v>1</v>
      </c>
      <c r="AO825">
        <v>1</v>
      </c>
      <c r="AQ825">
        <v>0</v>
      </c>
      <c r="AR825">
        <v>0</v>
      </c>
      <c r="AS825">
        <v>0</v>
      </c>
      <c r="AT825">
        <v>0</v>
      </c>
      <c r="AU825">
        <v>2</v>
      </c>
      <c r="AV825">
        <v>0</v>
      </c>
      <c r="AW825">
        <v>0</v>
      </c>
      <c r="AX825">
        <v>2</v>
      </c>
      <c r="AY825">
        <v>2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2.7050000000000001E-2</v>
      </c>
      <c r="BK825" t="s">
        <v>3397</v>
      </c>
    </row>
    <row r="826" spans="1:63" x14ac:dyDescent="0.25">
      <c r="A826">
        <v>1</v>
      </c>
      <c r="B826" t="s">
        <v>1566</v>
      </c>
      <c r="C826" t="s">
        <v>1566</v>
      </c>
      <c r="E826">
        <v>825</v>
      </c>
      <c r="F826" t="s">
        <v>60</v>
      </c>
      <c r="H826" t="s">
        <v>1566</v>
      </c>
      <c r="I826" t="s">
        <v>1655</v>
      </c>
      <c r="J826">
        <v>30509</v>
      </c>
      <c r="K826" t="s">
        <v>3749</v>
      </c>
      <c r="M826">
        <v>7.8100000000000003E-2</v>
      </c>
      <c r="N826">
        <v>0.125</v>
      </c>
      <c r="O826">
        <v>7.8100000000000003E-2</v>
      </c>
      <c r="P826">
        <v>0.23</v>
      </c>
      <c r="Q826">
        <v>0.42</v>
      </c>
      <c r="R826">
        <v>7.0359238872066072</v>
      </c>
      <c r="S826">
        <v>0.44</v>
      </c>
      <c r="T826">
        <v>3</v>
      </c>
      <c r="U826">
        <v>1.5</v>
      </c>
      <c r="V826">
        <v>0.187</v>
      </c>
      <c r="AA826" t="s">
        <v>3397</v>
      </c>
      <c r="AE826" t="s">
        <v>44</v>
      </c>
      <c r="AF826" t="s">
        <v>62</v>
      </c>
      <c r="AG826" t="s">
        <v>79</v>
      </c>
      <c r="AI826">
        <v>1</v>
      </c>
      <c r="AJ826">
        <v>0</v>
      </c>
      <c r="AK826">
        <v>1</v>
      </c>
      <c r="AL826">
        <v>0</v>
      </c>
      <c r="AM826">
        <v>1</v>
      </c>
      <c r="AN826">
        <v>0</v>
      </c>
      <c r="AO826">
        <v>1</v>
      </c>
      <c r="AQ826">
        <v>0</v>
      </c>
      <c r="AR826">
        <v>0</v>
      </c>
      <c r="AS826">
        <v>0</v>
      </c>
      <c r="AT826">
        <v>0</v>
      </c>
      <c r="AU826">
        <v>2</v>
      </c>
      <c r="AV826">
        <v>0</v>
      </c>
      <c r="AW826">
        <v>0</v>
      </c>
      <c r="AX826">
        <v>2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2.7050000000000001E-2</v>
      </c>
      <c r="BK826" t="s">
        <v>3397</v>
      </c>
    </row>
    <row r="827" spans="1:63" x14ac:dyDescent="0.25">
      <c r="A827">
        <v>1</v>
      </c>
      <c r="B827" t="s">
        <v>1566</v>
      </c>
      <c r="C827" t="s">
        <v>1566</v>
      </c>
      <c r="E827">
        <v>826</v>
      </c>
      <c r="G827" t="s">
        <v>74</v>
      </c>
      <c r="H827" t="s">
        <v>1566</v>
      </c>
      <c r="I827" t="s">
        <v>1656</v>
      </c>
      <c r="J827">
        <v>30109</v>
      </c>
      <c r="K827" t="s">
        <v>3748</v>
      </c>
      <c r="M827">
        <v>7.8100000000000003E-2</v>
      </c>
      <c r="N827">
        <v>0.125</v>
      </c>
      <c r="O827">
        <v>7.8100000000000003E-2</v>
      </c>
      <c r="P827">
        <v>0.21</v>
      </c>
      <c r="Q827">
        <v>0.31</v>
      </c>
      <c r="R827">
        <v>13.197399563007892</v>
      </c>
      <c r="S827">
        <v>0.35</v>
      </c>
      <c r="T827">
        <v>4</v>
      </c>
      <c r="U827">
        <v>1.5</v>
      </c>
      <c r="V827">
        <v>0.187</v>
      </c>
      <c r="AA827" t="s">
        <v>3397</v>
      </c>
      <c r="AE827" t="s">
        <v>44</v>
      </c>
      <c r="AF827" t="s">
        <v>62</v>
      </c>
      <c r="AG827" t="s">
        <v>79</v>
      </c>
      <c r="AI827">
        <v>0</v>
      </c>
      <c r="AJ827">
        <v>1</v>
      </c>
      <c r="AK827">
        <v>1</v>
      </c>
      <c r="AL827">
        <v>0</v>
      </c>
      <c r="AM827">
        <v>1</v>
      </c>
      <c r="AN827">
        <v>0</v>
      </c>
      <c r="AO827">
        <v>1</v>
      </c>
      <c r="AQ827">
        <v>0</v>
      </c>
      <c r="AR827">
        <v>0</v>
      </c>
      <c r="AS827">
        <v>0</v>
      </c>
      <c r="AT827">
        <v>0</v>
      </c>
      <c r="AU827">
        <v>2</v>
      </c>
      <c r="AV827">
        <v>0</v>
      </c>
      <c r="AW827">
        <v>0</v>
      </c>
      <c r="AX827">
        <v>2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2.7050000000000001E-2</v>
      </c>
      <c r="BK827" t="s">
        <v>3397</v>
      </c>
    </row>
    <row r="828" spans="1:63" x14ac:dyDescent="0.25">
      <c r="A828">
        <v>1</v>
      </c>
      <c r="B828" t="s">
        <v>1566</v>
      </c>
      <c r="C828" t="s">
        <v>1566</v>
      </c>
      <c r="E828">
        <v>827</v>
      </c>
      <c r="G828" t="s">
        <v>74</v>
      </c>
      <c r="H828" t="s">
        <v>1566</v>
      </c>
      <c r="I828" t="s">
        <v>1657</v>
      </c>
      <c r="J828">
        <v>39009</v>
      </c>
      <c r="K828" t="s">
        <v>3748</v>
      </c>
      <c r="M828">
        <v>7.8100000000000003E-2</v>
      </c>
      <c r="N828">
        <v>0.125</v>
      </c>
      <c r="O828">
        <v>7.8100000000000003E-2</v>
      </c>
      <c r="P828">
        <v>0.19</v>
      </c>
      <c r="Q828">
        <v>0.45</v>
      </c>
      <c r="R828">
        <v>5.1536942571557489</v>
      </c>
      <c r="S828">
        <v>0.53</v>
      </c>
      <c r="T828">
        <v>4</v>
      </c>
      <c r="U828">
        <v>1.5</v>
      </c>
      <c r="V828">
        <v>0.187</v>
      </c>
      <c r="AA828" t="s">
        <v>3397</v>
      </c>
      <c r="AE828" t="s">
        <v>44</v>
      </c>
      <c r="AF828" t="s">
        <v>1638</v>
      </c>
      <c r="AG828" t="s">
        <v>79</v>
      </c>
      <c r="AI828">
        <v>0</v>
      </c>
      <c r="AJ828">
        <v>1</v>
      </c>
      <c r="AK828">
        <v>1</v>
      </c>
      <c r="AL828">
        <v>0</v>
      </c>
      <c r="AM828">
        <v>1</v>
      </c>
      <c r="AN828">
        <v>0</v>
      </c>
      <c r="AO828">
        <v>1</v>
      </c>
      <c r="AQ828">
        <v>0</v>
      </c>
      <c r="AR828">
        <v>0</v>
      </c>
      <c r="AS828">
        <v>0</v>
      </c>
      <c r="AT828">
        <v>0</v>
      </c>
      <c r="AU828">
        <v>2</v>
      </c>
      <c r="AV828">
        <v>0</v>
      </c>
      <c r="AW828">
        <v>0</v>
      </c>
      <c r="AX828">
        <v>2</v>
      </c>
      <c r="AY828">
        <v>2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2.7050000000000001E-2</v>
      </c>
      <c r="BK828" t="s">
        <v>3397</v>
      </c>
    </row>
    <row r="829" spans="1:63" x14ac:dyDescent="0.25">
      <c r="A829">
        <v>1</v>
      </c>
      <c r="B829" t="s">
        <v>1566</v>
      </c>
      <c r="C829" t="s">
        <v>1566</v>
      </c>
      <c r="E829">
        <v>828</v>
      </c>
      <c r="G829" t="s">
        <v>74</v>
      </c>
      <c r="H829" t="s">
        <v>1566</v>
      </c>
      <c r="I829" t="s">
        <v>1658</v>
      </c>
      <c r="J829" t="s">
        <v>1659</v>
      </c>
      <c r="K829" t="s">
        <v>3747</v>
      </c>
      <c r="M829">
        <v>9.2999999999999999E-2</v>
      </c>
      <c r="N829">
        <v>0.125</v>
      </c>
      <c r="O829">
        <v>9.2999999999999999E-2</v>
      </c>
      <c r="P829">
        <v>0.75</v>
      </c>
      <c r="Q829">
        <v>0.875</v>
      </c>
      <c r="R829">
        <v>7.2941963085408617</v>
      </c>
      <c r="S829">
        <v>0.95</v>
      </c>
      <c r="T829">
        <v>3</v>
      </c>
      <c r="U829">
        <v>1.5</v>
      </c>
      <c r="V829">
        <v>7.3999999999999996E-2</v>
      </c>
      <c r="AA829" t="s">
        <v>3397</v>
      </c>
      <c r="AE829" t="s">
        <v>44</v>
      </c>
      <c r="AF829" t="s">
        <v>1660</v>
      </c>
      <c r="AG829" t="s">
        <v>66</v>
      </c>
      <c r="AI829">
        <v>0</v>
      </c>
      <c r="AJ829">
        <v>1</v>
      </c>
      <c r="AK829">
        <v>0</v>
      </c>
      <c r="AL829">
        <v>0</v>
      </c>
      <c r="AM829">
        <v>0</v>
      </c>
      <c r="AN829">
        <v>1</v>
      </c>
      <c r="AO829">
        <v>0</v>
      </c>
      <c r="AQ829">
        <v>0</v>
      </c>
      <c r="AR829">
        <v>0</v>
      </c>
      <c r="AS829">
        <v>0</v>
      </c>
      <c r="AT829">
        <v>0</v>
      </c>
      <c r="AU829">
        <v>2</v>
      </c>
      <c r="AV829">
        <v>0</v>
      </c>
      <c r="AW829">
        <v>0</v>
      </c>
      <c r="AX829">
        <v>2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3.4500000000000003E-2</v>
      </c>
      <c r="BK829" t="s">
        <v>3397</v>
      </c>
    </row>
    <row r="830" spans="1:63" x14ac:dyDescent="0.25">
      <c r="A830">
        <v>1</v>
      </c>
      <c r="B830" t="s">
        <v>1566</v>
      </c>
      <c r="C830" t="s">
        <v>1566</v>
      </c>
      <c r="E830">
        <v>829</v>
      </c>
      <c r="G830" t="s">
        <v>74</v>
      </c>
      <c r="H830" t="s">
        <v>1566</v>
      </c>
      <c r="I830" t="s">
        <v>1661</v>
      </c>
      <c r="J830">
        <v>13693</v>
      </c>
      <c r="K830" t="s">
        <v>3747</v>
      </c>
      <c r="M830">
        <v>9.2999999999999999E-2</v>
      </c>
      <c r="N830">
        <v>0.125</v>
      </c>
      <c r="O830">
        <v>8.8999999999999996E-2</v>
      </c>
      <c r="P830">
        <v>1.25</v>
      </c>
      <c r="Q830">
        <v>1.2749999999999999</v>
      </c>
      <c r="R830">
        <v>35.753887254436847</v>
      </c>
      <c r="S830">
        <v>1.3</v>
      </c>
      <c r="T830">
        <v>3</v>
      </c>
      <c r="U830">
        <v>2.5</v>
      </c>
      <c r="V830">
        <v>0.75</v>
      </c>
      <c r="AA830" t="s">
        <v>3397</v>
      </c>
      <c r="AE830" t="s">
        <v>44</v>
      </c>
      <c r="AF830" t="s">
        <v>62</v>
      </c>
      <c r="AG830" t="s">
        <v>66</v>
      </c>
      <c r="AH830" t="s">
        <v>1662</v>
      </c>
      <c r="AI830">
        <v>1</v>
      </c>
      <c r="AJ830">
        <v>1</v>
      </c>
      <c r="AK830">
        <v>0</v>
      </c>
      <c r="AL830">
        <v>0</v>
      </c>
      <c r="AM830">
        <v>1</v>
      </c>
      <c r="AN830">
        <v>0</v>
      </c>
      <c r="AO830">
        <v>1</v>
      </c>
      <c r="AQ830">
        <v>0</v>
      </c>
      <c r="AR830">
        <v>0</v>
      </c>
      <c r="AS830">
        <v>0</v>
      </c>
      <c r="AT830">
        <v>0</v>
      </c>
      <c r="AU830">
        <v>2</v>
      </c>
      <c r="AV830">
        <v>0</v>
      </c>
      <c r="AW830">
        <v>0</v>
      </c>
      <c r="AX830">
        <v>2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3.4500000000000003E-2</v>
      </c>
      <c r="BK830" t="s">
        <v>3397</v>
      </c>
    </row>
    <row r="831" spans="1:63" x14ac:dyDescent="0.25">
      <c r="A831">
        <v>1</v>
      </c>
      <c r="B831" t="s">
        <v>1566</v>
      </c>
      <c r="C831" t="s">
        <v>1566</v>
      </c>
      <c r="E831">
        <v>830</v>
      </c>
      <c r="G831" t="s">
        <v>74</v>
      </c>
      <c r="H831" t="s">
        <v>1566</v>
      </c>
      <c r="I831" t="s">
        <v>1663</v>
      </c>
      <c r="J831">
        <v>31893</v>
      </c>
      <c r="K831" t="s">
        <v>3747</v>
      </c>
      <c r="M831">
        <v>9.2999999999999999E-2</v>
      </c>
      <c r="N831">
        <v>0.125</v>
      </c>
      <c r="O831">
        <v>9.2999999999999999E-2</v>
      </c>
      <c r="P831">
        <v>0.52500000000000002</v>
      </c>
      <c r="Q831">
        <v>0.625</v>
      </c>
      <c r="R831">
        <v>9.0902769208223333</v>
      </c>
      <c r="S831">
        <v>0.7</v>
      </c>
      <c r="T831">
        <v>3</v>
      </c>
      <c r="U831">
        <v>2.5</v>
      </c>
      <c r="V831">
        <v>0.5</v>
      </c>
      <c r="AA831" t="s">
        <v>3397</v>
      </c>
      <c r="AE831" t="s">
        <v>44</v>
      </c>
      <c r="AF831" t="s">
        <v>62</v>
      </c>
      <c r="AG831" t="s">
        <v>66</v>
      </c>
      <c r="AI831">
        <v>1</v>
      </c>
      <c r="AJ831">
        <v>1</v>
      </c>
      <c r="AK831">
        <v>0</v>
      </c>
      <c r="AL831">
        <v>0</v>
      </c>
      <c r="AM831">
        <v>1</v>
      </c>
      <c r="AN831">
        <v>0</v>
      </c>
      <c r="AO831">
        <v>1</v>
      </c>
      <c r="AQ831">
        <v>0</v>
      </c>
      <c r="AR831">
        <v>0</v>
      </c>
      <c r="AS831">
        <v>0</v>
      </c>
      <c r="AT831">
        <v>0</v>
      </c>
      <c r="AU831">
        <v>2</v>
      </c>
      <c r="AV831">
        <v>0</v>
      </c>
      <c r="AW831">
        <v>0</v>
      </c>
      <c r="AX831">
        <v>2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3.4500000000000003E-2</v>
      </c>
      <c r="BK831" t="s">
        <v>3397</v>
      </c>
    </row>
    <row r="832" spans="1:63" x14ac:dyDescent="0.25">
      <c r="A832">
        <v>1</v>
      </c>
      <c r="B832" t="s">
        <v>1566</v>
      </c>
      <c r="C832" t="s">
        <v>1566</v>
      </c>
      <c r="E832">
        <v>831</v>
      </c>
      <c r="F832" t="s">
        <v>60</v>
      </c>
      <c r="H832" t="s">
        <v>1566</v>
      </c>
      <c r="I832" t="s">
        <v>1664</v>
      </c>
      <c r="J832">
        <v>33693</v>
      </c>
      <c r="K832" t="s">
        <v>3747</v>
      </c>
      <c r="M832">
        <v>9.2999999999999999E-2</v>
      </c>
      <c r="N832">
        <v>0.125</v>
      </c>
      <c r="O832">
        <v>9.2999999999999999E-2</v>
      </c>
      <c r="P832">
        <v>0.78</v>
      </c>
      <c r="Q832">
        <v>0.94</v>
      </c>
      <c r="R832">
        <v>5.710593137499643</v>
      </c>
      <c r="S832">
        <v>0.97</v>
      </c>
      <c r="T832">
        <v>3</v>
      </c>
      <c r="U832">
        <v>2.5</v>
      </c>
      <c r="V832">
        <v>0.75</v>
      </c>
      <c r="AA832" t="s">
        <v>3397</v>
      </c>
      <c r="AE832" t="s">
        <v>44</v>
      </c>
      <c r="AF832" t="s">
        <v>62</v>
      </c>
      <c r="AG832" t="s">
        <v>66</v>
      </c>
      <c r="AI832">
        <v>1</v>
      </c>
      <c r="AJ832">
        <v>1</v>
      </c>
      <c r="AK832">
        <v>0</v>
      </c>
      <c r="AL832">
        <v>0</v>
      </c>
      <c r="AM832">
        <v>1</v>
      </c>
      <c r="AN832">
        <v>0</v>
      </c>
      <c r="AO832">
        <v>1</v>
      </c>
      <c r="AQ832">
        <v>0</v>
      </c>
      <c r="AR832">
        <v>0</v>
      </c>
      <c r="AS832">
        <v>0</v>
      </c>
      <c r="AT832">
        <v>0</v>
      </c>
      <c r="AU832">
        <v>2</v>
      </c>
      <c r="AV832">
        <v>0</v>
      </c>
      <c r="AW832">
        <v>0</v>
      </c>
      <c r="AX832">
        <v>2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3.4500000000000003E-2</v>
      </c>
      <c r="BK832" t="s">
        <v>3397</v>
      </c>
    </row>
    <row r="833" spans="1:63" x14ac:dyDescent="0.25">
      <c r="A833">
        <v>1</v>
      </c>
      <c r="B833" t="s">
        <v>1566</v>
      </c>
      <c r="C833" t="s">
        <v>1566</v>
      </c>
      <c r="E833">
        <v>832</v>
      </c>
      <c r="G833" t="s">
        <v>74</v>
      </c>
      <c r="H833" t="s">
        <v>1566</v>
      </c>
      <c r="I833" t="s">
        <v>1665</v>
      </c>
      <c r="J833">
        <v>30311</v>
      </c>
      <c r="K833" t="s">
        <v>3746</v>
      </c>
      <c r="M833">
        <v>9.3799999999999994E-2</v>
      </c>
      <c r="N833">
        <v>0.125</v>
      </c>
      <c r="O833">
        <v>9.3799999999999994E-2</v>
      </c>
      <c r="P833">
        <v>0.31</v>
      </c>
      <c r="Q833">
        <v>0.42499999999999999</v>
      </c>
      <c r="R833">
        <v>7.7251425837975916</v>
      </c>
      <c r="S833">
        <v>0.57499999999999996</v>
      </c>
      <c r="T833">
        <v>2</v>
      </c>
      <c r="U833">
        <v>1.5</v>
      </c>
      <c r="V833">
        <v>0.28100000000000003</v>
      </c>
      <c r="AA833" t="s">
        <v>3397</v>
      </c>
      <c r="AE833" t="s">
        <v>44</v>
      </c>
      <c r="AF833" t="s">
        <v>62</v>
      </c>
      <c r="AG833" t="s">
        <v>79</v>
      </c>
      <c r="AI833">
        <v>1</v>
      </c>
      <c r="AJ833">
        <v>0</v>
      </c>
      <c r="AK833">
        <v>1</v>
      </c>
      <c r="AL833">
        <v>1</v>
      </c>
      <c r="AM833">
        <v>0</v>
      </c>
      <c r="AN833">
        <v>1</v>
      </c>
      <c r="AO833">
        <v>1</v>
      </c>
      <c r="AQ833">
        <v>0</v>
      </c>
      <c r="AR833">
        <v>0</v>
      </c>
      <c r="AS833">
        <v>0</v>
      </c>
      <c r="AT833">
        <v>0</v>
      </c>
      <c r="AU833">
        <v>2</v>
      </c>
      <c r="AV833">
        <v>0</v>
      </c>
      <c r="AW833">
        <v>0</v>
      </c>
      <c r="AX833">
        <v>2</v>
      </c>
      <c r="AY833">
        <v>2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3.49E-2</v>
      </c>
      <c r="BK833" t="s">
        <v>3397</v>
      </c>
    </row>
    <row r="834" spans="1:63" x14ac:dyDescent="0.25">
      <c r="A834">
        <v>1</v>
      </c>
      <c r="B834" t="s">
        <v>1566</v>
      </c>
      <c r="C834" t="s">
        <v>1566</v>
      </c>
      <c r="E834">
        <v>833</v>
      </c>
      <c r="G834" t="s">
        <v>74</v>
      </c>
      <c r="H834" t="s">
        <v>1566</v>
      </c>
      <c r="I834" t="s">
        <v>1666</v>
      </c>
      <c r="J834">
        <v>30776</v>
      </c>
      <c r="K834" t="s">
        <v>3745</v>
      </c>
      <c r="M834">
        <v>9.3799999999999994E-2</v>
      </c>
      <c r="N834">
        <v>0.125</v>
      </c>
      <c r="O834">
        <v>9.3799999999999994E-2</v>
      </c>
      <c r="P834">
        <v>0.32500000000000001</v>
      </c>
      <c r="Q834">
        <v>0.42499999999999999</v>
      </c>
      <c r="R834">
        <v>8.8666760441442705</v>
      </c>
      <c r="S834">
        <v>0.5</v>
      </c>
      <c r="T834">
        <v>3</v>
      </c>
      <c r="U834">
        <v>1.5</v>
      </c>
      <c r="V834">
        <v>0.28100000000000003</v>
      </c>
      <c r="AA834" t="s">
        <v>3397</v>
      </c>
      <c r="AE834" t="s">
        <v>44</v>
      </c>
      <c r="AF834" t="s">
        <v>1638</v>
      </c>
      <c r="AG834" t="s">
        <v>79</v>
      </c>
      <c r="AI834">
        <v>1</v>
      </c>
      <c r="AJ834">
        <v>0</v>
      </c>
      <c r="AK834">
        <v>1</v>
      </c>
      <c r="AL834">
        <v>0</v>
      </c>
      <c r="AM834">
        <v>1</v>
      </c>
      <c r="AN834">
        <v>0</v>
      </c>
      <c r="AO834">
        <v>1</v>
      </c>
      <c r="AQ834">
        <v>0</v>
      </c>
      <c r="AR834">
        <v>0</v>
      </c>
      <c r="AS834">
        <v>0</v>
      </c>
      <c r="AT834">
        <v>0</v>
      </c>
      <c r="AU834">
        <v>2</v>
      </c>
      <c r="AV834">
        <v>0</v>
      </c>
      <c r="AW834">
        <v>0</v>
      </c>
      <c r="AX834">
        <v>2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3.49E-2</v>
      </c>
      <c r="BK834" t="s">
        <v>3397</v>
      </c>
    </row>
    <row r="835" spans="1:63" x14ac:dyDescent="0.25">
      <c r="A835">
        <v>1</v>
      </c>
      <c r="B835" t="s">
        <v>1566</v>
      </c>
      <c r="C835" t="s">
        <v>1566</v>
      </c>
      <c r="E835">
        <v>834</v>
      </c>
      <c r="G835" t="s">
        <v>74</v>
      </c>
      <c r="H835" t="s">
        <v>1566</v>
      </c>
      <c r="I835" t="s">
        <v>1667</v>
      </c>
      <c r="J835">
        <v>30111</v>
      </c>
      <c r="K835" t="s">
        <v>3744</v>
      </c>
      <c r="M835">
        <v>9.3799999999999994E-2</v>
      </c>
      <c r="N835">
        <v>0.125</v>
      </c>
      <c r="O835">
        <v>9.3799999999999994E-2</v>
      </c>
      <c r="P835">
        <v>0.29499999999999998</v>
      </c>
      <c r="Q835">
        <v>0.45</v>
      </c>
      <c r="R835">
        <v>5.7471898235760648</v>
      </c>
      <c r="S835">
        <v>0.47499999999999998</v>
      </c>
      <c r="T835">
        <v>4</v>
      </c>
      <c r="U835">
        <v>1.5</v>
      </c>
      <c r="V835">
        <v>0.28100000000000003</v>
      </c>
      <c r="AA835" t="s">
        <v>3397</v>
      </c>
      <c r="AE835" t="s">
        <v>44</v>
      </c>
      <c r="AF835" t="s">
        <v>62</v>
      </c>
      <c r="AG835" t="s">
        <v>79</v>
      </c>
      <c r="AI835">
        <v>0</v>
      </c>
      <c r="AJ835">
        <v>1</v>
      </c>
      <c r="AK835">
        <v>1</v>
      </c>
      <c r="AL835">
        <v>0</v>
      </c>
      <c r="AM835">
        <v>1</v>
      </c>
      <c r="AN835">
        <v>0</v>
      </c>
      <c r="AO835">
        <v>1</v>
      </c>
      <c r="AQ835">
        <v>0</v>
      </c>
      <c r="AR835">
        <v>0</v>
      </c>
      <c r="AS835">
        <v>0</v>
      </c>
      <c r="AT835">
        <v>0</v>
      </c>
      <c r="AU835">
        <v>2</v>
      </c>
      <c r="AV835">
        <v>0</v>
      </c>
      <c r="AW835">
        <v>0</v>
      </c>
      <c r="AX835">
        <v>2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3.49E-2</v>
      </c>
      <c r="BK835" t="s">
        <v>3397</v>
      </c>
    </row>
    <row r="836" spans="1:63" x14ac:dyDescent="0.25">
      <c r="A836">
        <v>1</v>
      </c>
      <c r="B836" t="s">
        <v>1566</v>
      </c>
      <c r="C836" t="s">
        <v>1566</v>
      </c>
      <c r="E836">
        <v>835</v>
      </c>
      <c r="G836" t="s">
        <v>74</v>
      </c>
      <c r="H836" t="s">
        <v>1566</v>
      </c>
      <c r="I836" t="s">
        <v>1668</v>
      </c>
      <c r="J836">
        <v>30196</v>
      </c>
      <c r="K836" t="s">
        <v>3744</v>
      </c>
      <c r="M836">
        <v>9.3799999999999994E-2</v>
      </c>
      <c r="N836">
        <v>0.125</v>
      </c>
      <c r="O836">
        <v>9.3799999999999994E-2</v>
      </c>
      <c r="P836">
        <v>0.31</v>
      </c>
      <c r="Q836">
        <v>0.41</v>
      </c>
      <c r="R836">
        <v>8.8666760441442705</v>
      </c>
      <c r="S836">
        <v>0.45</v>
      </c>
      <c r="T836">
        <v>4</v>
      </c>
      <c r="U836">
        <v>1.5</v>
      </c>
      <c r="V836">
        <v>0.28100000000000003</v>
      </c>
      <c r="AA836" t="s">
        <v>3397</v>
      </c>
      <c r="AE836" t="s">
        <v>44</v>
      </c>
      <c r="AF836" t="s">
        <v>1636</v>
      </c>
      <c r="AG836" t="s">
        <v>79</v>
      </c>
      <c r="AI836">
        <v>0</v>
      </c>
      <c r="AJ836">
        <v>1</v>
      </c>
      <c r="AK836">
        <v>1</v>
      </c>
      <c r="AL836">
        <v>0</v>
      </c>
      <c r="AM836">
        <v>1</v>
      </c>
      <c r="AN836">
        <v>0</v>
      </c>
      <c r="AO836">
        <v>1</v>
      </c>
      <c r="AQ836">
        <v>0</v>
      </c>
      <c r="AR836">
        <v>0</v>
      </c>
      <c r="AS836">
        <v>0</v>
      </c>
      <c r="AT836">
        <v>0</v>
      </c>
      <c r="AU836">
        <v>2</v>
      </c>
      <c r="AV836">
        <v>0</v>
      </c>
      <c r="AW836">
        <v>0</v>
      </c>
      <c r="AX836">
        <v>2</v>
      </c>
      <c r="AY836">
        <v>2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3.49E-2</v>
      </c>
      <c r="BK836" t="s">
        <v>3397</v>
      </c>
    </row>
    <row r="837" spans="1:63" x14ac:dyDescent="0.25">
      <c r="A837">
        <v>1</v>
      </c>
      <c r="B837" t="s">
        <v>1566</v>
      </c>
      <c r="C837" t="s">
        <v>1566</v>
      </c>
      <c r="E837">
        <v>836</v>
      </c>
      <c r="F837" t="s">
        <v>60</v>
      </c>
      <c r="H837" t="s">
        <v>1566</v>
      </c>
      <c r="I837" t="s">
        <v>1669</v>
      </c>
      <c r="J837">
        <v>30313</v>
      </c>
      <c r="K837" t="s">
        <v>3743</v>
      </c>
      <c r="M837">
        <v>0.1094</v>
      </c>
      <c r="N837">
        <v>0.125</v>
      </c>
      <c r="O837">
        <v>0.1094</v>
      </c>
      <c r="P837">
        <v>0.4</v>
      </c>
      <c r="Q837">
        <v>0.65</v>
      </c>
      <c r="R837">
        <v>1.7870486097213671</v>
      </c>
      <c r="S837">
        <v>0.68</v>
      </c>
      <c r="T837">
        <v>2</v>
      </c>
      <c r="U837">
        <v>1.5</v>
      </c>
      <c r="V837">
        <v>0.375</v>
      </c>
      <c r="AA837" t="s">
        <v>3397</v>
      </c>
      <c r="AE837" t="s">
        <v>44</v>
      </c>
      <c r="AF837" t="s">
        <v>62</v>
      </c>
      <c r="AG837" t="s">
        <v>79</v>
      </c>
      <c r="AI837">
        <v>1</v>
      </c>
      <c r="AJ837">
        <v>0</v>
      </c>
      <c r="AK837">
        <v>1</v>
      </c>
      <c r="AL837">
        <v>1</v>
      </c>
      <c r="AM837">
        <v>0</v>
      </c>
      <c r="AN837">
        <v>0</v>
      </c>
      <c r="AO837">
        <v>1</v>
      </c>
      <c r="AQ837">
        <v>0</v>
      </c>
      <c r="AR837">
        <v>0</v>
      </c>
      <c r="AS837">
        <v>0</v>
      </c>
      <c r="AT837">
        <v>0</v>
      </c>
      <c r="AU837">
        <v>2</v>
      </c>
      <c r="AV837">
        <v>0</v>
      </c>
      <c r="AW837">
        <v>0</v>
      </c>
      <c r="AX837">
        <v>2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4.2700000000000002E-2</v>
      </c>
      <c r="BK837" t="s">
        <v>3397</v>
      </c>
    </row>
    <row r="838" spans="1:63" x14ac:dyDescent="0.25">
      <c r="A838">
        <v>1</v>
      </c>
      <c r="B838" t="s">
        <v>1566</v>
      </c>
      <c r="C838" t="s">
        <v>1566</v>
      </c>
      <c r="E838">
        <v>837</v>
      </c>
      <c r="G838" t="s">
        <v>74</v>
      </c>
      <c r="H838" t="s">
        <v>1566</v>
      </c>
      <c r="I838" t="s">
        <v>1670</v>
      </c>
      <c r="J838" t="s">
        <v>122</v>
      </c>
      <c r="K838" t="s">
        <v>3695</v>
      </c>
      <c r="M838">
        <v>0.1094</v>
      </c>
      <c r="N838">
        <v>0.125</v>
      </c>
      <c r="O838">
        <v>0.1094</v>
      </c>
      <c r="P838">
        <v>0.42</v>
      </c>
      <c r="Q838">
        <v>0.47499999999999998</v>
      </c>
      <c r="R838">
        <v>8.0717563666733554</v>
      </c>
      <c r="S838">
        <v>0.5</v>
      </c>
      <c r="T838">
        <v>3</v>
      </c>
      <c r="U838">
        <v>1.5</v>
      </c>
      <c r="V838">
        <v>0.375</v>
      </c>
      <c r="AA838" t="s">
        <v>3397</v>
      </c>
      <c r="AE838" t="s">
        <v>44</v>
      </c>
      <c r="AF838" t="s">
        <v>123</v>
      </c>
      <c r="AG838" t="s">
        <v>124</v>
      </c>
      <c r="AI838">
        <v>1</v>
      </c>
      <c r="AJ838">
        <v>1</v>
      </c>
      <c r="AK838">
        <v>1</v>
      </c>
      <c r="AL838">
        <v>0</v>
      </c>
      <c r="AM838">
        <v>0</v>
      </c>
      <c r="AN838">
        <v>0</v>
      </c>
      <c r="AO838">
        <v>1</v>
      </c>
      <c r="AQ838">
        <v>0</v>
      </c>
      <c r="AR838">
        <v>0</v>
      </c>
      <c r="AS838">
        <v>0</v>
      </c>
      <c r="AT838">
        <v>0</v>
      </c>
      <c r="AU838">
        <v>2</v>
      </c>
      <c r="AV838">
        <v>0</v>
      </c>
      <c r="AW838">
        <v>0</v>
      </c>
      <c r="AX838">
        <v>2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4.2700000000000002E-2</v>
      </c>
      <c r="BK838" t="s">
        <v>3397</v>
      </c>
    </row>
    <row r="839" spans="1:63" x14ac:dyDescent="0.25">
      <c r="A839">
        <v>1</v>
      </c>
      <c r="B839" t="s">
        <v>1566</v>
      </c>
      <c r="C839" t="s">
        <v>1566</v>
      </c>
      <c r="E839">
        <v>838</v>
      </c>
      <c r="G839" t="s">
        <v>74</v>
      </c>
      <c r="H839" t="s">
        <v>1566</v>
      </c>
      <c r="I839" t="s">
        <v>1671</v>
      </c>
      <c r="J839">
        <v>30197</v>
      </c>
      <c r="K839" t="s">
        <v>3742</v>
      </c>
      <c r="M839">
        <v>0.1094</v>
      </c>
      <c r="N839">
        <v>0.125</v>
      </c>
      <c r="O839">
        <v>0.1094</v>
      </c>
      <c r="P839">
        <v>0.4</v>
      </c>
      <c r="Q839">
        <v>0.47499999999999998</v>
      </c>
      <c r="R839">
        <v>5.9374160994815099</v>
      </c>
      <c r="S839">
        <v>0.52500000000000002</v>
      </c>
      <c r="T839">
        <v>4</v>
      </c>
      <c r="U839">
        <v>1.5</v>
      </c>
      <c r="V839">
        <v>0.375</v>
      </c>
      <c r="AA839" t="s">
        <v>3397</v>
      </c>
      <c r="AE839" t="s">
        <v>44</v>
      </c>
      <c r="AF839" t="s">
        <v>1636</v>
      </c>
      <c r="AG839" t="s">
        <v>79</v>
      </c>
      <c r="AI839">
        <v>0</v>
      </c>
      <c r="AJ839">
        <v>1</v>
      </c>
      <c r="AK839">
        <v>1</v>
      </c>
      <c r="AL839">
        <v>0</v>
      </c>
      <c r="AM839">
        <v>1</v>
      </c>
      <c r="AN839">
        <v>0</v>
      </c>
      <c r="AO839">
        <v>1</v>
      </c>
      <c r="AQ839">
        <v>0</v>
      </c>
      <c r="AR839">
        <v>0</v>
      </c>
      <c r="AS839">
        <v>0</v>
      </c>
      <c r="AT839">
        <v>0</v>
      </c>
      <c r="AU839">
        <v>2</v>
      </c>
      <c r="AV839">
        <v>0</v>
      </c>
      <c r="AW839">
        <v>0</v>
      </c>
      <c r="AX839">
        <v>2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4.2700000000000002E-2</v>
      </c>
      <c r="BK839" t="s">
        <v>3397</v>
      </c>
    </row>
    <row r="840" spans="1:63" x14ac:dyDescent="0.25">
      <c r="A840">
        <v>1</v>
      </c>
      <c r="B840" t="s">
        <v>1566</v>
      </c>
      <c r="C840" t="s">
        <v>1566</v>
      </c>
      <c r="E840">
        <v>839</v>
      </c>
      <c r="G840" t="s">
        <v>74</v>
      </c>
      <c r="H840" t="s">
        <v>1566</v>
      </c>
      <c r="I840" t="s">
        <v>1672</v>
      </c>
      <c r="J840">
        <v>9403</v>
      </c>
      <c r="K840" t="s">
        <v>3741</v>
      </c>
      <c r="M840">
        <v>0.115</v>
      </c>
      <c r="N840">
        <v>0.125</v>
      </c>
      <c r="O840">
        <v>0.115</v>
      </c>
      <c r="P840">
        <v>0.94</v>
      </c>
      <c r="Q840">
        <v>0.99</v>
      </c>
      <c r="R840">
        <v>5.7105931374996288</v>
      </c>
      <c r="S840">
        <v>1</v>
      </c>
      <c r="T840">
        <v>2</v>
      </c>
      <c r="U840">
        <v>2</v>
      </c>
      <c r="V840">
        <v>0.34499999999999997</v>
      </c>
      <c r="AA840" t="s">
        <v>3397</v>
      </c>
      <c r="AE840" t="s">
        <v>44</v>
      </c>
      <c r="AF840" t="s">
        <v>62</v>
      </c>
      <c r="AG840" t="s">
        <v>79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Q840">
        <v>0</v>
      </c>
      <c r="AR840">
        <v>0</v>
      </c>
      <c r="AS840">
        <v>0</v>
      </c>
      <c r="AT840">
        <v>0</v>
      </c>
      <c r="AU840">
        <v>2</v>
      </c>
      <c r="AV840">
        <v>0</v>
      </c>
      <c r="AW840">
        <v>0</v>
      </c>
      <c r="AX840">
        <v>2</v>
      </c>
      <c r="AY840">
        <v>2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4.5499999999999999E-2</v>
      </c>
      <c r="BK840" t="s">
        <v>3397</v>
      </c>
    </row>
    <row r="841" spans="1:63" x14ac:dyDescent="0.25">
      <c r="A841">
        <v>1</v>
      </c>
      <c r="B841" t="s">
        <v>1566</v>
      </c>
      <c r="C841" t="s">
        <v>1566</v>
      </c>
      <c r="E841">
        <v>840</v>
      </c>
      <c r="G841" t="s">
        <v>74</v>
      </c>
      <c r="H841" t="s">
        <v>1566</v>
      </c>
      <c r="I841" t="s">
        <v>1673</v>
      </c>
      <c r="J841">
        <v>30315</v>
      </c>
      <c r="K841" t="s">
        <v>3740</v>
      </c>
      <c r="M841">
        <v>0.125</v>
      </c>
      <c r="N841">
        <v>0.125</v>
      </c>
      <c r="O841">
        <v>0.125</v>
      </c>
      <c r="P841">
        <v>0.5</v>
      </c>
      <c r="R841">
        <v>0</v>
      </c>
      <c r="S841">
        <v>0.5</v>
      </c>
      <c r="T841">
        <v>2</v>
      </c>
      <c r="U841">
        <v>1.5</v>
      </c>
      <c r="V841">
        <v>0.5</v>
      </c>
      <c r="AA841" t="s">
        <v>3397</v>
      </c>
      <c r="AE841" t="s">
        <v>44</v>
      </c>
      <c r="AF841" t="s">
        <v>62</v>
      </c>
      <c r="AG841" t="s">
        <v>79</v>
      </c>
      <c r="AI841">
        <v>1</v>
      </c>
      <c r="AJ841">
        <v>0</v>
      </c>
      <c r="AK841">
        <v>1</v>
      </c>
      <c r="AL841">
        <v>1</v>
      </c>
      <c r="AM841">
        <v>0</v>
      </c>
      <c r="AN841">
        <v>1</v>
      </c>
      <c r="AO841">
        <v>1</v>
      </c>
      <c r="AQ841">
        <v>0</v>
      </c>
      <c r="AR841">
        <v>0</v>
      </c>
      <c r="AS841">
        <v>0</v>
      </c>
      <c r="AT841">
        <v>0</v>
      </c>
      <c r="AU841">
        <v>2</v>
      </c>
      <c r="AV841">
        <v>0</v>
      </c>
      <c r="AW841">
        <v>0</v>
      </c>
      <c r="AX841">
        <v>2</v>
      </c>
      <c r="AY841">
        <v>2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5.0500000000000003E-2</v>
      </c>
      <c r="BK841" t="s">
        <v>3397</v>
      </c>
    </row>
    <row r="842" spans="1:63" x14ac:dyDescent="0.25">
      <c r="A842">
        <v>1</v>
      </c>
      <c r="B842" t="s">
        <v>1566</v>
      </c>
      <c r="C842" t="s">
        <v>1566</v>
      </c>
      <c r="E842">
        <v>841</v>
      </c>
      <c r="G842" t="s">
        <v>74</v>
      </c>
      <c r="H842" t="s">
        <v>1566</v>
      </c>
      <c r="I842" t="s">
        <v>1674</v>
      </c>
      <c r="J842">
        <v>31705</v>
      </c>
      <c r="K842" t="s">
        <v>3740</v>
      </c>
      <c r="M842">
        <v>0.125</v>
      </c>
      <c r="N842">
        <v>0.125</v>
      </c>
      <c r="O842">
        <v>0.125</v>
      </c>
      <c r="P842">
        <v>0.5</v>
      </c>
      <c r="R842">
        <v>0</v>
      </c>
      <c r="S842">
        <v>0.5</v>
      </c>
      <c r="T842">
        <v>2</v>
      </c>
      <c r="U842">
        <v>1.5</v>
      </c>
      <c r="V842">
        <v>0.25</v>
      </c>
      <c r="AA842" t="s">
        <v>3397</v>
      </c>
      <c r="AE842" t="s">
        <v>44</v>
      </c>
      <c r="AF842" t="s">
        <v>62</v>
      </c>
      <c r="AG842" t="s">
        <v>79</v>
      </c>
      <c r="AI842">
        <v>1</v>
      </c>
      <c r="AJ842">
        <v>0</v>
      </c>
      <c r="AK842">
        <v>0</v>
      </c>
      <c r="AL842">
        <v>1</v>
      </c>
      <c r="AM842">
        <v>0</v>
      </c>
      <c r="AN842">
        <v>1</v>
      </c>
      <c r="AO842">
        <v>1</v>
      </c>
      <c r="AQ842">
        <v>0</v>
      </c>
      <c r="AR842">
        <v>0</v>
      </c>
      <c r="AS842">
        <v>0</v>
      </c>
      <c r="AT842">
        <v>0</v>
      </c>
      <c r="AU842">
        <v>2</v>
      </c>
      <c r="AV842">
        <v>0</v>
      </c>
      <c r="AW842">
        <v>0</v>
      </c>
      <c r="AX842">
        <v>2</v>
      </c>
      <c r="AY842">
        <v>2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5.0500000000000003E-2</v>
      </c>
      <c r="BK842" t="s">
        <v>3397</v>
      </c>
    </row>
    <row r="843" spans="1:63" x14ac:dyDescent="0.25">
      <c r="A843">
        <v>1</v>
      </c>
      <c r="B843" t="s">
        <v>1566</v>
      </c>
      <c r="C843" t="s">
        <v>1566</v>
      </c>
      <c r="E843">
        <v>842</v>
      </c>
      <c r="G843" t="s">
        <v>74</v>
      </c>
      <c r="H843" t="s">
        <v>1566</v>
      </c>
      <c r="I843" t="s">
        <v>1675</v>
      </c>
      <c r="J843" t="s">
        <v>1676</v>
      </c>
      <c r="K843" t="s">
        <v>3726</v>
      </c>
      <c r="M843">
        <v>0.125</v>
      </c>
      <c r="N843">
        <v>0.125</v>
      </c>
      <c r="O843">
        <v>0.122</v>
      </c>
      <c r="P843">
        <v>1.5</v>
      </c>
      <c r="R843">
        <v>0</v>
      </c>
      <c r="S843">
        <v>1.55</v>
      </c>
      <c r="T843">
        <v>3</v>
      </c>
      <c r="U843">
        <v>2.5</v>
      </c>
      <c r="V843">
        <v>1</v>
      </c>
      <c r="AA843" t="s">
        <v>3397</v>
      </c>
      <c r="AE843" t="s">
        <v>44</v>
      </c>
      <c r="AF843" t="s">
        <v>73</v>
      </c>
      <c r="AG843" t="s">
        <v>66</v>
      </c>
      <c r="AI843">
        <v>0</v>
      </c>
      <c r="AJ843">
        <v>1</v>
      </c>
      <c r="AK843">
        <v>1</v>
      </c>
      <c r="AL843">
        <v>0</v>
      </c>
      <c r="AM843">
        <v>1</v>
      </c>
      <c r="AN843">
        <v>0</v>
      </c>
      <c r="AO843">
        <v>1</v>
      </c>
      <c r="AQ843">
        <v>0</v>
      </c>
      <c r="AR843">
        <v>0</v>
      </c>
      <c r="AS843">
        <v>0</v>
      </c>
      <c r="AT843">
        <v>0</v>
      </c>
      <c r="AU843">
        <v>2</v>
      </c>
      <c r="AV843">
        <v>0</v>
      </c>
      <c r="AW843">
        <v>0</v>
      </c>
      <c r="AX843">
        <v>2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5.0500000000000003E-2</v>
      </c>
      <c r="BK843" t="s">
        <v>3397</v>
      </c>
    </row>
    <row r="844" spans="1:63" x14ac:dyDescent="0.25">
      <c r="A844">
        <v>1</v>
      </c>
      <c r="B844" t="s">
        <v>1566</v>
      </c>
      <c r="C844" t="s">
        <v>1566</v>
      </c>
      <c r="E844">
        <v>843</v>
      </c>
      <c r="F844" t="s">
        <v>60</v>
      </c>
      <c r="H844" t="s">
        <v>1566</v>
      </c>
      <c r="I844" t="s">
        <v>1677</v>
      </c>
      <c r="J844">
        <v>13708</v>
      </c>
      <c r="K844" t="s">
        <v>3726</v>
      </c>
      <c r="M844">
        <v>0.125</v>
      </c>
      <c r="N844">
        <v>0.125</v>
      </c>
      <c r="O844">
        <v>0.122</v>
      </c>
      <c r="P844">
        <v>1.57</v>
      </c>
      <c r="R844">
        <v>0</v>
      </c>
      <c r="S844">
        <v>1.6</v>
      </c>
      <c r="T844">
        <v>3</v>
      </c>
      <c r="U844">
        <v>2.5</v>
      </c>
      <c r="V844">
        <v>1</v>
      </c>
      <c r="AA844" t="s">
        <v>3397</v>
      </c>
      <c r="AE844" t="s">
        <v>44</v>
      </c>
      <c r="AF844" t="s">
        <v>62</v>
      </c>
      <c r="AG844" t="s">
        <v>66</v>
      </c>
      <c r="AI844">
        <v>1</v>
      </c>
      <c r="AJ844">
        <v>1</v>
      </c>
      <c r="AK844">
        <v>0</v>
      </c>
      <c r="AL844">
        <v>0</v>
      </c>
      <c r="AM844">
        <v>1</v>
      </c>
      <c r="AN844">
        <v>0</v>
      </c>
      <c r="AO844">
        <v>1</v>
      </c>
      <c r="AQ844">
        <v>0</v>
      </c>
      <c r="AR844">
        <v>0</v>
      </c>
      <c r="AS844">
        <v>0</v>
      </c>
      <c r="AT844">
        <v>0</v>
      </c>
      <c r="AU844">
        <v>2</v>
      </c>
      <c r="AV844">
        <v>0</v>
      </c>
      <c r="AW844">
        <v>0</v>
      </c>
      <c r="AX844">
        <v>2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5.0500000000000003E-2</v>
      </c>
      <c r="BK844" t="s">
        <v>3397</v>
      </c>
    </row>
    <row r="845" spans="1:63" x14ac:dyDescent="0.25">
      <c r="A845">
        <v>1</v>
      </c>
      <c r="B845" t="s">
        <v>1566</v>
      </c>
      <c r="C845" t="s">
        <v>1566</v>
      </c>
      <c r="E845">
        <v>844</v>
      </c>
      <c r="G845" t="s">
        <v>74</v>
      </c>
      <c r="H845" t="s">
        <v>1566</v>
      </c>
      <c r="I845" t="s">
        <v>1678</v>
      </c>
      <c r="J845">
        <v>33708</v>
      </c>
      <c r="K845" t="s">
        <v>3726</v>
      </c>
      <c r="M845">
        <v>0.125</v>
      </c>
      <c r="N845">
        <v>0.125</v>
      </c>
      <c r="O845">
        <v>0.125</v>
      </c>
      <c r="P845">
        <v>1.1499999999999999</v>
      </c>
      <c r="R845">
        <v>0</v>
      </c>
      <c r="S845">
        <v>1.1499999999999999</v>
      </c>
      <c r="T845">
        <v>3</v>
      </c>
      <c r="U845">
        <v>2.5</v>
      </c>
      <c r="V845">
        <v>1</v>
      </c>
      <c r="AA845" t="s">
        <v>3397</v>
      </c>
      <c r="AE845" t="s">
        <v>44</v>
      </c>
      <c r="AF845" t="s">
        <v>62</v>
      </c>
      <c r="AG845" t="s">
        <v>66</v>
      </c>
      <c r="AI845">
        <v>1</v>
      </c>
      <c r="AJ845">
        <v>1</v>
      </c>
      <c r="AK845">
        <v>0</v>
      </c>
      <c r="AL845">
        <v>0</v>
      </c>
      <c r="AM845">
        <v>1</v>
      </c>
      <c r="AN845">
        <v>0</v>
      </c>
      <c r="AO845">
        <v>1</v>
      </c>
      <c r="AQ845">
        <v>0</v>
      </c>
      <c r="AR845">
        <v>0</v>
      </c>
      <c r="AS845">
        <v>0</v>
      </c>
      <c r="AT845">
        <v>0</v>
      </c>
      <c r="AU845">
        <v>2</v>
      </c>
      <c r="AV845">
        <v>0</v>
      </c>
      <c r="AW845">
        <v>0</v>
      </c>
      <c r="AX845">
        <v>2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5.0500000000000003E-2</v>
      </c>
      <c r="BK845" t="s">
        <v>3397</v>
      </c>
    </row>
    <row r="846" spans="1:63" x14ac:dyDescent="0.25">
      <c r="A846">
        <v>1</v>
      </c>
      <c r="B846" t="s">
        <v>1566</v>
      </c>
      <c r="C846" t="s">
        <v>1566</v>
      </c>
      <c r="E846">
        <v>845</v>
      </c>
      <c r="F846" t="s">
        <v>60</v>
      </c>
      <c r="H846" t="s">
        <v>1566</v>
      </c>
      <c r="I846" t="s">
        <v>1679</v>
      </c>
      <c r="J846">
        <v>3045</v>
      </c>
      <c r="K846" t="s">
        <v>3726</v>
      </c>
      <c r="M846">
        <v>0.125</v>
      </c>
      <c r="N846">
        <v>0.125</v>
      </c>
      <c r="O846">
        <v>0.125</v>
      </c>
      <c r="P846">
        <v>0.63</v>
      </c>
      <c r="R846">
        <v>0</v>
      </c>
      <c r="S846">
        <v>0.67</v>
      </c>
      <c r="T846">
        <v>3</v>
      </c>
      <c r="U846">
        <v>2.5</v>
      </c>
      <c r="V846">
        <v>0.5</v>
      </c>
      <c r="AA846" t="s">
        <v>3397</v>
      </c>
      <c r="AE846" t="s">
        <v>44</v>
      </c>
      <c r="AF846" t="s">
        <v>62</v>
      </c>
      <c r="AG846" t="s">
        <v>127</v>
      </c>
      <c r="AI846">
        <v>1</v>
      </c>
      <c r="AJ846">
        <v>0</v>
      </c>
      <c r="AK846">
        <v>1</v>
      </c>
      <c r="AL846">
        <v>0</v>
      </c>
      <c r="AM846">
        <v>0</v>
      </c>
      <c r="AN846">
        <v>1</v>
      </c>
      <c r="AO846">
        <v>1</v>
      </c>
      <c r="AQ846">
        <v>0</v>
      </c>
      <c r="AR846">
        <v>0</v>
      </c>
      <c r="AS846">
        <v>0</v>
      </c>
      <c r="AT846">
        <v>0</v>
      </c>
      <c r="AU846">
        <v>2</v>
      </c>
      <c r="AV846">
        <v>0</v>
      </c>
      <c r="AW846">
        <v>0</v>
      </c>
      <c r="AX846">
        <v>2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5.0500000000000003E-2</v>
      </c>
      <c r="BK846" t="s">
        <v>3397</v>
      </c>
    </row>
    <row r="847" spans="1:63" x14ac:dyDescent="0.25">
      <c r="A847">
        <v>1</v>
      </c>
      <c r="B847" t="s">
        <v>1566</v>
      </c>
      <c r="C847" t="s">
        <v>1566</v>
      </c>
      <c r="E847">
        <v>846</v>
      </c>
      <c r="G847" t="s">
        <v>74</v>
      </c>
      <c r="H847" t="s">
        <v>1566</v>
      </c>
      <c r="I847" t="s">
        <v>1680</v>
      </c>
      <c r="J847">
        <v>30515</v>
      </c>
      <c r="K847" t="s">
        <v>3726</v>
      </c>
      <c r="M847">
        <v>0.125</v>
      </c>
      <c r="N847">
        <v>0.125</v>
      </c>
      <c r="O847">
        <v>0.125</v>
      </c>
      <c r="P847">
        <v>0.63500000000000001</v>
      </c>
      <c r="R847">
        <v>0</v>
      </c>
      <c r="S847">
        <v>0.64</v>
      </c>
      <c r="T847">
        <v>3</v>
      </c>
      <c r="U847">
        <v>1.5</v>
      </c>
      <c r="V847">
        <v>0.53</v>
      </c>
      <c r="AA847" t="s">
        <v>3397</v>
      </c>
      <c r="AE847" t="s">
        <v>44</v>
      </c>
      <c r="AF847" t="s">
        <v>62</v>
      </c>
      <c r="AG847" t="s">
        <v>79</v>
      </c>
      <c r="AI847">
        <v>1</v>
      </c>
      <c r="AJ847">
        <v>0</v>
      </c>
      <c r="AK847">
        <v>1</v>
      </c>
      <c r="AL847">
        <v>0</v>
      </c>
      <c r="AM847">
        <v>1</v>
      </c>
      <c r="AN847">
        <v>1</v>
      </c>
      <c r="AO847">
        <v>1</v>
      </c>
      <c r="AQ847">
        <v>0</v>
      </c>
      <c r="AR847">
        <v>0</v>
      </c>
      <c r="AS847">
        <v>0</v>
      </c>
      <c r="AT847">
        <v>0</v>
      </c>
      <c r="AU847">
        <v>2</v>
      </c>
      <c r="AV847">
        <v>0</v>
      </c>
      <c r="AW847">
        <v>0</v>
      </c>
      <c r="AX847">
        <v>2</v>
      </c>
      <c r="AY847">
        <v>2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5.0500000000000003E-2</v>
      </c>
      <c r="BK847" t="s">
        <v>3397</v>
      </c>
    </row>
    <row r="848" spans="1:63" x14ac:dyDescent="0.25">
      <c r="A848">
        <v>1</v>
      </c>
      <c r="B848" t="s">
        <v>1566</v>
      </c>
      <c r="C848" t="s">
        <v>1566</v>
      </c>
      <c r="E848">
        <v>847</v>
      </c>
      <c r="G848" t="s">
        <v>74</v>
      </c>
      <c r="H848" t="s">
        <v>1566</v>
      </c>
      <c r="I848" t="s">
        <v>1681</v>
      </c>
      <c r="J848" t="s">
        <v>1682</v>
      </c>
      <c r="K848" t="s">
        <v>3726</v>
      </c>
      <c r="M848">
        <v>0.125</v>
      </c>
      <c r="N848">
        <v>0.125</v>
      </c>
      <c r="O848">
        <v>0.125</v>
      </c>
      <c r="P848">
        <v>0.54</v>
      </c>
      <c r="R848">
        <v>0</v>
      </c>
      <c r="S848">
        <v>0.54</v>
      </c>
      <c r="T848">
        <v>3</v>
      </c>
      <c r="U848">
        <v>1.5</v>
      </c>
      <c r="V848">
        <v>0.25</v>
      </c>
      <c r="AA848" t="s">
        <v>3397</v>
      </c>
      <c r="AE848" t="s">
        <v>44</v>
      </c>
      <c r="AF848" t="s">
        <v>1683</v>
      </c>
      <c r="AG848" t="s">
        <v>132</v>
      </c>
      <c r="AI848">
        <v>1</v>
      </c>
      <c r="AJ848">
        <v>0</v>
      </c>
      <c r="AK848">
        <v>1</v>
      </c>
      <c r="AL848">
        <v>0</v>
      </c>
      <c r="AM848">
        <v>0</v>
      </c>
      <c r="AN848">
        <v>1</v>
      </c>
      <c r="AO848">
        <v>1</v>
      </c>
      <c r="AQ848">
        <v>0</v>
      </c>
      <c r="AR848">
        <v>0</v>
      </c>
      <c r="AS848">
        <v>0</v>
      </c>
      <c r="AT848">
        <v>0</v>
      </c>
      <c r="AU848">
        <v>2</v>
      </c>
      <c r="AV848">
        <v>0</v>
      </c>
      <c r="AW848">
        <v>0</v>
      </c>
      <c r="AX848">
        <v>2</v>
      </c>
      <c r="AY848">
        <v>0</v>
      </c>
      <c r="AZ848">
        <v>2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5.0500000000000003E-2</v>
      </c>
      <c r="BK848" t="s">
        <v>3397</v>
      </c>
    </row>
    <row r="849" spans="1:63" x14ac:dyDescent="0.25">
      <c r="A849">
        <v>1</v>
      </c>
      <c r="B849" t="s">
        <v>1566</v>
      </c>
      <c r="C849" t="s">
        <v>1566</v>
      </c>
      <c r="E849">
        <v>848</v>
      </c>
      <c r="G849" t="s">
        <v>74</v>
      </c>
      <c r="H849" t="s">
        <v>1566</v>
      </c>
      <c r="I849" t="s">
        <v>1684</v>
      </c>
      <c r="J849">
        <v>30032</v>
      </c>
      <c r="K849" t="s">
        <v>3739</v>
      </c>
      <c r="M849">
        <v>0.125</v>
      </c>
      <c r="N849">
        <v>0.125</v>
      </c>
      <c r="O849">
        <v>0.125</v>
      </c>
      <c r="P849">
        <v>0.67500000000000004</v>
      </c>
      <c r="R849">
        <v>0</v>
      </c>
      <c r="S849">
        <v>0.67500000000000004</v>
      </c>
      <c r="T849">
        <v>4</v>
      </c>
      <c r="U849">
        <v>2.5</v>
      </c>
      <c r="V849">
        <v>0.5</v>
      </c>
      <c r="AA849" t="s">
        <v>3397</v>
      </c>
      <c r="AE849" t="s">
        <v>44</v>
      </c>
      <c r="AF849" t="s">
        <v>126</v>
      </c>
      <c r="AG849" t="s">
        <v>127</v>
      </c>
      <c r="AI849">
        <v>0</v>
      </c>
      <c r="AJ849">
        <v>1</v>
      </c>
      <c r="AK849">
        <v>0</v>
      </c>
      <c r="AL849">
        <v>0</v>
      </c>
      <c r="AM849">
        <v>0</v>
      </c>
      <c r="AN849">
        <v>1</v>
      </c>
      <c r="AO849">
        <v>1</v>
      </c>
      <c r="AQ849">
        <v>0</v>
      </c>
      <c r="AR849">
        <v>0</v>
      </c>
      <c r="AS849">
        <v>0</v>
      </c>
      <c r="AT849">
        <v>0</v>
      </c>
      <c r="AU849">
        <v>2</v>
      </c>
      <c r="AV849">
        <v>0</v>
      </c>
      <c r="AW849">
        <v>0</v>
      </c>
      <c r="AX849">
        <v>2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5.0500000000000003E-2</v>
      </c>
      <c r="BK849" t="s">
        <v>3397</v>
      </c>
    </row>
    <row r="850" spans="1:63" x14ac:dyDescent="0.25">
      <c r="A850">
        <v>1</v>
      </c>
      <c r="B850" t="s">
        <v>1566</v>
      </c>
      <c r="C850" t="s">
        <v>1566</v>
      </c>
      <c r="E850">
        <v>849</v>
      </c>
      <c r="G850" t="s">
        <v>74</v>
      </c>
      <c r="H850" t="s">
        <v>1566</v>
      </c>
      <c r="I850" t="s">
        <v>1685</v>
      </c>
      <c r="J850">
        <v>30177</v>
      </c>
      <c r="K850" t="s">
        <v>3739</v>
      </c>
      <c r="M850">
        <v>0.125</v>
      </c>
      <c r="N850">
        <v>0.125</v>
      </c>
      <c r="O850">
        <v>0.125</v>
      </c>
      <c r="P850">
        <v>0.5</v>
      </c>
      <c r="R850">
        <v>0</v>
      </c>
      <c r="S850">
        <v>0.5</v>
      </c>
      <c r="T850">
        <v>4</v>
      </c>
      <c r="U850">
        <v>1.5</v>
      </c>
      <c r="V850">
        <v>0.375</v>
      </c>
      <c r="AA850" t="s">
        <v>3397</v>
      </c>
      <c r="AE850" t="s">
        <v>44</v>
      </c>
      <c r="AF850" t="s">
        <v>62</v>
      </c>
      <c r="AG850" t="s">
        <v>79</v>
      </c>
      <c r="AI850">
        <v>0</v>
      </c>
      <c r="AJ850">
        <v>1</v>
      </c>
      <c r="AK850">
        <v>1</v>
      </c>
      <c r="AL850">
        <v>0</v>
      </c>
      <c r="AM850">
        <v>1</v>
      </c>
      <c r="AN850">
        <v>0</v>
      </c>
      <c r="AO850">
        <v>1</v>
      </c>
      <c r="AQ850">
        <v>0</v>
      </c>
      <c r="AR850">
        <v>0</v>
      </c>
      <c r="AS850">
        <v>0</v>
      </c>
      <c r="AT850">
        <v>0</v>
      </c>
      <c r="AU850">
        <v>2</v>
      </c>
      <c r="AV850">
        <v>0</v>
      </c>
      <c r="AW850">
        <v>0</v>
      </c>
      <c r="AX850">
        <v>2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5.0500000000000003E-2</v>
      </c>
      <c r="BK850" t="s">
        <v>3397</v>
      </c>
    </row>
    <row r="851" spans="1:63" x14ac:dyDescent="0.25">
      <c r="A851">
        <v>1</v>
      </c>
      <c r="B851" t="s">
        <v>1566</v>
      </c>
      <c r="C851" t="s">
        <v>1566</v>
      </c>
      <c r="E851">
        <v>850</v>
      </c>
      <c r="G851" t="s">
        <v>74</v>
      </c>
      <c r="H851" t="s">
        <v>1566</v>
      </c>
      <c r="I851" t="s">
        <v>1686</v>
      </c>
      <c r="J851" t="s">
        <v>1687</v>
      </c>
      <c r="K851" t="s">
        <v>3739</v>
      </c>
      <c r="M851">
        <v>0.125</v>
      </c>
      <c r="N851">
        <v>0.125</v>
      </c>
      <c r="O851">
        <v>0.125</v>
      </c>
      <c r="P851">
        <v>0.375</v>
      </c>
      <c r="R851">
        <v>0</v>
      </c>
      <c r="S851">
        <v>0.375</v>
      </c>
      <c r="T851">
        <v>4</v>
      </c>
      <c r="U851">
        <v>1.5</v>
      </c>
      <c r="V851">
        <v>0.25</v>
      </c>
      <c r="AA851" t="s">
        <v>3397</v>
      </c>
      <c r="AE851" t="s">
        <v>44</v>
      </c>
      <c r="AF851" t="s">
        <v>73</v>
      </c>
      <c r="AG851" t="s">
        <v>124</v>
      </c>
      <c r="AI851">
        <v>0</v>
      </c>
      <c r="AJ851">
        <v>1</v>
      </c>
      <c r="AK851">
        <v>1</v>
      </c>
      <c r="AL851">
        <v>0</v>
      </c>
      <c r="AM851">
        <v>0</v>
      </c>
      <c r="AN851">
        <v>1</v>
      </c>
      <c r="AO851">
        <v>0</v>
      </c>
      <c r="AQ851">
        <v>0</v>
      </c>
      <c r="AR851">
        <v>0</v>
      </c>
      <c r="AS851">
        <v>0</v>
      </c>
      <c r="AT851">
        <v>0</v>
      </c>
      <c r="AU851">
        <v>2</v>
      </c>
      <c r="AV851">
        <v>0</v>
      </c>
      <c r="AW851">
        <v>0</v>
      </c>
      <c r="AX851">
        <v>2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5.0500000000000003E-2</v>
      </c>
      <c r="BK851" t="s">
        <v>3397</v>
      </c>
    </row>
    <row r="852" spans="1:63" x14ac:dyDescent="0.25">
      <c r="A852">
        <v>1</v>
      </c>
      <c r="B852" t="s">
        <v>1566</v>
      </c>
      <c r="C852" t="s">
        <v>1566</v>
      </c>
      <c r="E852">
        <v>851</v>
      </c>
      <c r="F852" t="s">
        <v>60</v>
      </c>
      <c r="H852" t="s">
        <v>1566</v>
      </c>
      <c r="I852" t="s">
        <v>1688</v>
      </c>
      <c r="J852">
        <v>5022</v>
      </c>
      <c r="K852" t="s">
        <v>3457</v>
      </c>
      <c r="M852">
        <v>0.125</v>
      </c>
      <c r="N852">
        <v>0.125</v>
      </c>
      <c r="O852">
        <v>0.125</v>
      </c>
      <c r="P852">
        <v>0.63</v>
      </c>
      <c r="R852">
        <v>0</v>
      </c>
      <c r="S852">
        <v>0.66</v>
      </c>
      <c r="T852">
        <v>5</v>
      </c>
      <c r="U852">
        <v>2.5</v>
      </c>
      <c r="V852">
        <v>0.5</v>
      </c>
      <c r="AA852" t="s">
        <v>3397</v>
      </c>
      <c r="AE852" t="s">
        <v>44</v>
      </c>
      <c r="AF852" t="s">
        <v>126</v>
      </c>
      <c r="AG852" t="s">
        <v>127</v>
      </c>
      <c r="AI852">
        <v>0</v>
      </c>
      <c r="AJ852">
        <v>1</v>
      </c>
      <c r="AK852">
        <v>0</v>
      </c>
      <c r="AL852">
        <v>0</v>
      </c>
      <c r="AM852">
        <v>0</v>
      </c>
      <c r="AN852">
        <v>1</v>
      </c>
      <c r="AO852">
        <v>1</v>
      </c>
      <c r="AQ852">
        <v>0</v>
      </c>
      <c r="AR852">
        <v>0</v>
      </c>
      <c r="AS852">
        <v>0</v>
      </c>
      <c r="AT852">
        <v>0</v>
      </c>
      <c r="AU852">
        <v>2</v>
      </c>
      <c r="AV852">
        <v>0</v>
      </c>
      <c r="AW852">
        <v>0</v>
      </c>
      <c r="AX852">
        <v>2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5.0500000000000003E-2</v>
      </c>
      <c r="BK852" t="s">
        <v>3397</v>
      </c>
    </row>
    <row r="853" spans="1:63" x14ac:dyDescent="0.25">
      <c r="A853">
        <v>1</v>
      </c>
      <c r="B853" t="s">
        <v>1566</v>
      </c>
      <c r="C853" t="s">
        <v>1566</v>
      </c>
      <c r="E853">
        <v>852</v>
      </c>
      <c r="G853" t="s">
        <v>74</v>
      </c>
      <c r="H853" t="s">
        <v>1566</v>
      </c>
      <c r="I853" t="s">
        <v>1689</v>
      </c>
      <c r="J853" t="s">
        <v>1690</v>
      </c>
      <c r="K853" t="s">
        <v>3457</v>
      </c>
      <c r="M853">
        <v>0.125</v>
      </c>
      <c r="N853">
        <v>0.125</v>
      </c>
      <c r="O853">
        <v>0.125</v>
      </c>
      <c r="P853">
        <v>0.57499999999999996</v>
      </c>
      <c r="R853">
        <v>0</v>
      </c>
      <c r="S853">
        <v>0.57499999999999996</v>
      </c>
      <c r="T853">
        <v>5</v>
      </c>
      <c r="U853">
        <v>1.5</v>
      </c>
      <c r="V853">
        <v>0.5</v>
      </c>
      <c r="AA853" t="s">
        <v>3397</v>
      </c>
      <c r="AE853" t="s">
        <v>44</v>
      </c>
      <c r="AF853" t="s">
        <v>119</v>
      </c>
      <c r="AG853" t="s">
        <v>132</v>
      </c>
      <c r="AI853">
        <v>1</v>
      </c>
      <c r="AJ853">
        <v>1</v>
      </c>
      <c r="AK853">
        <v>1</v>
      </c>
      <c r="AL853">
        <v>0</v>
      </c>
      <c r="AM853">
        <v>0</v>
      </c>
      <c r="AN853">
        <v>1</v>
      </c>
      <c r="AO853">
        <v>1</v>
      </c>
      <c r="AQ853">
        <v>0</v>
      </c>
      <c r="AR853">
        <v>0</v>
      </c>
      <c r="AS853">
        <v>0</v>
      </c>
      <c r="AT853">
        <v>0</v>
      </c>
      <c r="AU853">
        <v>2</v>
      </c>
      <c r="AV853">
        <v>0</v>
      </c>
      <c r="AW853">
        <v>0</v>
      </c>
      <c r="AX853">
        <v>2</v>
      </c>
      <c r="AY853">
        <v>2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5.0500000000000003E-2</v>
      </c>
      <c r="BK853" t="s">
        <v>3397</v>
      </c>
    </row>
    <row r="854" spans="1:63" x14ac:dyDescent="0.25">
      <c r="A854">
        <v>1</v>
      </c>
      <c r="B854" t="s">
        <v>1566</v>
      </c>
      <c r="C854" t="s">
        <v>1566</v>
      </c>
      <c r="E854">
        <v>853</v>
      </c>
      <c r="G854" t="s">
        <v>74</v>
      </c>
      <c r="H854" t="s">
        <v>1566</v>
      </c>
      <c r="I854" t="s">
        <v>1691</v>
      </c>
      <c r="J854" t="s">
        <v>1690</v>
      </c>
      <c r="K854" t="s">
        <v>3457</v>
      </c>
      <c r="M854">
        <v>0.125</v>
      </c>
      <c r="N854">
        <v>0.125</v>
      </c>
      <c r="O854">
        <v>0.125</v>
      </c>
      <c r="P854">
        <v>0.6</v>
      </c>
      <c r="R854">
        <v>0</v>
      </c>
      <c r="S854">
        <v>0.6</v>
      </c>
      <c r="T854">
        <v>5</v>
      </c>
      <c r="U854">
        <v>1.5</v>
      </c>
      <c r="V854">
        <v>0.5</v>
      </c>
      <c r="AA854" t="s">
        <v>3397</v>
      </c>
      <c r="AE854" t="s">
        <v>44</v>
      </c>
      <c r="AF854" t="s">
        <v>119</v>
      </c>
      <c r="AG854" t="s">
        <v>132</v>
      </c>
      <c r="AI854">
        <v>0</v>
      </c>
      <c r="AJ854">
        <v>1</v>
      </c>
      <c r="AK854">
        <v>1</v>
      </c>
      <c r="AL854">
        <v>0</v>
      </c>
      <c r="AM854">
        <v>0</v>
      </c>
      <c r="AN854">
        <v>0</v>
      </c>
      <c r="AO854">
        <v>1</v>
      </c>
      <c r="AQ854">
        <v>0</v>
      </c>
      <c r="AR854">
        <v>0</v>
      </c>
      <c r="AS854">
        <v>0</v>
      </c>
      <c r="AT854">
        <v>0</v>
      </c>
      <c r="AU854">
        <v>2</v>
      </c>
      <c r="AV854">
        <v>0</v>
      </c>
      <c r="AW854">
        <v>0</v>
      </c>
      <c r="AX854">
        <v>2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5.0500000000000003E-2</v>
      </c>
      <c r="BK854" t="s">
        <v>3397</v>
      </c>
    </row>
    <row r="855" spans="1:63" x14ac:dyDescent="0.25">
      <c r="A855">
        <v>1</v>
      </c>
      <c r="B855" t="s">
        <v>1566</v>
      </c>
      <c r="C855" t="s">
        <v>1566</v>
      </c>
      <c r="E855">
        <v>854</v>
      </c>
      <c r="G855" t="s">
        <v>74</v>
      </c>
      <c r="H855" t="s">
        <v>1566</v>
      </c>
      <c r="I855" t="s">
        <v>1692</v>
      </c>
      <c r="J855">
        <v>30317</v>
      </c>
      <c r="K855" t="s">
        <v>3738</v>
      </c>
      <c r="M855">
        <v>0.1406</v>
      </c>
      <c r="N855">
        <v>0.1875</v>
      </c>
      <c r="O855">
        <v>0.1406</v>
      </c>
      <c r="P855">
        <v>0.52500000000000002</v>
      </c>
      <c r="Q855">
        <v>0.7</v>
      </c>
      <c r="R855">
        <v>7.6321700723641754</v>
      </c>
      <c r="S855">
        <v>0.91</v>
      </c>
      <c r="T855">
        <v>2</v>
      </c>
      <c r="U855">
        <v>2</v>
      </c>
      <c r="V855">
        <v>0.5</v>
      </c>
      <c r="AA855" t="s">
        <v>3397</v>
      </c>
      <c r="AE855" t="s">
        <v>44</v>
      </c>
      <c r="AF855" t="s">
        <v>62</v>
      </c>
      <c r="AG855" t="s">
        <v>79</v>
      </c>
      <c r="AI855">
        <v>1</v>
      </c>
      <c r="AJ855">
        <v>0</v>
      </c>
      <c r="AK855">
        <v>1</v>
      </c>
      <c r="AL855">
        <v>1</v>
      </c>
      <c r="AM855">
        <v>0</v>
      </c>
      <c r="AN855">
        <v>0</v>
      </c>
      <c r="AO855">
        <v>1</v>
      </c>
      <c r="AQ855">
        <v>0</v>
      </c>
      <c r="AR855">
        <v>0</v>
      </c>
      <c r="AS855">
        <v>0</v>
      </c>
      <c r="AT855">
        <v>0</v>
      </c>
      <c r="AU855">
        <v>2</v>
      </c>
      <c r="AV855">
        <v>0</v>
      </c>
      <c r="AW855">
        <v>0</v>
      </c>
      <c r="AX855">
        <v>2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5.8300000000000005E-2</v>
      </c>
      <c r="BK855" t="s">
        <v>3397</v>
      </c>
    </row>
    <row r="856" spans="1:63" x14ac:dyDescent="0.25">
      <c r="A856">
        <v>1</v>
      </c>
      <c r="B856" t="s">
        <v>1566</v>
      </c>
      <c r="C856" t="s">
        <v>1566</v>
      </c>
      <c r="E856">
        <v>855</v>
      </c>
      <c r="F856" t="s">
        <v>60</v>
      </c>
      <c r="H856" t="s">
        <v>1566</v>
      </c>
      <c r="I856" t="s">
        <v>1693</v>
      </c>
      <c r="J856" t="s">
        <v>1694</v>
      </c>
      <c r="K856" t="s">
        <v>3737</v>
      </c>
      <c r="M856">
        <v>0.1406</v>
      </c>
      <c r="N856">
        <v>0.1875</v>
      </c>
      <c r="O856">
        <v>0.1406</v>
      </c>
      <c r="P856">
        <v>0.8</v>
      </c>
      <c r="Q856">
        <v>0.96</v>
      </c>
      <c r="R856">
        <v>8.3380488677434101</v>
      </c>
      <c r="S856">
        <v>1</v>
      </c>
      <c r="T856">
        <v>7</v>
      </c>
      <c r="U856">
        <v>3</v>
      </c>
      <c r="V856">
        <v>0.75</v>
      </c>
      <c r="AA856" t="s">
        <v>3397</v>
      </c>
      <c r="AE856" t="s">
        <v>44</v>
      </c>
      <c r="AF856" t="s">
        <v>73</v>
      </c>
      <c r="AG856" t="s">
        <v>66</v>
      </c>
      <c r="AI856">
        <v>0</v>
      </c>
      <c r="AJ856">
        <v>1</v>
      </c>
      <c r="AK856">
        <v>0</v>
      </c>
      <c r="AL856">
        <v>0</v>
      </c>
      <c r="AM856">
        <v>0</v>
      </c>
      <c r="AN856">
        <v>0</v>
      </c>
      <c r="AO856">
        <v>1</v>
      </c>
      <c r="AQ856">
        <v>0</v>
      </c>
      <c r="AR856">
        <v>0</v>
      </c>
      <c r="AS856">
        <v>0</v>
      </c>
      <c r="AT856">
        <v>0</v>
      </c>
      <c r="AU856">
        <v>2</v>
      </c>
      <c r="AV856">
        <v>0</v>
      </c>
      <c r="AW856">
        <v>0</v>
      </c>
      <c r="AX856">
        <v>2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5.8300000000000005E-2</v>
      </c>
      <c r="BK856" t="s">
        <v>3397</v>
      </c>
    </row>
    <row r="857" spans="1:63" x14ac:dyDescent="0.25">
      <c r="A857">
        <v>1</v>
      </c>
      <c r="B857" t="s">
        <v>1566</v>
      </c>
      <c r="C857" t="s">
        <v>1566</v>
      </c>
      <c r="E857">
        <v>856</v>
      </c>
      <c r="G857" t="s">
        <v>74</v>
      </c>
      <c r="H857" t="s">
        <v>1566</v>
      </c>
      <c r="I857" t="s">
        <v>1695</v>
      </c>
      <c r="J857">
        <v>30319</v>
      </c>
      <c r="K857" t="s">
        <v>3736</v>
      </c>
      <c r="M857">
        <v>0.15620000000000001</v>
      </c>
      <c r="N857">
        <v>0.1875</v>
      </c>
      <c r="O857">
        <v>0.15629999999999999</v>
      </c>
      <c r="P857">
        <v>0.53</v>
      </c>
      <c r="Q857">
        <v>0.7</v>
      </c>
      <c r="R857">
        <v>5.2430464433833635</v>
      </c>
      <c r="S857">
        <v>0.9</v>
      </c>
      <c r="T857">
        <v>2</v>
      </c>
      <c r="U857">
        <v>2</v>
      </c>
      <c r="V857">
        <v>0.5</v>
      </c>
      <c r="AA857" t="s">
        <v>3397</v>
      </c>
      <c r="AE857" t="s">
        <v>44</v>
      </c>
      <c r="AF857" t="s">
        <v>62</v>
      </c>
      <c r="AG857" t="s">
        <v>79</v>
      </c>
      <c r="AI857">
        <v>1</v>
      </c>
      <c r="AJ857">
        <v>0</v>
      </c>
      <c r="AK857">
        <v>1</v>
      </c>
      <c r="AL857">
        <v>1</v>
      </c>
      <c r="AM857">
        <v>0</v>
      </c>
      <c r="AN857">
        <v>0</v>
      </c>
      <c r="AO857">
        <v>1</v>
      </c>
      <c r="AQ857">
        <v>0</v>
      </c>
      <c r="AR857">
        <v>0</v>
      </c>
      <c r="AS857">
        <v>0</v>
      </c>
      <c r="AT857">
        <v>0</v>
      </c>
      <c r="AU857">
        <v>2</v>
      </c>
      <c r="AV857">
        <v>0</v>
      </c>
      <c r="AW857">
        <v>0</v>
      </c>
      <c r="AX857">
        <v>2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6.6100000000000006E-2</v>
      </c>
      <c r="BK857" t="s">
        <v>3397</v>
      </c>
    </row>
    <row r="858" spans="1:63" x14ac:dyDescent="0.25">
      <c r="A858">
        <v>1</v>
      </c>
      <c r="B858" t="s">
        <v>1566</v>
      </c>
      <c r="C858" t="s">
        <v>1566</v>
      </c>
      <c r="E858">
        <v>857</v>
      </c>
      <c r="G858" t="s">
        <v>74</v>
      </c>
      <c r="H858" t="s">
        <v>1566</v>
      </c>
      <c r="I858" t="s">
        <v>1696</v>
      </c>
      <c r="J858">
        <v>30519</v>
      </c>
      <c r="K858" t="s">
        <v>3735</v>
      </c>
      <c r="M858">
        <v>0.15629999999999999</v>
      </c>
      <c r="N858">
        <v>0.1875</v>
      </c>
      <c r="O858">
        <v>0.15629999999999999</v>
      </c>
      <c r="P858">
        <v>0.54</v>
      </c>
      <c r="Q858">
        <v>0.7</v>
      </c>
      <c r="R858">
        <v>5.5687370779766354</v>
      </c>
      <c r="S858">
        <v>0.77500000000000002</v>
      </c>
      <c r="T858">
        <v>3</v>
      </c>
      <c r="U858">
        <v>2</v>
      </c>
      <c r="V858">
        <v>0.5</v>
      </c>
      <c r="AA858" t="s">
        <v>3397</v>
      </c>
      <c r="AE858" t="s">
        <v>44</v>
      </c>
      <c r="AF858" t="s">
        <v>62</v>
      </c>
      <c r="AG858" t="s">
        <v>79</v>
      </c>
      <c r="AI858">
        <v>1</v>
      </c>
      <c r="AJ858">
        <v>0</v>
      </c>
      <c r="AK858">
        <v>1</v>
      </c>
      <c r="AL858">
        <v>0</v>
      </c>
      <c r="AM858">
        <v>1</v>
      </c>
      <c r="AN858">
        <v>0</v>
      </c>
      <c r="AO858">
        <v>1</v>
      </c>
      <c r="AQ858">
        <v>0</v>
      </c>
      <c r="AR858">
        <v>0</v>
      </c>
      <c r="AS858">
        <v>0</v>
      </c>
      <c r="AT858">
        <v>0</v>
      </c>
      <c r="AU858">
        <v>2</v>
      </c>
      <c r="AV858">
        <v>0</v>
      </c>
      <c r="AW858">
        <v>0</v>
      </c>
      <c r="AX858">
        <v>2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6.615E-2</v>
      </c>
      <c r="BK858" t="s">
        <v>3397</v>
      </c>
    </row>
    <row r="859" spans="1:63" x14ac:dyDescent="0.25">
      <c r="A859">
        <v>1</v>
      </c>
      <c r="B859" t="s">
        <v>1566</v>
      </c>
      <c r="C859" t="s">
        <v>1566</v>
      </c>
      <c r="E859">
        <v>858</v>
      </c>
      <c r="F859" t="s">
        <v>60</v>
      </c>
      <c r="H859" t="s">
        <v>1566</v>
      </c>
      <c r="I859" t="s">
        <v>1697</v>
      </c>
      <c r="J859">
        <v>30323</v>
      </c>
      <c r="K859" t="s">
        <v>3734</v>
      </c>
      <c r="M859">
        <v>0.1875</v>
      </c>
      <c r="N859">
        <v>0.1875</v>
      </c>
      <c r="O859">
        <v>0.1875</v>
      </c>
      <c r="P859">
        <v>0.96</v>
      </c>
      <c r="R859">
        <v>0</v>
      </c>
      <c r="S859">
        <v>1</v>
      </c>
      <c r="T859">
        <v>2</v>
      </c>
      <c r="U859">
        <v>2</v>
      </c>
      <c r="V859">
        <v>0.625</v>
      </c>
      <c r="AA859" t="s">
        <v>3397</v>
      </c>
      <c r="AE859" t="s">
        <v>44</v>
      </c>
      <c r="AF859" t="s">
        <v>62</v>
      </c>
      <c r="AG859" t="s">
        <v>79</v>
      </c>
      <c r="AI859">
        <v>1</v>
      </c>
      <c r="AJ859">
        <v>0</v>
      </c>
      <c r="AK859">
        <v>1</v>
      </c>
      <c r="AL859">
        <v>1</v>
      </c>
      <c r="AM859">
        <v>0</v>
      </c>
      <c r="AN859">
        <v>0</v>
      </c>
      <c r="AO859">
        <v>1</v>
      </c>
      <c r="AQ859">
        <v>0</v>
      </c>
      <c r="AR859">
        <v>0</v>
      </c>
      <c r="AS859">
        <v>0</v>
      </c>
      <c r="AT859">
        <v>0</v>
      </c>
      <c r="AU859">
        <v>2</v>
      </c>
      <c r="AV859">
        <v>0</v>
      </c>
      <c r="AW859">
        <v>0</v>
      </c>
      <c r="AX859">
        <v>2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8.1750000000000003E-2</v>
      </c>
      <c r="BK859" t="s">
        <v>3397</v>
      </c>
    </row>
    <row r="860" spans="1:63" x14ac:dyDescent="0.25">
      <c r="A860">
        <v>1</v>
      </c>
      <c r="B860" t="s">
        <v>1566</v>
      </c>
      <c r="C860" t="s">
        <v>1566</v>
      </c>
      <c r="E860">
        <v>859</v>
      </c>
      <c r="G860" t="s">
        <v>74</v>
      </c>
      <c r="H860" t="s">
        <v>1566</v>
      </c>
      <c r="I860" t="s">
        <v>1698</v>
      </c>
      <c r="J860">
        <v>31709</v>
      </c>
      <c r="K860" t="s">
        <v>3734</v>
      </c>
      <c r="M860">
        <v>0.1875</v>
      </c>
      <c r="N860">
        <v>0.1875</v>
      </c>
      <c r="O860">
        <v>0.1875</v>
      </c>
      <c r="P860">
        <v>0.72499999999999998</v>
      </c>
      <c r="R860">
        <v>0</v>
      </c>
      <c r="S860">
        <v>0.72499999999999998</v>
      </c>
      <c r="T860">
        <v>2</v>
      </c>
      <c r="U860">
        <v>2</v>
      </c>
      <c r="V860">
        <v>0.375</v>
      </c>
      <c r="AA860" t="s">
        <v>3397</v>
      </c>
      <c r="AE860" t="s">
        <v>44</v>
      </c>
      <c r="AF860" t="s">
        <v>62</v>
      </c>
      <c r="AG860" t="s">
        <v>79</v>
      </c>
      <c r="AI860">
        <v>1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1</v>
      </c>
      <c r="AQ860">
        <v>0</v>
      </c>
      <c r="AR860">
        <v>0</v>
      </c>
      <c r="AS860">
        <v>0</v>
      </c>
      <c r="AT860">
        <v>0</v>
      </c>
      <c r="AU860">
        <v>2</v>
      </c>
      <c r="AV860">
        <v>0</v>
      </c>
      <c r="AW860">
        <v>0</v>
      </c>
      <c r="AX860">
        <v>2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8.1750000000000003E-2</v>
      </c>
      <c r="BK860" t="s">
        <v>3397</v>
      </c>
    </row>
    <row r="861" spans="1:63" x14ac:dyDescent="0.25">
      <c r="A861">
        <v>1</v>
      </c>
      <c r="B861" t="s">
        <v>1566</v>
      </c>
      <c r="C861" t="s">
        <v>1566</v>
      </c>
      <c r="E861">
        <v>860</v>
      </c>
      <c r="G861" t="s">
        <v>74</v>
      </c>
      <c r="H861" t="s">
        <v>1566</v>
      </c>
      <c r="I861" t="s">
        <v>1699</v>
      </c>
      <c r="J861">
        <v>30523</v>
      </c>
      <c r="K861" t="s">
        <v>3725</v>
      </c>
      <c r="M861">
        <v>0.1875</v>
      </c>
      <c r="N861">
        <v>0.1875</v>
      </c>
      <c r="O861">
        <v>0.1875</v>
      </c>
      <c r="P861">
        <v>0.8</v>
      </c>
      <c r="R861">
        <v>0</v>
      </c>
      <c r="S861">
        <v>0.8</v>
      </c>
      <c r="T861">
        <v>3</v>
      </c>
      <c r="U861">
        <v>2</v>
      </c>
      <c r="V861">
        <v>0.625</v>
      </c>
      <c r="AA861" t="s">
        <v>3397</v>
      </c>
      <c r="AE861" t="s">
        <v>44</v>
      </c>
      <c r="AF861" t="s">
        <v>62</v>
      </c>
      <c r="AG861" t="s">
        <v>79</v>
      </c>
      <c r="AI861">
        <v>1</v>
      </c>
      <c r="AJ861">
        <v>0</v>
      </c>
      <c r="AK861">
        <v>1</v>
      </c>
      <c r="AL861">
        <v>0</v>
      </c>
      <c r="AM861">
        <v>1</v>
      </c>
      <c r="AN861">
        <v>1</v>
      </c>
      <c r="AO861">
        <v>1</v>
      </c>
      <c r="AQ861">
        <v>0</v>
      </c>
      <c r="AR861">
        <v>0</v>
      </c>
      <c r="AS861">
        <v>0</v>
      </c>
      <c r="AT861">
        <v>0</v>
      </c>
      <c r="AU861">
        <v>2</v>
      </c>
      <c r="AV861">
        <v>0</v>
      </c>
      <c r="AW861">
        <v>0</v>
      </c>
      <c r="AX861">
        <v>2</v>
      </c>
      <c r="AY861">
        <v>2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8.1750000000000003E-2</v>
      </c>
      <c r="BK861" t="s">
        <v>3397</v>
      </c>
    </row>
    <row r="862" spans="1:63" x14ac:dyDescent="0.25">
      <c r="A862">
        <v>1</v>
      </c>
      <c r="B862" t="s">
        <v>1566</v>
      </c>
      <c r="C862" t="s">
        <v>1566</v>
      </c>
      <c r="E862">
        <v>861</v>
      </c>
      <c r="G862" t="s">
        <v>74</v>
      </c>
      <c r="H862" t="s">
        <v>1566</v>
      </c>
      <c r="I862" t="s">
        <v>1700</v>
      </c>
      <c r="J862" t="s">
        <v>1701</v>
      </c>
      <c r="K862" t="s">
        <v>3725</v>
      </c>
      <c r="M862">
        <v>0.1875</v>
      </c>
      <c r="N862">
        <v>0.1875</v>
      </c>
      <c r="O862">
        <v>0.1875</v>
      </c>
      <c r="P862">
        <v>0.75</v>
      </c>
      <c r="R862">
        <v>0</v>
      </c>
      <c r="S862">
        <v>0.75</v>
      </c>
      <c r="T862">
        <v>3</v>
      </c>
      <c r="U862">
        <v>2</v>
      </c>
      <c r="V862">
        <v>0.3125</v>
      </c>
      <c r="AA862" t="s">
        <v>3397</v>
      </c>
      <c r="AE862" t="s">
        <v>44</v>
      </c>
      <c r="AF862" t="s">
        <v>1683</v>
      </c>
      <c r="AG862" t="s">
        <v>132</v>
      </c>
      <c r="AI862">
        <v>1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1</v>
      </c>
      <c r="AQ862">
        <v>0</v>
      </c>
      <c r="AR862">
        <v>0</v>
      </c>
      <c r="AS862">
        <v>0</v>
      </c>
      <c r="AT862">
        <v>0</v>
      </c>
      <c r="AU862">
        <v>2</v>
      </c>
      <c r="AV862">
        <v>0</v>
      </c>
      <c r="AW862">
        <v>0</v>
      </c>
      <c r="AX862">
        <v>2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8.1750000000000003E-2</v>
      </c>
      <c r="BK862" t="s">
        <v>3397</v>
      </c>
    </row>
    <row r="863" spans="1:63" x14ac:dyDescent="0.25">
      <c r="A863">
        <v>1</v>
      </c>
      <c r="B863" t="s">
        <v>1566</v>
      </c>
      <c r="C863" t="s">
        <v>1566</v>
      </c>
      <c r="E863">
        <v>862</v>
      </c>
      <c r="G863" t="s">
        <v>74</v>
      </c>
      <c r="H863" t="s">
        <v>1566</v>
      </c>
      <c r="I863" t="s">
        <v>1702</v>
      </c>
      <c r="J863">
        <v>30123</v>
      </c>
      <c r="K863" t="s">
        <v>3733</v>
      </c>
      <c r="M863">
        <v>0.1875</v>
      </c>
      <c r="N863">
        <v>0.1875</v>
      </c>
      <c r="O863">
        <v>0.1875</v>
      </c>
      <c r="P863">
        <v>0.77500000000000002</v>
      </c>
      <c r="R863">
        <v>0</v>
      </c>
      <c r="S863">
        <v>0.77500000000000002</v>
      </c>
      <c r="T863">
        <v>4</v>
      </c>
      <c r="U863">
        <v>2</v>
      </c>
      <c r="V863">
        <v>0.625</v>
      </c>
      <c r="AA863" t="s">
        <v>3397</v>
      </c>
      <c r="AE863" t="s">
        <v>44</v>
      </c>
      <c r="AF863" t="s">
        <v>62</v>
      </c>
      <c r="AG863" t="s">
        <v>79</v>
      </c>
      <c r="AI863">
        <v>0</v>
      </c>
      <c r="AJ863">
        <v>1</v>
      </c>
      <c r="AK863">
        <v>1</v>
      </c>
      <c r="AL863">
        <v>0</v>
      </c>
      <c r="AM863">
        <v>1</v>
      </c>
      <c r="AN863">
        <v>0</v>
      </c>
      <c r="AO863">
        <v>1</v>
      </c>
      <c r="AQ863">
        <v>0</v>
      </c>
      <c r="AR863">
        <v>0</v>
      </c>
      <c r="AS863">
        <v>0</v>
      </c>
      <c r="AT863">
        <v>0</v>
      </c>
      <c r="AU863">
        <v>2</v>
      </c>
      <c r="AV863">
        <v>0</v>
      </c>
      <c r="AW863">
        <v>0</v>
      </c>
      <c r="AX863">
        <v>2</v>
      </c>
      <c r="AY863">
        <v>2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8.1750000000000003E-2</v>
      </c>
      <c r="BK863" t="s">
        <v>3397</v>
      </c>
    </row>
    <row r="864" spans="1:63" x14ac:dyDescent="0.25">
      <c r="A864">
        <v>1</v>
      </c>
      <c r="B864" t="s">
        <v>1566</v>
      </c>
      <c r="C864" t="s">
        <v>1566</v>
      </c>
      <c r="E864">
        <v>863</v>
      </c>
      <c r="F864" t="s">
        <v>60</v>
      </c>
      <c r="H864" t="s">
        <v>1566</v>
      </c>
      <c r="I864" t="s">
        <v>1703</v>
      </c>
      <c r="J864" t="s">
        <v>1704</v>
      </c>
      <c r="K864" t="s">
        <v>3733</v>
      </c>
      <c r="M864">
        <v>0.1875</v>
      </c>
      <c r="N864">
        <v>0.1875</v>
      </c>
      <c r="O864">
        <v>0.1875</v>
      </c>
      <c r="P864">
        <v>0.43</v>
      </c>
      <c r="R864">
        <v>0</v>
      </c>
      <c r="S864">
        <v>0.46</v>
      </c>
      <c r="T864">
        <v>4</v>
      </c>
      <c r="U864">
        <v>2</v>
      </c>
      <c r="V864">
        <v>0.3125</v>
      </c>
      <c r="AA864" t="s">
        <v>3397</v>
      </c>
      <c r="AE864" t="s">
        <v>44</v>
      </c>
      <c r="AF864" t="s">
        <v>73</v>
      </c>
      <c r="AG864" t="s">
        <v>124</v>
      </c>
      <c r="AI864">
        <v>0</v>
      </c>
      <c r="AJ864">
        <v>1</v>
      </c>
      <c r="AK864">
        <v>1</v>
      </c>
      <c r="AL864">
        <v>0</v>
      </c>
      <c r="AM864">
        <v>0</v>
      </c>
      <c r="AN864">
        <v>1</v>
      </c>
      <c r="AO864">
        <v>0</v>
      </c>
      <c r="AQ864">
        <v>0</v>
      </c>
      <c r="AR864">
        <v>0</v>
      </c>
      <c r="AS864">
        <v>0</v>
      </c>
      <c r="AT864">
        <v>0</v>
      </c>
      <c r="AU864">
        <v>2</v>
      </c>
      <c r="AV864">
        <v>0</v>
      </c>
      <c r="AW864">
        <v>0</v>
      </c>
      <c r="AX864">
        <v>2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8.1750000000000003E-2</v>
      </c>
      <c r="BK864" t="s">
        <v>3397</v>
      </c>
    </row>
    <row r="865" spans="1:63" x14ac:dyDescent="0.25">
      <c r="A865">
        <v>1</v>
      </c>
      <c r="B865" t="s">
        <v>1566</v>
      </c>
      <c r="C865" t="s">
        <v>1566</v>
      </c>
      <c r="E865">
        <v>864</v>
      </c>
      <c r="G865" t="s">
        <v>74</v>
      </c>
      <c r="H865" t="s">
        <v>1566</v>
      </c>
      <c r="I865" t="s">
        <v>1705</v>
      </c>
      <c r="J865">
        <v>12512</v>
      </c>
      <c r="K865" t="s">
        <v>3733</v>
      </c>
      <c r="M865">
        <v>0.1875</v>
      </c>
      <c r="N865">
        <v>0.1875</v>
      </c>
      <c r="O865">
        <v>0.1875</v>
      </c>
      <c r="P865">
        <v>1.3</v>
      </c>
      <c r="R865">
        <v>0</v>
      </c>
      <c r="S865">
        <v>1.3</v>
      </c>
      <c r="T865">
        <v>4</v>
      </c>
      <c r="U865">
        <v>3</v>
      </c>
      <c r="V865">
        <v>1.125</v>
      </c>
      <c r="AA865" t="s">
        <v>3397</v>
      </c>
      <c r="AE865" t="s">
        <v>44</v>
      </c>
      <c r="AF865" t="s">
        <v>62</v>
      </c>
      <c r="AG865" t="s">
        <v>66</v>
      </c>
      <c r="AI865">
        <v>1</v>
      </c>
      <c r="AJ865">
        <v>1</v>
      </c>
      <c r="AK865">
        <v>0</v>
      </c>
      <c r="AL865">
        <v>0</v>
      </c>
      <c r="AM865">
        <v>1</v>
      </c>
      <c r="AN865">
        <v>0</v>
      </c>
      <c r="AO865">
        <v>1</v>
      </c>
      <c r="AQ865">
        <v>0</v>
      </c>
      <c r="AR865">
        <v>0</v>
      </c>
      <c r="AS865">
        <v>0</v>
      </c>
      <c r="AT865">
        <v>0</v>
      </c>
      <c r="AU865">
        <v>2</v>
      </c>
      <c r="AV865">
        <v>0</v>
      </c>
      <c r="AW865">
        <v>0</v>
      </c>
      <c r="AX865">
        <v>2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8.1750000000000003E-2</v>
      </c>
      <c r="BK865" t="s">
        <v>3397</v>
      </c>
    </row>
    <row r="866" spans="1:63" x14ac:dyDescent="0.25">
      <c r="A866">
        <v>1</v>
      </c>
      <c r="B866" t="s">
        <v>1566</v>
      </c>
      <c r="C866" t="s">
        <v>1566</v>
      </c>
      <c r="E866">
        <v>865</v>
      </c>
      <c r="H866" t="s">
        <v>1566</v>
      </c>
      <c r="I866" t="s">
        <v>1706</v>
      </c>
      <c r="J866">
        <v>5097</v>
      </c>
      <c r="K866" t="s">
        <v>3458</v>
      </c>
      <c r="M866">
        <v>0.1875</v>
      </c>
      <c r="N866">
        <v>0.1875</v>
      </c>
      <c r="R866">
        <v>0</v>
      </c>
      <c r="T866">
        <v>5</v>
      </c>
      <c r="U866">
        <v>2.5</v>
      </c>
      <c r="V866">
        <v>0.75</v>
      </c>
      <c r="AA866" t="s">
        <v>3397</v>
      </c>
      <c r="AE866" t="s">
        <v>44</v>
      </c>
      <c r="AF866" t="s">
        <v>126</v>
      </c>
      <c r="AG866" t="s">
        <v>127</v>
      </c>
      <c r="AI866">
        <v>0</v>
      </c>
      <c r="AJ866">
        <v>1</v>
      </c>
      <c r="AK866">
        <v>0</v>
      </c>
      <c r="AL866">
        <v>0</v>
      </c>
      <c r="AM866">
        <v>0</v>
      </c>
      <c r="AN866">
        <v>1</v>
      </c>
      <c r="AO866">
        <v>1</v>
      </c>
      <c r="AQ866">
        <v>0</v>
      </c>
      <c r="AR866">
        <v>0</v>
      </c>
      <c r="AS866">
        <v>0</v>
      </c>
      <c r="AT866">
        <v>0</v>
      </c>
      <c r="AU866">
        <v>2</v>
      </c>
      <c r="AV866">
        <v>0</v>
      </c>
      <c r="AW866">
        <v>0</v>
      </c>
      <c r="AX866">
        <v>2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8.1750000000000003E-2</v>
      </c>
      <c r="BK866" t="s">
        <v>3397</v>
      </c>
    </row>
    <row r="867" spans="1:63" x14ac:dyDescent="0.25">
      <c r="A867">
        <v>1</v>
      </c>
      <c r="B867" t="s">
        <v>1566</v>
      </c>
      <c r="C867" t="s">
        <v>1566</v>
      </c>
      <c r="E867">
        <v>866</v>
      </c>
      <c r="G867" t="s">
        <v>74</v>
      </c>
      <c r="H867" t="s">
        <v>1566</v>
      </c>
      <c r="I867" t="s">
        <v>1707</v>
      </c>
      <c r="J867" t="s">
        <v>1708</v>
      </c>
      <c r="K867" t="s">
        <v>3458</v>
      </c>
      <c r="M867">
        <v>0.1875</v>
      </c>
      <c r="N867">
        <v>0.1875</v>
      </c>
      <c r="O867">
        <v>0.1875</v>
      </c>
      <c r="P867">
        <v>0.65</v>
      </c>
      <c r="R867">
        <v>0</v>
      </c>
      <c r="S867">
        <v>0.65</v>
      </c>
      <c r="T867">
        <v>5</v>
      </c>
      <c r="U867">
        <v>2</v>
      </c>
      <c r="V867">
        <v>0.3125</v>
      </c>
      <c r="AA867" t="s">
        <v>3397</v>
      </c>
      <c r="AE867" t="s">
        <v>44</v>
      </c>
      <c r="AF867" t="s">
        <v>119</v>
      </c>
      <c r="AG867" t="s">
        <v>132</v>
      </c>
      <c r="AI867">
        <v>0</v>
      </c>
      <c r="AJ867">
        <v>1</v>
      </c>
      <c r="AK867">
        <v>1</v>
      </c>
      <c r="AL867">
        <v>0</v>
      </c>
      <c r="AM867">
        <v>1</v>
      </c>
      <c r="AN867">
        <v>0</v>
      </c>
      <c r="AO867">
        <v>1</v>
      </c>
      <c r="AQ867">
        <v>0</v>
      </c>
      <c r="AR867">
        <v>0</v>
      </c>
      <c r="AS867">
        <v>0</v>
      </c>
      <c r="AT867">
        <v>0</v>
      </c>
      <c r="AU867">
        <v>2</v>
      </c>
      <c r="AV867">
        <v>0</v>
      </c>
      <c r="AW867">
        <v>0</v>
      </c>
      <c r="AX867">
        <v>2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8.1750000000000003E-2</v>
      </c>
      <c r="BK867" t="s">
        <v>3397</v>
      </c>
    </row>
    <row r="868" spans="1:63" x14ac:dyDescent="0.25">
      <c r="A868">
        <v>1</v>
      </c>
      <c r="B868" t="s">
        <v>1566</v>
      </c>
      <c r="C868" t="s">
        <v>1566</v>
      </c>
      <c r="E868">
        <v>867</v>
      </c>
      <c r="G868" t="s">
        <v>74</v>
      </c>
      <c r="H868" t="s">
        <v>1566</v>
      </c>
      <c r="I868" t="s">
        <v>1709</v>
      </c>
      <c r="J868">
        <v>5067</v>
      </c>
      <c r="K868" t="s">
        <v>3458</v>
      </c>
      <c r="M868">
        <v>0.1875</v>
      </c>
      <c r="N868">
        <v>0.1875</v>
      </c>
      <c r="O868">
        <v>0.1875</v>
      </c>
      <c r="P868">
        <v>0.45</v>
      </c>
      <c r="R868">
        <v>0</v>
      </c>
      <c r="S868">
        <v>0.45</v>
      </c>
      <c r="T868">
        <v>5</v>
      </c>
      <c r="U868">
        <v>2</v>
      </c>
      <c r="V868">
        <v>0.3125</v>
      </c>
      <c r="W868">
        <v>0</v>
      </c>
      <c r="AA868" t="s">
        <v>3397</v>
      </c>
      <c r="AE868" t="s">
        <v>44</v>
      </c>
      <c r="AF868" t="s">
        <v>126</v>
      </c>
      <c r="AG868" t="s">
        <v>1710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Q868">
        <v>0</v>
      </c>
      <c r="AR868">
        <v>0</v>
      </c>
      <c r="AS868">
        <v>0</v>
      </c>
      <c r="AT868">
        <v>0</v>
      </c>
      <c r="AU868">
        <v>2</v>
      </c>
      <c r="AV868">
        <v>0</v>
      </c>
      <c r="AW868">
        <v>0</v>
      </c>
      <c r="AX868">
        <v>2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8.1750000000000003E-2</v>
      </c>
      <c r="BK868" t="s">
        <v>3397</v>
      </c>
    </row>
    <row r="869" spans="1:63" x14ac:dyDescent="0.25">
      <c r="A869">
        <v>1</v>
      </c>
      <c r="B869" t="s">
        <v>1566</v>
      </c>
      <c r="C869" t="s">
        <v>1566</v>
      </c>
      <c r="E869">
        <v>868</v>
      </c>
      <c r="H869" t="s">
        <v>1566</v>
      </c>
      <c r="I869" t="s">
        <v>1711</v>
      </c>
      <c r="J869">
        <v>539532</v>
      </c>
      <c r="K869" t="s">
        <v>3732</v>
      </c>
      <c r="M869">
        <v>0.1181</v>
      </c>
      <c r="N869">
        <v>0.23619999999999999</v>
      </c>
      <c r="R869">
        <v>0</v>
      </c>
      <c r="T869">
        <v>4</v>
      </c>
      <c r="U869">
        <v>2.3620000000000001</v>
      </c>
      <c r="V869">
        <v>0.47239999999999999</v>
      </c>
      <c r="AA869" t="s">
        <v>3397</v>
      </c>
      <c r="AE869" t="s">
        <v>44</v>
      </c>
      <c r="AF869" t="s">
        <v>119</v>
      </c>
      <c r="AG869" t="s">
        <v>2289</v>
      </c>
      <c r="AI869">
        <v>0</v>
      </c>
      <c r="AJ869">
        <v>1</v>
      </c>
      <c r="AK869">
        <v>0</v>
      </c>
      <c r="AL869">
        <v>0</v>
      </c>
      <c r="AM869">
        <v>1</v>
      </c>
      <c r="AN869">
        <v>0</v>
      </c>
      <c r="AO869">
        <v>1</v>
      </c>
      <c r="AQ869">
        <v>0</v>
      </c>
      <c r="AR869">
        <v>0</v>
      </c>
      <c r="AS869">
        <v>0</v>
      </c>
      <c r="AT869">
        <v>0</v>
      </c>
      <c r="AU869">
        <v>2</v>
      </c>
      <c r="AV869">
        <v>0</v>
      </c>
      <c r="AW869">
        <v>0</v>
      </c>
      <c r="AX869">
        <v>2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4.7049999999999995E-2</v>
      </c>
      <c r="BK869" t="s">
        <v>3397</v>
      </c>
    </row>
    <row r="870" spans="1:63" x14ac:dyDescent="0.25">
      <c r="A870">
        <v>1</v>
      </c>
      <c r="B870" t="s">
        <v>1566</v>
      </c>
      <c r="C870" t="s">
        <v>1566</v>
      </c>
      <c r="E870">
        <v>869</v>
      </c>
      <c r="G870" t="s">
        <v>74</v>
      </c>
      <c r="H870" t="s">
        <v>1566</v>
      </c>
      <c r="I870" t="s">
        <v>1712</v>
      </c>
      <c r="J870">
        <v>539541</v>
      </c>
      <c r="K870" t="s">
        <v>3731</v>
      </c>
      <c r="M870">
        <v>0.1575</v>
      </c>
      <c r="N870">
        <v>0.23619999999999999</v>
      </c>
      <c r="O870">
        <v>0.11799999999999999</v>
      </c>
      <c r="P870">
        <v>0.63</v>
      </c>
      <c r="Q870">
        <v>0.82279999999999998</v>
      </c>
      <c r="R870">
        <v>17.042149379336976</v>
      </c>
      <c r="S870">
        <v>0.85</v>
      </c>
      <c r="T870">
        <v>4</v>
      </c>
      <c r="U870">
        <v>2.3620000000000001</v>
      </c>
      <c r="V870">
        <v>0.62990000000000002</v>
      </c>
      <c r="AA870" t="s">
        <v>3397</v>
      </c>
      <c r="AE870" t="s">
        <v>44</v>
      </c>
      <c r="AF870" t="s">
        <v>119</v>
      </c>
      <c r="AG870" t="s">
        <v>2289</v>
      </c>
      <c r="AI870">
        <v>0</v>
      </c>
      <c r="AJ870">
        <v>1</v>
      </c>
      <c r="AK870">
        <v>0</v>
      </c>
      <c r="AL870">
        <v>0</v>
      </c>
      <c r="AM870">
        <v>1</v>
      </c>
      <c r="AN870">
        <v>0</v>
      </c>
      <c r="AO870">
        <v>1</v>
      </c>
      <c r="AQ870">
        <v>0</v>
      </c>
      <c r="AR870">
        <v>0</v>
      </c>
      <c r="AS870">
        <v>0</v>
      </c>
      <c r="AT870">
        <v>0</v>
      </c>
      <c r="AU870">
        <v>2</v>
      </c>
      <c r="AV870">
        <v>0</v>
      </c>
      <c r="AW870">
        <v>0</v>
      </c>
      <c r="AX870">
        <v>2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6.6750000000000004E-2</v>
      </c>
      <c r="BK870" t="s">
        <v>3397</v>
      </c>
    </row>
    <row r="871" spans="1:63" x14ac:dyDescent="0.25">
      <c r="A871">
        <v>1</v>
      </c>
      <c r="B871" t="s">
        <v>1566</v>
      </c>
      <c r="C871" t="s">
        <v>1566</v>
      </c>
      <c r="E871">
        <v>870</v>
      </c>
      <c r="H871" t="s">
        <v>1566</v>
      </c>
      <c r="I871" t="s">
        <v>1713</v>
      </c>
      <c r="J871">
        <v>539559</v>
      </c>
      <c r="K871" t="s">
        <v>3730</v>
      </c>
      <c r="M871">
        <v>0.23619999999999999</v>
      </c>
      <c r="N871">
        <v>0.23619999999999999</v>
      </c>
      <c r="R871">
        <v>0</v>
      </c>
      <c r="T871">
        <v>4</v>
      </c>
      <c r="U871">
        <v>2.3620000000000001</v>
      </c>
      <c r="V871">
        <v>0.94489999999999996</v>
      </c>
      <c r="AA871" t="s">
        <v>3397</v>
      </c>
      <c r="AE871" t="s">
        <v>44</v>
      </c>
      <c r="AF871" t="s">
        <v>119</v>
      </c>
      <c r="AG871" t="s">
        <v>2289</v>
      </c>
      <c r="AI871">
        <v>0</v>
      </c>
      <c r="AJ871">
        <v>1</v>
      </c>
      <c r="AK871">
        <v>0</v>
      </c>
      <c r="AL871">
        <v>0</v>
      </c>
      <c r="AM871">
        <v>1</v>
      </c>
      <c r="AN871">
        <v>0</v>
      </c>
      <c r="AO871">
        <v>1</v>
      </c>
      <c r="AQ871">
        <v>0</v>
      </c>
      <c r="AR871">
        <v>0</v>
      </c>
      <c r="AS871">
        <v>0</v>
      </c>
      <c r="AT871">
        <v>0</v>
      </c>
      <c r="AU871">
        <v>2</v>
      </c>
      <c r="AV871">
        <v>0</v>
      </c>
      <c r="AW871">
        <v>0</v>
      </c>
      <c r="AX871">
        <v>2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0.1061</v>
      </c>
      <c r="BK871" t="s">
        <v>3397</v>
      </c>
    </row>
    <row r="872" spans="1:63" x14ac:dyDescent="0.25">
      <c r="A872">
        <v>1</v>
      </c>
      <c r="B872" t="s">
        <v>1566</v>
      </c>
      <c r="C872" t="s">
        <v>1566</v>
      </c>
      <c r="E872">
        <v>871</v>
      </c>
      <c r="G872" t="s">
        <v>74</v>
      </c>
      <c r="H872" t="s">
        <v>1566</v>
      </c>
      <c r="I872" t="s">
        <v>1714</v>
      </c>
      <c r="J872" t="s">
        <v>1715</v>
      </c>
      <c r="K872" t="s">
        <v>3729</v>
      </c>
      <c r="M872">
        <v>4.7E-2</v>
      </c>
      <c r="N872">
        <v>0.25</v>
      </c>
      <c r="O872">
        <v>4.7E-2</v>
      </c>
      <c r="P872">
        <v>0.19</v>
      </c>
      <c r="Q872">
        <v>0.55000000000000004</v>
      </c>
      <c r="R872">
        <v>15.745503246866804</v>
      </c>
      <c r="S872">
        <v>0.6</v>
      </c>
      <c r="T872">
        <v>5</v>
      </c>
      <c r="U872">
        <v>2.5</v>
      </c>
      <c r="V872">
        <v>0.14099999999999999</v>
      </c>
      <c r="AA872" t="s">
        <v>3397</v>
      </c>
      <c r="AE872" t="s">
        <v>44</v>
      </c>
      <c r="AF872" t="s">
        <v>73</v>
      </c>
      <c r="AG872" t="s">
        <v>66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1</v>
      </c>
      <c r="AO872">
        <v>0</v>
      </c>
      <c r="AQ872">
        <v>0</v>
      </c>
      <c r="AR872">
        <v>0</v>
      </c>
      <c r="AS872">
        <v>0</v>
      </c>
      <c r="AT872">
        <v>0</v>
      </c>
      <c r="AU872">
        <v>2</v>
      </c>
      <c r="AV872">
        <v>0</v>
      </c>
      <c r="AW872">
        <v>0</v>
      </c>
      <c r="AX872">
        <v>2</v>
      </c>
      <c r="AY872">
        <v>2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1.15E-2</v>
      </c>
      <c r="BK872" t="s">
        <v>3397</v>
      </c>
    </row>
    <row r="873" spans="1:63" x14ac:dyDescent="0.25">
      <c r="A873">
        <v>1</v>
      </c>
      <c r="B873" t="s">
        <v>1566</v>
      </c>
      <c r="C873" t="s">
        <v>1566</v>
      </c>
      <c r="E873">
        <v>872</v>
      </c>
      <c r="F873" t="s">
        <v>60</v>
      </c>
      <c r="H873" t="s">
        <v>1566</v>
      </c>
      <c r="I873" t="s">
        <v>1716</v>
      </c>
      <c r="J873" t="s">
        <v>1717</v>
      </c>
      <c r="K873" t="s">
        <v>3728</v>
      </c>
      <c r="M873">
        <v>6.25E-2</v>
      </c>
      <c r="N873">
        <v>0.25</v>
      </c>
      <c r="O873">
        <v>6.25E-2</v>
      </c>
      <c r="P873">
        <v>0.25</v>
      </c>
      <c r="Q873">
        <v>0.64</v>
      </c>
      <c r="R873">
        <v>13.516568108791319</v>
      </c>
      <c r="S873">
        <v>0.67</v>
      </c>
      <c r="T873">
        <v>5</v>
      </c>
      <c r="U873">
        <v>2.5</v>
      </c>
      <c r="V873">
        <v>0.186</v>
      </c>
      <c r="AA873" t="s">
        <v>3397</v>
      </c>
      <c r="AE873" t="s">
        <v>44</v>
      </c>
      <c r="AF873" t="s">
        <v>73</v>
      </c>
      <c r="AG873" t="s">
        <v>66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1</v>
      </c>
      <c r="AO873">
        <v>0</v>
      </c>
      <c r="AQ873">
        <v>0</v>
      </c>
      <c r="AR873">
        <v>0</v>
      </c>
      <c r="AS873">
        <v>0</v>
      </c>
      <c r="AT873">
        <v>0</v>
      </c>
      <c r="AU873">
        <v>2</v>
      </c>
      <c r="AV873">
        <v>0</v>
      </c>
      <c r="AW873">
        <v>0</v>
      </c>
      <c r="AX873">
        <v>2</v>
      </c>
      <c r="AY873">
        <v>2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1.925E-2</v>
      </c>
      <c r="BK873" t="s">
        <v>3397</v>
      </c>
    </row>
    <row r="874" spans="1:63" x14ac:dyDescent="0.25">
      <c r="A874">
        <v>1</v>
      </c>
      <c r="B874" t="s">
        <v>1566</v>
      </c>
      <c r="C874" t="s">
        <v>1566</v>
      </c>
      <c r="E874">
        <v>873</v>
      </c>
      <c r="F874" t="s">
        <v>60</v>
      </c>
      <c r="H874" t="s">
        <v>1566</v>
      </c>
      <c r="I874" t="s">
        <v>1718</v>
      </c>
      <c r="J874" t="s">
        <v>1719</v>
      </c>
      <c r="K874" t="s">
        <v>3727</v>
      </c>
      <c r="M874">
        <v>0.1094</v>
      </c>
      <c r="N874">
        <v>0.25</v>
      </c>
      <c r="O874">
        <v>0.1094</v>
      </c>
      <c r="P874">
        <v>0.38</v>
      </c>
      <c r="Q874">
        <v>0.65</v>
      </c>
      <c r="R874">
        <v>14.59409138005573</v>
      </c>
      <c r="S874">
        <v>0.69</v>
      </c>
      <c r="T874">
        <v>5</v>
      </c>
      <c r="U874">
        <v>2.5</v>
      </c>
      <c r="V874">
        <v>0.32700000000000001</v>
      </c>
      <c r="AA874" t="s">
        <v>3397</v>
      </c>
      <c r="AE874" t="s">
        <v>44</v>
      </c>
      <c r="AF874" t="s">
        <v>73</v>
      </c>
      <c r="AG874" t="s">
        <v>66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1</v>
      </c>
      <c r="AO874">
        <v>0</v>
      </c>
      <c r="AQ874">
        <v>0</v>
      </c>
      <c r="AR874">
        <v>0</v>
      </c>
      <c r="AS874">
        <v>0</v>
      </c>
      <c r="AT874">
        <v>0</v>
      </c>
      <c r="AU874">
        <v>2</v>
      </c>
      <c r="AV874">
        <v>0</v>
      </c>
      <c r="AW874">
        <v>0</v>
      </c>
      <c r="AX874">
        <v>2</v>
      </c>
      <c r="AY874">
        <v>2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4.2700000000000002E-2</v>
      </c>
      <c r="BK874" t="s">
        <v>3397</v>
      </c>
    </row>
    <row r="875" spans="1:63" x14ac:dyDescent="0.25">
      <c r="A875">
        <v>1</v>
      </c>
      <c r="B875" t="s">
        <v>1566</v>
      </c>
      <c r="C875" t="s">
        <v>1566</v>
      </c>
      <c r="E875">
        <v>874</v>
      </c>
      <c r="H875" t="s">
        <v>1566</v>
      </c>
      <c r="I875" t="s">
        <v>1720</v>
      </c>
      <c r="J875">
        <v>614352</v>
      </c>
      <c r="K875" t="s">
        <v>3726</v>
      </c>
      <c r="M875">
        <v>0.125</v>
      </c>
      <c r="N875">
        <v>0.25</v>
      </c>
      <c r="R875">
        <v>0</v>
      </c>
      <c r="T875">
        <v>3</v>
      </c>
      <c r="U875">
        <v>2</v>
      </c>
      <c r="V875">
        <v>0.313</v>
      </c>
      <c r="AA875" t="s">
        <v>3397</v>
      </c>
      <c r="AE875" t="s">
        <v>44</v>
      </c>
      <c r="AF875" t="s">
        <v>119</v>
      </c>
      <c r="AG875" t="s">
        <v>2289</v>
      </c>
      <c r="AI875">
        <v>1</v>
      </c>
      <c r="AJ875">
        <v>0</v>
      </c>
      <c r="AK875">
        <v>1</v>
      </c>
      <c r="AL875">
        <v>0</v>
      </c>
      <c r="AM875">
        <v>0</v>
      </c>
      <c r="AN875">
        <v>1</v>
      </c>
      <c r="AO875">
        <v>0</v>
      </c>
      <c r="AQ875">
        <v>0</v>
      </c>
      <c r="AR875">
        <v>0</v>
      </c>
      <c r="AS875">
        <v>0</v>
      </c>
      <c r="AT875">
        <v>0</v>
      </c>
      <c r="AU875">
        <v>2</v>
      </c>
      <c r="AV875">
        <v>0</v>
      </c>
      <c r="AW875">
        <v>0</v>
      </c>
      <c r="AX875">
        <v>2</v>
      </c>
      <c r="AY875">
        <v>2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5.0500000000000003E-2</v>
      </c>
      <c r="BK875" t="s">
        <v>3397</v>
      </c>
    </row>
    <row r="876" spans="1:63" x14ac:dyDescent="0.25">
      <c r="A876">
        <v>1</v>
      </c>
      <c r="B876" t="s">
        <v>1566</v>
      </c>
      <c r="C876" t="s">
        <v>1566</v>
      </c>
      <c r="E876">
        <v>875</v>
      </c>
      <c r="H876" t="s">
        <v>1566</v>
      </c>
      <c r="I876" t="s">
        <v>1721</v>
      </c>
      <c r="J876">
        <v>614379</v>
      </c>
      <c r="K876" t="s">
        <v>3725</v>
      </c>
      <c r="M876">
        <v>0.1875</v>
      </c>
      <c r="N876">
        <v>0.25</v>
      </c>
      <c r="R876">
        <v>0</v>
      </c>
      <c r="T876">
        <v>3</v>
      </c>
      <c r="U876">
        <v>2</v>
      </c>
      <c r="V876">
        <v>0.4375</v>
      </c>
      <c r="AA876" t="s">
        <v>3397</v>
      </c>
      <c r="AE876" t="s">
        <v>44</v>
      </c>
      <c r="AF876" t="s">
        <v>119</v>
      </c>
      <c r="AG876" t="s">
        <v>2289</v>
      </c>
      <c r="AI876">
        <v>1</v>
      </c>
      <c r="AJ876">
        <v>0</v>
      </c>
      <c r="AK876">
        <v>1</v>
      </c>
      <c r="AL876">
        <v>0</v>
      </c>
      <c r="AM876">
        <v>0</v>
      </c>
      <c r="AN876">
        <v>1</v>
      </c>
      <c r="AO876">
        <v>0</v>
      </c>
      <c r="AQ876">
        <v>0</v>
      </c>
      <c r="AR876">
        <v>0</v>
      </c>
      <c r="AS876">
        <v>0</v>
      </c>
      <c r="AT876">
        <v>0</v>
      </c>
      <c r="AU876">
        <v>2</v>
      </c>
      <c r="AV876">
        <v>0</v>
      </c>
      <c r="AW876">
        <v>0</v>
      </c>
      <c r="AX876">
        <v>2</v>
      </c>
      <c r="AY876">
        <v>2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8.1750000000000003E-2</v>
      </c>
      <c r="BK876" t="s">
        <v>3397</v>
      </c>
    </row>
    <row r="877" spans="1:63" x14ac:dyDescent="0.25">
      <c r="A877">
        <v>1</v>
      </c>
      <c r="B877" t="s">
        <v>1566</v>
      </c>
      <c r="C877" t="s">
        <v>1566</v>
      </c>
      <c r="E877">
        <v>876</v>
      </c>
      <c r="F877" t="s">
        <v>60</v>
      </c>
      <c r="H877" t="s">
        <v>1566</v>
      </c>
      <c r="I877" t="s">
        <v>1722</v>
      </c>
      <c r="J877">
        <v>31711</v>
      </c>
      <c r="K877" t="s">
        <v>3724</v>
      </c>
      <c r="M877">
        <v>0.21879999999999999</v>
      </c>
      <c r="N877">
        <v>0.25</v>
      </c>
      <c r="O877">
        <v>0.21879999999999999</v>
      </c>
      <c r="P877">
        <v>0.5</v>
      </c>
      <c r="Q877">
        <v>0.95</v>
      </c>
      <c r="R877">
        <v>1.9854585845169339</v>
      </c>
      <c r="S877">
        <v>1</v>
      </c>
      <c r="T877">
        <v>2</v>
      </c>
      <c r="U877">
        <v>2</v>
      </c>
      <c r="V877">
        <v>0.437</v>
      </c>
      <c r="AA877" t="s">
        <v>3397</v>
      </c>
      <c r="AE877" t="s">
        <v>44</v>
      </c>
      <c r="AF877" t="s">
        <v>62</v>
      </c>
      <c r="AG877" t="s">
        <v>79</v>
      </c>
      <c r="AI877">
        <v>1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1</v>
      </c>
      <c r="AQ877">
        <v>0</v>
      </c>
      <c r="AR877">
        <v>0</v>
      </c>
      <c r="AS877">
        <v>0</v>
      </c>
      <c r="AT877">
        <v>0</v>
      </c>
      <c r="AU877">
        <v>2</v>
      </c>
      <c r="AV877">
        <v>0</v>
      </c>
      <c r="AW877">
        <v>0</v>
      </c>
      <c r="AX877">
        <v>2</v>
      </c>
      <c r="AY877">
        <v>2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9.74E-2</v>
      </c>
      <c r="BK877" t="s">
        <v>3397</v>
      </c>
    </row>
    <row r="878" spans="1:63" x14ac:dyDescent="0.25">
      <c r="A878">
        <v>1</v>
      </c>
      <c r="B878" t="s">
        <v>1566</v>
      </c>
      <c r="C878" t="s">
        <v>1566</v>
      </c>
      <c r="E878">
        <v>877</v>
      </c>
      <c r="G878" t="s">
        <v>74</v>
      </c>
      <c r="H878" t="s">
        <v>1566</v>
      </c>
      <c r="I878" t="s">
        <v>1723</v>
      </c>
      <c r="J878">
        <v>30331</v>
      </c>
      <c r="K878" t="s">
        <v>3723</v>
      </c>
      <c r="M878">
        <v>0.25</v>
      </c>
      <c r="N878">
        <v>0.25</v>
      </c>
      <c r="O878">
        <v>0.25</v>
      </c>
      <c r="P878">
        <v>1.2250000000000001</v>
      </c>
      <c r="R878">
        <v>0</v>
      </c>
      <c r="S878">
        <v>1.2250000000000001</v>
      </c>
      <c r="T878">
        <v>2</v>
      </c>
      <c r="U878">
        <v>2.5</v>
      </c>
      <c r="V878">
        <v>0.75</v>
      </c>
      <c r="AA878" t="s">
        <v>3397</v>
      </c>
      <c r="AE878" t="s">
        <v>44</v>
      </c>
      <c r="AF878" t="s">
        <v>62</v>
      </c>
      <c r="AG878" t="s">
        <v>79</v>
      </c>
      <c r="AI878">
        <v>1</v>
      </c>
      <c r="AJ878">
        <v>0</v>
      </c>
      <c r="AK878">
        <v>1</v>
      </c>
      <c r="AL878">
        <v>1</v>
      </c>
      <c r="AM878">
        <v>0</v>
      </c>
      <c r="AN878">
        <v>0</v>
      </c>
      <c r="AO878">
        <v>1</v>
      </c>
      <c r="AQ878">
        <v>0</v>
      </c>
      <c r="AR878">
        <v>0</v>
      </c>
      <c r="AS878">
        <v>0</v>
      </c>
      <c r="AT878">
        <v>0</v>
      </c>
      <c r="AU878">
        <v>2</v>
      </c>
      <c r="AV878">
        <v>0</v>
      </c>
      <c r="AW878">
        <v>0</v>
      </c>
      <c r="AX878">
        <v>2</v>
      </c>
      <c r="AY878">
        <v>2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0.113</v>
      </c>
      <c r="BK878" t="s">
        <v>3397</v>
      </c>
    </row>
    <row r="879" spans="1:63" x14ac:dyDescent="0.25">
      <c r="A879">
        <v>1</v>
      </c>
      <c r="B879" t="s">
        <v>1566</v>
      </c>
      <c r="C879" t="s">
        <v>1566</v>
      </c>
      <c r="E879">
        <v>878</v>
      </c>
      <c r="G879" t="s">
        <v>74</v>
      </c>
      <c r="H879" t="s">
        <v>1566</v>
      </c>
      <c r="I879" t="s">
        <v>1724</v>
      </c>
      <c r="J879">
        <v>31713</v>
      </c>
      <c r="K879" t="s">
        <v>3723</v>
      </c>
      <c r="M879">
        <v>0.25</v>
      </c>
      <c r="N879">
        <v>0.25</v>
      </c>
      <c r="O879">
        <v>0.25</v>
      </c>
      <c r="P879">
        <v>0.97</v>
      </c>
      <c r="R879">
        <v>0</v>
      </c>
      <c r="S879">
        <v>0.97</v>
      </c>
      <c r="T879">
        <v>2</v>
      </c>
      <c r="U879">
        <v>2</v>
      </c>
      <c r="V879">
        <v>0.5</v>
      </c>
      <c r="AA879" t="s">
        <v>3397</v>
      </c>
      <c r="AE879" t="s">
        <v>44</v>
      </c>
      <c r="AF879" t="s">
        <v>62</v>
      </c>
      <c r="AG879" t="s">
        <v>79</v>
      </c>
      <c r="AI879">
        <v>1</v>
      </c>
      <c r="AJ879">
        <v>0</v>
      </c>
      <c r="AK879">
        <v>0</v>
      </c>
      <c r="AL879">
        <v>1</v>
      </c>
      <c r="AM879">
        <v>0</v>
      </c>
      <c r="AN879">
        <v>1</v>
      </c>
      <c r="AO879">
        <v>1</v>
      </c>
      <c r="AQ879">
        <v>0</v>
      </c>
      <c r="AR879">
        <v>0</v>
      </c>
      <c r="AS879">
        <v>0</v>
      </c>
      <c r="AT879">
        <v>0</v>
      </c>
      <c r="AU879">
        <v>2</v>
      </c>
      <c r="AV879">
        <v>0</v>
      </c>
      <c r="AW879">
        <v>0</v>
      </c>
      <c r="AX879">
        <v>2</v>
      </c>
      <c r="AY879">
        <v>2</v>
      </c>
      <c r="AZ879">
        <v>2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0.113</v>
      </c>
      <c r="BK879" t="s">
        <v>3397</v>
      </c>
    </row>
    <row r="880" spans="1:63" x14ac:dyDescent="0.25">
      <c r="A880">
        <v>1</v>
      </c>
      <c r="B880" t="s">
        <v>1566</v>
      </c>
      <c r="C880" t="s">
        <v>1566</v>
      </c>
      <c r="E880">
        <v>879</v>
      </c>
      <c r="F880" t="s">
        <v>60</v>
      </c>
      <c r="H880" t="s">
        <v>1566</v>
      </c>
      <c r="I880" t="s">
        <v>1725</v>
      </c>
      <c r="J880">
        <v>13819</v>
      </c>
      <c r="K880" t="s">
        <v>3689</v>
      </c>
      <c r="M880">
        <v>0.25</v>
      </c>
      <c r="N880">
        <v>0.25</v>
      </c>
      <c r="O880">
        <v>0.25</v>
      </c>
      <c r="P880">
        <v>1.22</v>
      </c>
      <c r="R880">
        <v>0</v>
      </c>
      <c r="S880">
        <v>1.26</v>
      </c>
      <c r="T880">
        <v>3</v>
      </c>
      <c r="U880">
        <v>3</v>
      </c>
      <c r="V880">
        <v>1</v>
      </c>
      <c r="AA880" t="s">
        <v>3397</v>
      </c>
      <c r="AE880" t="s">
        <v>44</v>
      </c>
      <c r="AF880" t="s">
        <v>62</v>
      </c>
      <c r="AG880" t="s">
        <v>495</v>
      </c>
      <c r="AI880">
        <v>1</v>
      </c>
      <c r="AJ880">
        <v>0</v>
      </c>
      <c r="AK880">
        <v>1</v>
      </c>
      <c r="AL880">
        <v>0</v>
      </c>
      <c r="AM880">
        <v>0</v>
      </c>
      <c r="AN880">
        <v>0</v>
      </c>
      <c r="AO880">
        <v>1</v>
      </c>
      <c r="AQ880">
        <v>0</v>
      </c>
      <c r="AR880">
        <v>0</v>
      </c>
      <c r="AS880">
        <v>0</v>
      </c>
      <c r="AT880">
        <v>0</v>
      </c>
      <c r="AU880">
        <v>2</v>
      </c>
      <c r="AV880">
        <v>0</v>
      </c>
      <c r="AW880">
        <v>0</v>
      </c>
      <c r="AX880">
        <v>2</v>
      </c>
      <c r="AY880">
        <v>2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0.113</v>
      </c>
      <c r="BK880" t="s">
        <v>3397</v>
      </c>
    </row>
    <row r="881" spans="1:63" x14ac:dyDescent="0.25">
      <c r="A881">
        <v>1</v>
      </c>
      <c r="B881" t="s">
        <v>1566</v>
      </c>
      <c r="C881" t="s">
        <v>1566</v>
      </c>
      <c r="E881">
        <v>880</v>
      </c>
      <c r="G881" t="s">
        <v>74</v>
      </c>
      <c r="H881" t="s">
        <v>1566</v>
      </c>
      <c r="I881" t="s">
        <v>1726</v>
      </c>
      <c r="J881">
        <v>30531</v>
      </c>
      <c r="K881" t="s">
        <v>3689</v>
      </c>
      <c r="M881">
        <v>0.25</v>
      </c>
      <c r="N881">
        <v>0.25</v>
      </c>
      <c r="O881">
        <v>0.25</v>
      </c>
      <c r="P881">
        <v>1.05</v>
      </c>
      <c r="R881">
        <v>0</v>
      </c>
      <c r="S881">
        <v>1.05</v>
      </c>
      <c r="T881">
        <v>3</v>
      </c>
      <c r="U881">
        <v>2.5</v>
      </c>
      <c r="V881">
        <v>0.75</v>
      </c>
      <c r="AA881" t="s">
        <v>3397</v>
      </c>
      <c r="AE881" t="s">
        <v>44</v>
      </c>
      <c r="AF881" t="s">
        <v>62</v>
      </c>
      <c r="AG881" t="s">
        <v>79</v>
      </c>
      <c r="AI881">
        <v>1</v>
      </c>
      <c r="AJ881">
        <v>0</v>
      </c>
      <c r="AK881">
        <v>1</v>
      </c>
      <c r="AL881">
        <v>0</v>
      </c>
      <c r="AM881">
        <v>1</v>
      </c>
      <c r="AN881">
        <v>1</v>
      </c>
      <c r="AO881">
        <v>1</v>
      </c>
      <c r="AQ881">
        <v>0</v>
      </c>
      <c r="AR881">
        <v>0</v>
      </c>
      <c r="AS881">
        <v>0</v>
      </c>
      <c r="AT881">
        <v>0</v>
      </c>
      <c r="AU881">
        <v>2</v>
      </c>
      <c r="AV881">
        <v>0</v>
      </c>
      <c r="AW881">
        <v>0</v>
      </c>
      <c r="AX881">
        <v>2</v>
      </c>
      <c r="AY881">
        <v>2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0.113</v>
      </c>
      <c r="BK881" t="s">
        <v>3397</v>
      </c>
    </row>
    <row r="882" spans="1:63" x14ac:dyDescent="0.25">
      <c r="A882">
        <v>1</v>
      </c>
      <c r="B882" t="s">
        <v>1566</v>
      </c>
      <c r="C882" t="s">
        <v>1566</v>
      </c>
      <c r="E882">
        <v>881</v>
      </c>
      <c r="H882" t="s">
        <v>1566</v>
      </c>
      <c r="I882" t="s">
        <v>1727</v>
      </c>
      <c r="J882">
        <v>614387</v>
      </c>
      <c r="K882" t="s">
        <v>3689</v>
      </c>
      <c r="M882">
        <v>0.25</v>
      </c>
      <c r="N882">
        <v>0.25</v>
      </c>
      <c r="R882">
        <v>0</v>
      </c>
      <c r="T882">
        <v>3</v>
      </c>
      <c r="U882">
        <v>2.5</v>
      </c>
      <c r="V882">
        <v>0.625</v>
      </c>
      <c r="AA882" t="s">
        <v>3397</v>
      </c>
      <c r="AE882" t="s">
        <v>44</v>
      </c>
      <c r="AF882" t="s">
        <v>119</v>
      </c>
      <c r="AG882" t="s">
        <v>2289</v>
      </c>
      <c r="AI882">
        <v>1</v>
      </c>
      <c r="AJ882">
        <v>0</v>
      </c>
      <c r="AK882">
        <v>1</v>
      </c>
      <c r="AL882">
        <v>0</v>
      </c>
      <c r="AM882">
        <v>0</v>
      </c>
      <c r="AN882">
        <v>1</v>
      </c>
      <c r="AO882">
        <v>0</v>
      </c>
      <c r="AQ882">
        <v>0</v>
      </c>
      <c r="AR882">
        <v>0</v>
      </c>
      <c r="AS882">
        <v>0</v>
      </c>
      <c r="AT882">
        <v>0</v>
      </c>
      <c r="AU882">
        <v>2</v>
      </c>
      <c r="AV882">
        <v>0</v>
      </c>
      <c r="AW882">
        <v>0</v>
      </c>
      <c r="AX882">
        <v>2</v>
      </c>
      <c r="AY882">
        <v>2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0.113</v>
      </c>
      <c r="BK882" t="s">
        <v>3397</v>
      </c>
    </row>
    <row r="883" spans="1:63" x14ac:dyDescent="0.25">
      <c r="A883">
        <v>1</v>
      </c>
      <c r="B883" t="s">
        <v>1566</v>
      </c>
      <c r="C883" t="s">
        <v>1566</v>
      </c>
      <c r="E883">
        <v>882</v>
      </c>
      <c r="G883" t="s">
        <v>74</v>
      </c>
      <c r="H883" t="s">
        <v>1566</v>
      </c>
      <c r="I883" t="s">
        <v>1728</v>
      </c>
      <c r="J883" t="s">
        <v>1729</v>
      </c>
      <c r="K883" t="s">
        <v>3689</v>
      </c>
      <c r="M883">
        <v>0.25</v>
      </c>
      <c r="N883">
        <v>0.25</v>
      </c>
      <c r="O883">
        <v>0.25</v>
      </c>
      <c r="P883">
        <v>0.9</v>
      </c>
      <c r="R883">
        <v>0</v>
      </c>
      <c r="S883">
        <v>0.9</v>
      </c>
      <c r="T883">
        <v>3</v>
      </c>
      <c r="U883">
        <v>2.5</v>
      </c>
      <c r="V883">
        <v>0.625</v>
      </c>
      <c r="AA883" t="s">
        <v>3397</v>
      </c>
      <c r="AE883" t="s">
        <v>44</v>
      </c>
      <c r="AF883" t="s">
        <v>119</v>
      </c>
      <c r="AG883" t="s">
        <v>132</v>
      </c>
      <c r="AI883">
        <v>1</v>
      </c>
      <c r="AJ883">
        <v>0</v>
      </c>
      <c r="AK883">
        <v>1</v>
      </c>
      <c r="AL883">
        <v>0</v>
      </c>
      <c r="AM883">
        <v>0</v>
      </c>
      <c r="AN883">
        <v>1</v>
      </c>
      <c r="AO883">
        <v>0</v>
      </c>
      <c r="AQ883">
        <v>0</v>
      </c>
      <c r="AR883">
        <v>0</v>
      </c>
      <c r="AS883">
        <v>0</v>
      </c>
      <c r="AT883">
        <v>0</v>
      </c>
      <c r="AU883">
        <v>2</v>
      </c>
      <c r="AV883">
        <v>0</v>
      </c>
      <c r="AW883">
        <v>0</v>
      </c>
      <c r="AX883">
        <v>2</v>
      </c>
      <c r="AY883">
        <v>2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0.113</v>
      </c>
      <c r="BK883" t="s">
        <v>3397</v>
      </c>
    </row>
    <row r="884" spans="1:63" x14ac:dyDescent="0.25">
      <c r="A884">
        <v>1</v>
      </c>
      <c r="B884" t="s">
        <v>1566</v>
      </c>
      <c r="C884" t="s">
        <v>1566</v>
      </c>
      <c r="E884">
        <v>883</v>
      </c>
      <c r="G884" t="s">
        <v>74</v>
      </c>
      <c r="H884" t="s">
        <v>1566</v>
      </c>
      <c r="I884" t="s">
        <v>1730</v>
      </c>
      <c r="J884">
        <v>30131</v>
      </c>
      <c r="K884" t="s">
        <v>3722</v>
      </c>
      <c r="M884">
        <v>0.25</v>
      </c>
      <c r="N884">
        <v>0.25</v>
      </c>
      <c r="O884">
        <v>0.25</v>
      </c>
      <c r="P884">
        <v>0.95</v>
      </c>
      <c r="R884">
        <v>0</v>
      </c>
      <c r="S884">
        <v>0.95</v>
      </c>
      <c r="T884">
        <v>4</v>
      </c>
      <c r="U884">
        <v>2.5</v>
      </c>
      <c r="V884">
        <v>0.75</v>
      </c>
      <c r="AA884" t="s">
        <v>3397</v>
      </c>
      <c r="AE884" t="s">
        <v>44</v>
      </c>
      <c r="AF884" t="s">
        <v>62</v>
      </c>
      <c r="AG884" t="s">
        <v>79</v>
      </c>
      <c r="AI884">
        <v>0</v>
      </c>
      <c r="AJ884">
        <v>1</v>
      </c>
      <c r="AK884">
        <v>1</v>
      </c>
      <c r="AL884">
        <v>0</v>
      </c>
      <c r="AM884">
        <v>1</v>
      </c>
      <c r="AN884">
        <v>0</v>
      </c>
      <c r="AO884">
        <v>1</v>
      </c>
      <c r="AQ884">
        <v>0</v>
      </c>
      <c r="AR884">
        <v>0</v>
      </c>
      <c r="AS884">
        <v>0</v>
      </c>
      <c r="AT884">
        <v>0</v>
      </c>
      <c r="AU884">
        <v>2</v>
      </c>
      <c r="AV884">
        <v>0</v>
      </c>
      <c r="AW884">
        <v>0</v>
      </c>
      <c r="AX884">
        <v>2</v>
      </c>
      <c r="AY884">
        <v>2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0.113</v>
      </c>
      <c r="BK884" t="s">
        <v>3397</v>
      </c>
    </row>
    <row r="885" spans="1:63" x14ac:dyDescent="0.25">
      <c r="A885">
        <v>1</v>
      </c>
      <c r="B885" t="s">
        <v>1566</v>
      </c>
      <c r="C885" t="s">
        <v>1566</v>
      </c>
      <c r="E885">
        <v>884</v>
      </c>
      <c r="H885" t="s">
        <v>1566</v>
      </c>
      <c r="I885" t="s">
        <v>1731</v>
      </c>
      <c r="J885" t="s">
        <v>1732</v>
      </c>
      <c r="K885" t="s">
        <v>3722</v>
      </c>
      <c r="M885">
        <v>0.25</v>
      </c>
      <c r="N885">
        <v>0.25</v>
      </c>
      <c r="R885">
        <v>0</v>
      </c>
      <c r="T885">
        <v>4</v>
      </c>
      <c r="U885">
        <v>2</v>
      </c>
      <c r="V885">
        <v>0.375</v>
      </c>
      <c r="AA885" t="s">
        <v>3397</v>
      </c>
      <c r="AE885" t="s">
        <v>44</v>
      </c>
      <c r="AF885" t="s">
        <v>73</v>
      </c>
      <c r="AG885" t="s">
        <v>124</v>
      </c>
      <c r="AI885">
        <v>0</v>
      </c>
      <c r="AJ885">
        <v>1</v>
      </c>
      <c r="AK885">
        <v>1</v>
      </c>
      <c r="AL885">
        <v>0</v>
      </c>
      <c r="AM885">
        <v>0</v>
      </c>
      <c r="AN885">
        <v>1</v>
      </c>
      <c r="AO885">
        <v>0</v>
      </c>
      <c r="AQ885">
        <v>0</v>
      </c>
      <c r="AR885">
        <v>0</v>
      </c>
      <c r="AS885">
        <v>0</v>
      </c>
      <c r="AT885">
        <v>0</v>
      </c>
      <c r="AU885">
        <v>2</v>
      </c>
      <c r="AV885">
        <v>0</v>
      </c>
      <c r="AW885">
        <v>0</v>
      </c>
      <c r="AX885">
        <v>2</v>
      </c>
      <c r="AY885">
        <v>2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0.113</v>
      </c>
      <c r="BK885" t="s">
        <v>3397</v>
      </c>
    </row>
    <row r="886" spans="1:63" x14ac:dyDescent="0.25">
      <c r="A886">
        <v>1</v>
      </c>
      <c r="B886" t="s">
        <v>1566</v>
      </c>
      <c r="C886" t="s">
        <v>1566</v>
      </c>
      <c r="E886">
        <v>885</v>
      </c>
      <c r="G886" t="s">
        <v>74</v>
      </c>
      <c r="H886" t="s">
        <v>1566</v>
      </c>
      <c r="I886" t="s">
        <v>1733</v>
      </c>
      <c r="J886" t="s">
        <v>1734</v>
      </c>
      <c r="K886" t="s">
        <v>3721</v>
      </c>
      <c r="M886">
        <v>0.25</v>
      </c>
      <c r="N886">
        <v>0.25</v>
      </c>
      <c r="O886">
        <v>0.25</v>
      </c>
      <c r="P886">
        <v>0.87</v>
      </c>
      <c r="R886">
        <v>0</v>
      </c>
      <c r="S886">
        <v>0.87</v>
      </c>
      <c r="T886">
        <v>5</v>
      </c>
      <c r="U886">
        <v>2.5</v>
      </c>
      <c r="V886">
        <v>0.75</v>
      </c>
      <c r="AA886" t="s">
        <v>3397</v>
      </c>
      <c r="AE886" t="s">
        <v>44</v>
      </c>
      <c r="AF886" t="s">
        <v>119</v>
      </c>
      <c r="AG886" t="s">
        <v>132</v>
      </c>
      <c r="AI886">
        <v>0</v>
      </c>
      <c r="AJ886">
        <v>1</v>
      </c>
      <c r="AK886">
        <v>1</v>
      </c>
      <c r="AL886">
        <v>0</v>
      </c>
      <c r="AM886">
        <v>1</v>
      </c>
      <c r="AN886">
        <v>0</v>
      </c>
      <c r="AO886">
        <v>1</v>
      </c>
      <c r="AQ886">
        <v>0</v>
      </c>
      <c r="AR886">
        <v>0</v>
      </c>
      <c r="AS886">
        <v>0</v>
      </c>
      <c r="AT886">
        <v>0</v>
      </c>
      <c r="AU886">
        <v>2</v>
      </c>
      <c r="AV886">
        <v>0</v>
      </c>
      <c r="AW886">
        <v>0</v>
      </c>
      <c r="AX886">
        <v>2</v>
      </c>
      <c r="AY886">
        <v>2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0.113</v>
      </c>
      <c r="BK886" t="s">
        <v>3397</v>
      </c>
    </row>
    <row r="887" spans="1:63" x14ac:dyDescent="0.25">
      <c r="A887">
        <v>1</v>
      </c>
      <c r="B887" t="s">
        <v>1566</v>
      </c>
      <c r="C887" t="s">
        <v>1566</v>
      </c>
      <c r="E887">
        <v>886</v>
      </c>
      <c r="G887" t="s">
        <v>74</v>
      </c>
      <c r="H887" t="s">
        <v>1566</v>
      </c>
      <c r="I887" t="s">
        <v>1735</v>
      </c>
      <c r="J887" t="s">
        <v>1736</v>
      </c>
      <c r="K887" t="s">
        <v>3720</v>
      </c>
      <c r="M887">
        <v>0.25</v>
      </c>
      <c r="N887">
        <v>0.25</v>
      </c>
      <c r="O887">
        <v>0.25</v>
      </c>
      <c r="P887">
        <v>0.47499999999999998</v>
      </c>
      <c r="R887">
        <v>0</v>
      </c>
      <c r="S887">
        <v>0.47499999999999998</v>
      </c>
      <c r="T887">
        <v>6</v>
      </c>
      <c r="U887">
        <v>2</v>
      </c>
      <c r="V887">
        <v>0.375</v>
      </c>
      <c r="AA887" t="s">
        <v>3397</v>
      </c>
      <c r="AE887" t="s">
        <v>44</v>
      </c>
      <c r="AF887" t="s">
        <v>73</v>
      </c>
      <c r="AG887" t="s">
        <v>124</v>
      </c>
      <c r="AI887">
        <v>0</v>
      </c>
      <c r="AJ887">
        <v>1</v>
      </c>
      <c r="AK887">
        <v>1</v>
      </c>
      <c r="AL887">
        <v>0</v>
      </c>
      <c r="AM887">
        <v>1</v>
      </c>
      <c r="AN887">
        <v>0</v>
      </c>
      <c r="AO887">
        <v>1</v>
      </c>
      <c r="AQ887">
        <v>0</v>
      </c>
      <c r="AR887">
        <v>0</v>
      </c>
      <c r="AS887">
        <v>0</v>
      </c>
      <c r="AT887">
        <v>0</v>
      </c>
      <c r="AU887">
        <v>2</v>
      </c>
      <c r="AV887">
        <v>0</v>
      </c>
      <c r="AW887">
        <v>0</v>
      </c>
      <c r="AX887">
        <v>2</v>
      </c>
      <c r="AY887">
        <v>2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0.113</v>
      </c>
      <c r="BK887" t="s">
        <v>3397</v>
      </c>
    </row>
    <row r="888" spans="1:63" x14ac:dyDescent="0.25">
      <c r="A888">
        <v>1</v>
      </c>
      <c r="B888" t="s">
        <v>1566</v>
      </c>
      <c r="C888" t="s">
        <v>1566</v>
      </c>
      <c r="E888">
        <v>887</v>
      </c>
      <c r="G888" t="s">
        <v>74</v>
      </c>
      <c r="H888" t="s">
        <v>1566</v>
      </c>
      <c r="I888" t="s">
        <v>1737</v>
      </c>
      <c r="J888" t="s">
        <v>1738</v>
      </c>
      <c r="K888" t="s">
        <v>3689</v>
      </c>
      <c r="M888">
        <v>0.25</v>
      </c>
      <c r="N888">
        <v>0.25</v>
      </c>
      <c r="O888">
        <v>0.25</v>
      </c>
      <c r="P888">
        <v>1.45</v>
      </c>
      <c r="R888">
        <v>0</v>
      </c>
      <c r="S888">
        <v>1.45</v>
      </c>
      <c r="T888">
        <v>3</v>
      </c>
      <c r="U888">
        <v>3.25</v>
      </c>
      <c r="V888">
        <v>1.25</v>
      </c>
      <c r="AA888" t="s">
        <v>3397</v>
      </c>
      <c r="AE888" t="s">
        <v>44</v>
      </c>
      <c r="AF888" t="s">
        <v>1683</v>
      </c>
      <c r="AG888" t="s">
        <v>1739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Q888">
        <v>0</v>
      </c>
      <c r="AR888">
        <v>0</v>
      </c>
      <c r="AS888">
        <v>0</v>
      </c>
      <c r="AT888">
        <v>0</v>
      </c>
      <c r="AU888">
        <v>2</v>
      </c>
      <c r="AV888">
        <v>0</v>
      </c>
      <c r="AW888">
        <v>0</v>
      </c>
      <c r="AX888">
        <v>2</v>
      </c>
      <c r="AY888">
        <v>2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0.113</v>
      </c>
      <c r="BK888" t="s">
        <v>3397</v>
      </c>
    </row>
    <row r="889" spans="1:63" x14ac:dyDescent="0.25">
      <c r="A889">
        <v>1</v>
      </c>
      <c r="B889" t="s">
        <v>1566</v>
      </c>
      <c r="C889" t="s">
        <v>1566</v>
      </c>
      <c r="E889">
        <v>888</v>
      </c>
      <c r="H889" t="s">
        <v>1566</v>
      </c>
      <c r="I889" t="s">
        <v>1740</v>
      </c>
      <c r="J889">
        <v>13829</v>
      </c>
      <c r="K889" t="s">
        <v>3717</v>
      </c>
      <c r="M889">
        <v>0.3125</v>
      </c>
      <c r="N889">
        <v>0.31</v>
      </c>
      <c r="R889">
        <v>0</v>
      </c>
      <c r="T889">
        <v>3</v>
      </c>
      <c r="U889">
        <v>2.5</v>
      </c>
      <c r="V889">
        <v>0.81</v>
      </c>
      <c r="AA889" t="s">
        <v>3397</v>
      </c>
      <c r="AE889" t="s">
        <v>44</v>
      </c>
      <c r="AF889" t="s">
        <v>62</v>
      </c>
      <c r="AG889" t="s">
        <v>495</v>
      </c>
      <c r="AI889">
        <v>1</v>
      </c>
      <c r="AJ889">
        <v>0</v>
      </c>
      <c r="AK889">
        <v>1</v>
      </c>
      <c r="AL889">
        <v>0</v>
      </c>
      <c r="AM889">
        <v>0</v>
      </c>
      <c r="AN889">
        <v>0</v>
      </c>
      <c r="AO889">
        <v>1</v>
      </c>
      <c r="AQ889">
        <v>0</v>
      </c>
      <c r="AR889">
        <v>0</v>
      </c>
      <c r="AS889">
        <v>0</v>
      </c>
      <c r="AT889">
        <v>0</v>
      </c>
      <c r="AU889">
        <v>2</v>
      </c>
      <c r="AV889">
        <v>0</v>
      </c>
      <c r="AW889">
        <v>0</v>
      </c>
      <c r="AX889">
        <v>2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0.14424999999999999</v>
      </c>
      <c r="BK889" t="s">
        <v>3397</v>
      </c>
    </row>
    <row r="890" spans="1:63" x14ac:dyDescent="0.25">
      <c r="A890">
        <v>1</v>
      </c>
      <c r="B890" t="s">
        <v>1566</v>
      </c>
      <c r="C890" t="s">
        <v>1566</v>
      </c>
      <c r="E890">
        <v>889</v>
      </c>
      <c r="F890" t="s">
        <v>60</v>
      </c>
      <c r="H890" t="s">
        <v>1566</v>
      </c>
      <c r="I890" t="s">
        <v>1741</v>
      </c>
      <c r="J890">
        <v>13829</v>
      </c>
      <c r="K890" t="s">
        <v>3717</v>
      </c>
      <c r="M890">
        <v>0.3125</v>
      </c>
      <c r="N890">
        <v>0.3125</v>
      </c>
      <c r="O890">
        <v>0.3125</v>
      </c>
      <c r="P890">
        <v>1.06</v>
      </c>
      <c r="R890">
        <v>0</v>
      </c>
      <c r="S890">
        <v>1.1000000000000001</v>
      </c>
      <c r="T890">
        <v>3</v>
      </c>
      <c r="U890">
        <v>2.5</v>
      </c>
      <c r="V890">
        <v>0.81</v>
      </c>
      <c r="AA890" t="s">
        <v>3397</v>
      </c>
      <c r="AE890" t="s">
        <v>44</v>
      </c>
      <c r="AF890" t="s">
        <v>62</v>
      </c>
      <c r="AG890" t="s">
        <v>495</v>
      </c>
      <c r="AI890">
        <v>1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1</v>
      </c>
      <c r="AQ890">
        <v>0</v>
      </c>
      <c r="AR890">
        <v>0</v>
      </c>
      <c r="AS890">
        <v>0</v>
      </c>
      <c r="AT890">
        <v>0</v>
      </c>
      <c r="AU890">
        <v>2</v>
      </c>
      <c r="AV890">
        <v>0</v>
      </c>
      <c r="AW890">
        <v>0</v>
      </c>
      <c r="AX890">
        <v>2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0.14424999999999999</v>
      </c>
      <c r="BK890" t="s">
        <v>3397</v>
      </c>
    </row>
    <row r="891" spans="1:63" x14ac:dyDescent="0.25">
      <c r="A891">
        <v>1</v>
      </c>
      <c r="B891" t="s">
        <v>1566</v>
      </c>
      <c r="C891" t="s">
        <v>1566</v>
      </c>
      <c r="E891">
        <v>890</v>
      </c>
      <c r="F891" t="s">
        <v>60</v>
      </c>
      <c r="H891" t="s">
        <v>1566</v>
      </c>
      <c r="I891" t="s">
        <v>1742</v>
      </c>
      <c r="J891">
        <v>30535</v>
      </c>
      <c r="K891" t="s">
        <v>3719</v>
      </c>
      <c r="M891">
        <v>0.28120000000000001</v>
      </c>
      <c r="N891">
        <v>0.3125</v>
      </c>
      <c r="O891">
        <v>0.28120000000000001</v>
      </c>
      <c r="P891">
        <v>0.85</v>
      </c>
      <c r="Q891">
        <v>1.08</v>
      </c>
      <c r="R891">
        <v>3.8926040516869023</v>
      </c>
      <c r="S891">
        <v>1.1200000000000001</v>
      </c>
      <c r="T891">
        <v>3</v>
      </c>
      <c r="U891">
        <v>2.5</v>
      </c>
      <c r="V891">
        <v>0.75</v>
      </c>
      <c r="AA891" t="s">
        <v>3397</v>
      </c>
      <c r="AE891" t="s">
        <v>44</v>
      </c>
      <c r="AF891" t="s">
        <v>62</v>
      </c>
      <c r="AG891" t="s">
        <v>79</v>
      </c>
      <c r="AI891">
        <v>1</v>
      </c>
      <c r="AJ891">
        <v>0</v>
      </c>
      <c r="AK891">
        <v>1</v>
      </c>
      <c r="AL891">
        <v>0</v>
      </c>
      <c r="AM891">
        <v>1</v>
      </c>
      <c r="AN891">
        <v>0</v>
      </c>
      <c r="AO891">
        <v>1</v>
      </c>
      <c r="AQ891">
        <v>0</v>
      </c>
      <c r="AR891">
        <v>0</v>
      </c>
      <c r="AS891">
        <v>0</v>
      </c>
      <c r="AT891">
        <v>0</v>
      </c>
      <c r="AU891">
        <v>2</v>
      </c>
      <c r="AV891">
        <v>0</v>
      </c>
      <c r="AW891">
        <v>0</v>
      </c>
      <c r="AX891">
        <v>2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0.12859999999999999</v>
      </c>
      <c r="BK891" t="s">
        <v>3397</v>
      </c>
    </row>
    <row r="892" spans="1:63" x14ac:dyDescent="0.25">
      <c r="A892">
        <v>1</v>
      </c>
      <c r="B892" t="s">
        <v>1566</v>
      </c>
      <c r="C892" t="s">
        <v>1566</v>
      </c>
      <c r="E892">
        <v>891</v>
      </c>
      <c r="G892" t="s">
        <v>74</v>
      </c>
      <c r="H892" t="s">
        <v>1566</v>
      </c>
      <c r="I892" t="s">
        <v>1743</v>
      </c>
      <c r="J892">
        <v>31715</v>
      </c>
      <c r="K892" t="s">
        <v>3718</v>
      </c>
      <c r="M892">
        <v>0.3125</v>
      </c>
      <c r="N892">
        <v>0.3125</v>
      </c>
      <c r="O892">
        <v>0.3125</v>
      </c>
      <c r="P892">
        <v>1.075</v>
      </c>
      <c r="R892">
        <v>0</v>
      </c>
      <c r="S892">
        <v>1.075</v>
      </c>
      <c r="T892">
        <v>2</v>
      </c>
      <c r="U892">
        <v>2</v>
      </c>
      <c r="V892">
        <v>0.5</v>
      </c>
      <c r="AA892" t="s">
        <v>3397</v>
      </c>
      <c r="AE892" t="s">
        <v>44</v>
      </c>
      <c r="AF892" t="s">
        <v>62</v>
      </c>
      <c r="AG892" t="s">
        <v>79</v>
      </c>
      <c r="AI892">
        <v>1</v>
      </c>
      <c r="AJ892">
        <v>0</v>
      </c>
      <c r="AK892">
        <v>0</v>
      </c>
      <c r="AL892">
        <v>1</v>
      </c>
      <c r="AM892">
        <v>0</v>
      </c>
      <c r="AN892">
        <v>0</v>
      </c>
      <c r="AO892">
        <v>1</v>
      </c>
      <c r="AQ892">
        <v>0</v>
      </c>
      <c r="AR892">
        <v>0</v>
      </c>
      <c r="AS892">
        <v>0</v>
      </c>
      <c r="AT892">
        <v>0</v>
      </c>
      <c r="AU892">
        <v>2</v>
      </c>
      <c r="AV892">
        <v>0</v>
      </c>
      <c r="AW892">
        <v>0</v>
      </c>
      <c r="AX892">
        <v>2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0.14424999999999999</v>
      </c>
      <c r="BK892" t="s">
        <v>3397</v>
      </c>
    </row>
    <row r="893" spans="1:63" x14ac:dyDescent="0.25">
      <c r="A893">
        <v>1</v>
      </c>
      <c r="B893" t="s">
        <v>1566</v>
      </c>
      <c r="C893" t="s">
        <v>1566</v>
      </c>
      <c r="E893">
        <v>892</v>
      </c>
      <c r="G893" t="s">
        <v>74</v>
      </c>
      <c r="H893" t="s">
        <v>1566</v>
      </c>
      <c r="I893" t="s">
        <v>1744</v>
      </c>
      <c r="J893">
        <v>30539</v>
      </c>
      <c r="K893" t="s">
        <v>3717</v>
      </c>
      <c r="M893">
        <v>0.3125</v>
      </c>
      <c r="N893">
        <v>0.3125</v>
      </c>
      <c r="O893">
        <v>0.3125</v>
      </c>
      <c r="P893">
        <v>1.175</v>
      </c>
      <c r="R893">
        <v>0</v>
      </c>
      <c r="S893">
        <v>1.175</v>
      </c>
      <c r="T893">
        <v>3</v>
      </c>
      <c r="U893">
        <v>2.5</v>
      </c>
      <c r="V893">
        <v>0.81200000000000006</v>
      </c>
      <c r="AA893" t="s">
        <v>3397</v>
      </c>
      <c r="AE893" t="s">
        <v>44</v>
      </c>
      <c r="AF893" t="s">
        <v>62</v>
      </c>
      <c r="AG893" t="s">
        <v>79</v>
      </c>
      <c r="AI893">
        <v>1</v>
      </c>
      <c r="AJ893">
        <v>0</v>
      </c>
      <c r="AK893">
        <v>1</v>
      </c>
      <c r="AL893">
        <v>0</v>
      </c>
      <c r="AM893">
        <v>1</v>
      </c>
      <c r="AN893">
        <v>0</v>
      </c>
      <c r="AO893">
        <v>1</v>
      </c>
      <c r="AQ893">
        <v>0</v>
      </c>
      <c r="AR893">
        <v>0</v>
      </c>
      <c r="AS893">
        <v>0</v>
      </c>
      <c r="AT893">
        <v>0</v>
      </c>
      <c r="AU893">
        <v>2</v>
      </c>
      <c r="AV893">
        <v>0</v>
      </c>
      <c r="AW893">
        <v>0</v>
      </c>
      <c r="AX893">
        <v>2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0.14424999999999999</v>
      </c>
      <c r="BK893" t="s">
        <v>3397</v>
      </c>
    </row>
    <row r="894" spans="1:63" x14ac:dyDescent="0.25">
      <c r="A894">
        <v>1</v>
      </c>
      <c r="B894" t="s">
        <v>1566</v>
      </c>
      <c r="C894" t="s">
        <v>1566</v>
      </c>
      <c r="E894">
        <v>893</v>
      </c>
      <c r="G894" t="s">
        <v>74</v>
      </c>
      <c r="H894" t="s">
        <v>1566</v>
      </c>
      <c r="I894" t="s">
        <v>1745</v>
      </c>
      <c r="J894" t="s">
        <v>1746</v>
      </c>
      <c r="K894" t="s">
        <v>3716</v>
      </c>
      <c r="M894">
        <v>0.3125</v>
      </c>
      <c r="N894">
        <v>0.3125</v>
      </c>
      <c r="O894">
        <v>0.3125</v>
      </c>
      <c r="P894">
        <v>0.63</v>
      </c>
      <c r="R894">
        <v>0</v>
      </c>
      <c r="S894">
        <v>0.63</v>
      </c>
      <c r="T894">
        <v>4</v>
      </c>
      <c r="U894">
        <v>2</v>
      </c>
      <c r="V894">
        <v>0.5</v>
      </c>
      <c r="AA894" t="s">
        <v>3397</v>
      </c>
      <c r="AE894" t="s">
        <v>44</v>
      </c>
      <c r="AF894" t="s">
        <v>73</v>
      </c>
      <c r="AG894" t="s">
        <v>124</v>
      </c>
      <c r="AI894">
        <v>0</v>
      </c>
      <c r="AJ894">
        <v>1</v>
      </c>
      <c r="AK894">
        <v>1</v>
      </c>
      <c r="AL894">
        <v>0</v>
      </c>
      <c r="AM894">
        <v>0</v>
      </c>
      <c r="AN894">
        <v>1</v>
      </c>
      <c r="AO894">
        <v>0</v>
      </c>
      <c r="AQ894">
        <v>0</v>
      </c>
      <c r="AR894">
        <v>0</v>
      </c>
      <c r="AS894">
        <v>0</v>
      </c>
      <c r="AT894">
        <v>0</v>
      </c>
      <c r="AU894">
        <v>2</v>
      </c>
      <c r="AV894">
        <v>0</v>
      </c>
      <c r="AW894">
        <v>0</v>
      </c>
      <c r="AX894">
        <v>2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0.14424999999999999</v>
      </c>
      <c r="BK894" t="s">
        <v>3397</v>
      </c>
    </row>
    <row r="895" spans="1:63" x14ac:dyDescent="0.25">
      <c r="A895">
        <v>1</v>
      </c>
      <c r="B895" t="s">
        <v>1566</v>
      </c>
      <c r="C895" t="s">
        <v>1566</v>
      </c>
      <c r="E895">
        <v>894</v>
      </c>
      <c r="F895" t="s">
        <v>60</v>
      </c>
      <c r="H895" t="s">
        <v>1566</v>
      </c>
      <c r="I895" t="s">
        <v>1747</v>
      </c>
      <c r="J895" t="s">
        <v>2418</v>
      </c>
      <c r="K895" t="s">
        <v>3715</v>
      </c>
      <c r="M895">
        <v>0.3125</v>
      </c>
      <c r="N895">
        <v>0.3125</v>
      </c>
      <c r="O895">
        <v>0.3125</v>
      </c>
      <c r="P895">
        <v>0.97</v>
      </c>
      <c r="R895">
        <v>0</v>
      </c>
      <c r="S895">
        <v>1.02</v>
      </c>
      <c r="T895">
        <v>5</v>
      </c>
      <c r="U895">
        <v>2.5</v>
      </c>
      <c r="V895">
        <v>0.8125</v>
      </c>
      <c r="AA895" t="s">
        <v>3397</v>
      </c>
      <c r="AE895" t="s">
        <v>44</v>
      </c>
      <c r="AF895" t="s">
        <v>119</v>
      </c>
      <c r="AG895" t="s">
        <v>132</v>
      </c>
      <c r="AI895">
        <v>0</v>
      </c>
      <c r="AJ895">
        <v>1</v>
      </c>
      <c r="AK895">
        <v>1</v>
      </c>
      <c r="AL895">
        <v>0</v>
      </c>
      <c r="AM895">
        <v>1</v>
      </c>
      <c r="AN895">
        <v>0</v>
      </c>
      <c r="AO895">
        <v>1</v>
      </c>
      <c r="AQ895">
        <v>0</v>
      </c>
      <c r="AR895">
        <v>0</v>
      </c>
      <c r="AS895">
        <v>0</v>
      </c>
      <c r="AT895">
        <v>0</v>
      </c>
      <c r="AU895">
        <v>2</v>
      </c>
      <c r="AV895">
        <v>0</v>
      </c>
      <c r="AW895">
        <v>0</v>
      </c>
      <c r="AX895">
        <v>2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0.14424999999999999</v>
      </c>
      <c r="BK895" t="s">
        <v>3397</v>
      </c>
    </row>
    <row r="896" spans="1:63" x14ac:dyDescent="0.25">
      <c r="A896">
        <v>1</v>
      </c>
      <c r="B896" t="s">
        <v>1566</v>
      </c>
      <c r="C896" t="s">
        <v>1566</v>
      </c>
      <c r="E896">
        <v>895</v>
      </c>
      <c r="F896" t="s">
        <v>60</v>
      </c>
      <c r="H896" t="s">
        <v>1566</v>
      </c>
      <c r="I896" t="s">
        <v>1748</v>
      </c>
      <c r="J896" t="s">
        <v>1749</v>
      </c>
      <c r="K896" t="s">
        <v>3714</v>
      </c>
      <c r="M896">
        <v>0.3125</v>
      </c>
      <c r="N896">
        <v>0.3125</v>
      </c>
      <c r="O896">
        <v>0.3125</v>
      </c>
      <c r="P896">
        <v>0.64</v>
      </c>
      <c r="R896">
        <v>0</v>
      </c>
      <c r="S896">
        <v>0.69</v>
      </c>
      <c r="T896">
        <v>6</v>
      </c>
      <c r="U896">
        <v>2</v>
      </c>
      <c r="V896">
        <v>0.5</v>
      </c>
      <c r="AA896" t="s">
        <v>3397</v>
      </c>
      <c r="AE896" t="s">
        <v>44</v>
      </c>
      <c r="AF896" t="s">
        <v>73</v>
      </c>
      <c r="AG896" t="s">
        <v>124</v>
      </c>
      <c r="AI896">
        <v>0</v>
      </c>
      <c r="AJ896">
        <v>1</v>
      </c>
      <c r="AK896">
        <v>1</v>
      </c>
      <c r="AL896">
        <v>0</v>
      </c>
      <c r="AM896">
        <v>1</v>
      </c>
      <c r="AN896">
        <v>0</v>
      </c>
      <c r="AO896">
        <v>1</v>
      </c>
      <c r="AQ896">
        <v>0</v>
      </c>
      <c r="AR896">
        <v>0</v>
      </c>
      <c r="AS896">
        <v>0</v>
      </c>
      <c r="AT896">
        <v>0</v>
      </c>
      <c r="AU896">
        <v>2</v>
      </c>
      <c r="AV896">
        <v>0</v>
      </c>
      <c r="AW896">
        <v>0</v>
      </c>
      <c r="AX896">
        <v>2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0.14424999999999999</v>
      </c>
      <c r="BK896" t="s">
        <v>3397</v>
      </c>
    </row>
    <row r="897" spans="1:63" x14ac:dyDescent="0.25">
      <c r="A897">
        <v>1</v>
      </c>
      <c r="B897" t="s">
        <v>1566</v>
      </c>
      <c r="C897" t="s">
        <v>1566</v>
      </c>
      <c r="E897">
        <v>896</v>
      </c>
      <c r="H897" t="s">
        <v>1566</v>
      </c>
      <c r="I897" t="s">
        <v>1750</v>
      </c>
      <c r="J897">
        <v>23422</v>
      </c>
      <c r="K897" t="s">
        <v>3713</v>
      </c>
      <c r="M897">
        <v>0.34370000000000001</v>
      </c>
      <c r="N897">
        <v>0.375</v>
      </c>
      <c r="R897">
        <v>0</v>
      </c>
      <c r="T897">
        <v>4</v>
      </c>
      <c r="U897">
        <v>2.5</v>
      </c>
      <c r="V897">
        <v>1</v>
      </c>
      <c r="AA897" t="s">
        <v>3397</v>
      </c>
      <c r="AE897" t="s">
        <v>44</v>
      </c>
      <c r="AF897" t="s">
        <v>62</v>
      </c>
      <c r="AG897" t="s">
        <v>66</v>
      </c>
      <c r="AI897">
        <v>1</v>
      </c>
      <c r="AJ897">
        <v>1</v>
      </c>
      <c r="AK897">
        <v>0</v>
      </c>
      <c r="AL897">
        <v>0</v>
      </c>
      <c r="AM897">
        <v>1</v>
      </c>
      <c r="AN897">
        <v>1</v>
      </c>
      <c r="AO897">
        <v>1</v>
      </c>
      <c r="AQ897">
        <v>0</v>
      </c>
      <c r="AR897">
        <v>0</v>
      </c>
      <c r="AS897">
        <v>0</v>
      </c>
      <c r="AT897">
        <v>0</v>
      </c>
      <c r="AU897">
        <v>2</v>
      </c>
      <c r="AV897">
        <v>0</v>
      </c>
      <c r="AW897">
        <v>0</v>
      </c>
      <c r="AX897">
        <v>2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0.15984999999999999</v>
      </c>
      <c r="BK897" t="s">
        <v>3397</v>
      </c>
    </row>
    <row r="898" spans="1:63" x14ac:dyDescent="0.25">
      <c r="A898">
        <v>1</v>
      </c>
      <c r="B898" t="s">
        <v>1566</v>
      </c>
      <c r="C898" t="s">
        <v>1566</v>
      </c>
      <c r="E898">
        <v>897</v>
      </c>
      <c r="G898" t="s">
        <v>74</v>
      </c>
      <c r="H898" t="s">
        <v>1566</v>
      </c>
      <c r="I898" t="s">
        <v>1751</v>
      </c>
      <c r="J898">
        <v>30347</v>
      </c>
      <c r="K898" t="s">
        <v>3712</v>
      </c>
      <c r="M898">
        <v>0.375</v>
      </c>
      <c r="N898">
        <v>0.375</v>
      </c>
      <c r="O898">
        <v>0.375</v>
      </c>
      <c r="P898">
        <v>1.5</v>
      </c>
      <c r="R898">
        <v>0</v>
      </c>
      <c r="S898">
        <v>1.5</v>
      </c>
      <c r="T898">
        <v>2</v>
      </c>
      <c r="U898">
        <v>2.5</v>
      </c>
      <c r="V898">
        <v>1</v>
      </c>
      <c r="AA898" t="s">
        <v>3397</v>
      </c>
      <c r="AE898" t="s">
        <v>44</v>
      </c>
      <c r="AF898" t="s">
        <v>62</v>
      </c>
      <c r="AG898" t="s">
        <v>79</v>
      </c>
      <c r="AI898">
        <v>1</v>
      </c>
      <c r="AJ898">
        <v>0</v>
      </c>
      <c r="AK898">
        <v>1</v>
      </c>
      <c r="AL898">
        <v>1</v>
      </c>
      <c r="AM898">
        <v>0</v>
      </c>
      <c r="AN898">
        <v>0</v>
      </c>
      <c r="AO898">
        <v>1</v>
      </c>
      <c r="AQ898">
        <v>0</v>
      </c>
      <c r="AR898">
        <v>0</v>
      </c>
      <c r="AS898">
        <v>0</v>
      </c>
      <c r="AT898">
        <v>0</v>
      </c>
      <c r="AU898">
        <v>2</v>
      </c>
      <c r="AV898">
        <v>0</v>
      </c>
      <c r="AW898">
        <v>0</v>
      </c>
      <c r="AX898">
        <v>2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2</v>
      </c>
      <c r="BE898">
        <v>0</v>
      </c>
      <c r="BF898">
        <v>0</v>
      </c>
      <c r="BG898">
        <v>0</v>
      </c>
      <c r="BH898">
        <v>0</v>
      </c>
      <c r="BI898">
        <v>0.17549999999999999</v>
      </c>
      <c r="BK898" t="s">
        <v>3397</v>
      </c>
    </row>
    <row r="899" spans="1:63" x14ac:dyDescent="0.25">
      <c r="A899">
        <v>1</v>
      </c>
      <c r="B899" t="s">
        <v>1566</v>
      </c>
      <c r="C899" t="s">
        <v>1566</v>
      </c>
      <c r="E899">
        <v>898</v>
      </c>
      <c r="F899" t="s">
        <v>60</v>
      </c>
      <c r="H899" t="s">
        <v>1566</v>
      </c>
      <c r="I899" t="s">
        <v>1752</v>
      </c>
      <c r="J899">
        <v>31952</v>
      </c>
      <c r="K899" t="s">
        <v>3712</v>
      </c>
      <c r="M899">
        <v>0.375</v>
      </c>
      <c r="N899">
        <v>0.375</v>
      </c>
      <c r="O899">
        <v>0.375</v>
      </c>
      <c r="P899">
        <v>0.22</v>
      </c>
      <c r="R899">
        <v>0</v>
      </c>
      <c r="S899">
        <v>0.27</v>
      </c>
      <c r="T899">
        <v>2</v>
      </c>
      <c r="U899">
        <v>4</v>
      </c>
      <c r="V899">
        <v>1.75</v>
      </c>
      <c r="AA899" t="s">
        <v>3397</v>
      </c>
      <c r="AE899" t="s">
        <v>44</v>
      </c>
      <c r="AF899" t="s">
        <v>1638</v>
      </c>
      <c r="AG899" t="s">
        <v>79</v>
      </c>
      <c r="AI899">
        <v>1</v>
      </c>
      <c r="AJ899">
        <v>0</v>
      </c>
      <c r="AK899">
        <v>0</v>
      </c>
      <c r="AL899">
        <v>1</v>
      </c>
      <c r="AM899">
        <v>0</v>
      </c>
      <c r="AN899">
        <v>0</v>
      </c>
      <c r="AO899">
        <v>1</v>
      </c>
      <c r="AQ899">
        <v>0</v>
      </c>
      <c r="AR899">
        <v>0</v>
      </c>
      <c r="AS899">
        <v>0</v>
      </c>
      <c r="AT899">
        <v>0</v>
      </c>
      <c r="AU899">
        <v>2</v>
      </c>
      <c r="AV899">
        <v>0</v>
      </c>
      <c r="AW899">
        <v>0</v>
      </c>
      <c r="AX899">
        <v>2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0.17549999999999999</v>
      </c>
      <c r="BK899" t="s">
        <v>3400</v>
      </c>
    </row>
    <row r="900" spans="1:63" x14ac:dyDescent="0.25">
      <c r="A900">
        <v>1</v>
      </c>
      <c r="B900" t="s">
        <v>1566</v>
      </c>
      <c r="C900" t="s">
        <v>1566</v>
      </c>
      <c r="E900">
        <v>899</v>
      </c>
      <c r="G900" t="s">
        <v>74</v>
      </c>
      <c r="H900" t="s">
        <v>1566</v>
      </c>
      <c r="I900" t="s">
        <v>1753</v>
      </c>
      <c r="J900" t="s">
        <v>1754</v>
      </c>
      <c r="K900" t="s">
        <v>3712</v>
      </c>
      <c r="M900">
        <v>0.375</v>
      </c>
      <c r="N900">
        <v>0.375</v>
      </c>
      <c r="O900">
        <v>0.375</v>
      </c>
      <c r="P900">
        <v>1.4750000000000001</v>
      </c>
      <c r="R900">
        <v>0</v>
      </c>
      <c r="S900">
        <v>1.4750000000000001</v>
      </c>
      <c r="T900">
        <v>2</v>
      </c>
      <c r="U900">
        <v>4</v>
      </c>
      <c r="V900">
        <v>1</v>
      </c>
      <c r="AA900" t="s">
        <v>3397</v>
      </c>
      <c r="AE900" t="s">
        <v>44</v>
      </c>
      <c r="AF900" t="s">
        <v>62</v>
      </c>
      <c r="AG900" t="s">
        <v>124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Q900">
        <v>0</v>
      </c>
      <c r="AR900">
        <v>0</v>
      </c>
      <c r="AS900">
        <v>0</v>
      </c>
      <c r="AT900">
        <v>0</v>
      </c>
      <c r="AU900">
        <v>2</v>
      </c>
      <c r="AV900">
        <v>0</v>
      </c>
      <c r="AW900">
        <v>0</v>
      </c>
      <c r="AX900">
        <v>2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0.17549999999999999</v>
      </c>
      <c r="BK900" t="s">
        <v>3397</v>
      </c>
    </row>
    <row r="901" spans="1:63" x14ac:dyDescent="0.25">
      <c r="A901">
        <v>1</v>
      </c>
      <c r="B901" t="s">
        <v>1566</v>
      </c>
      <c r="C901" t="s">
        <v>1566</v>
      </c>
      <c r="E901">
        <v>900</v>
      </c>
      <c r="G901" t="s">
        <v>74</v>
      </c>
      <c r="H901" t="s">
        <v>1566</v>
      </c>
      <c r="I901" t="s">
        <v>1755</v>
      </c>
      <c r="J901">
        <v>30547</v>
      </c>
      <c r="K901" t="s">
        <v>3688</v>
      </c>
      <c r="M901">
        <v>0.375</v>
      </c>
      <c r="N901">
        <v>0.375</v>
      </c>
      <c r="O901">
        <v>0.375</v>
      </c>
      <c r="P901">
        <v>1.375</v>
      </c>
      <c r="R901">
        <v>0</v>
      </c>
      <c r="S901">
        <v>1.375</v>
      </c>
      <c r="T901">
        <v>3</v>
      </c>
      <c r="U901">
        <v>2.5</v>
      </c>
      <c r="V901">
        <v>1</v>
      </c>
      <c r="AA901" t="s">
        <v>3397</v>
      </c>
      <c r="AE901" t="s">
        <v>44</v>
      </c>
      <c r="AF901" t="s">
        <v>62</v>
      </c>
      <c r="AG901" t="s">
        <v>79</v>
      </c>
      <c r="AI901">
        <v>1</v>
      </c>
      <c r="AJ901">
        <v>0</v>
      </c>
      <c r="AK901">
        <v>1</v>
      </c>
      <c r="AL901">
        <v>0</v>
      </c>
      <c r="AM901">
        <v>1</v>
      </c>
      <c r="AN901">
        <v>1</v>
      </c>
      <c r="AO901">
        <v>1</v>
      </c>
      <c r="AQ901">
        <v>0</v>
      </c>
      <c r="AR901">
        <v>0</v>
      </c>
      <c r="AS901">
        <v>0</v>
      </c>
      <c r="AT901">
        <v>0</v>
      </c>
      <c r="AU901">
        <v>2</v>
      </c>
      <c r="AV901">
        <v>0</v>
      </c>
      <c r="AW901">
        <v>0</v>
      </c>
      <c r="AX901">
        <v>2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2</v>
      </c>
      <c r="BE901">
        <v>0</v>
      </c>
      <c r="BF901">
        <v>0</v>
      </c>
      <c r="BG901">
        <v>0</v>
      </c>
      <c r="BH901">
        <v>0</v>
      </c>
      <c r="BI901">
        <v>0.17549999999999999</v>
      </c>
      <c r="BK901" t="s">
        <v>3397</v>
      </c>
    </row>
    <row r="902" spans="1:63" x14ac:dyDescent="0.25">
      <c r="A902">
        <v>1</v>
      </c>
      <c r="B902" t="s">
        <v>1566</v>
      </c>
      <c r="C902" t="s">
        <v>1566</v>
      </c>
      <c r="E902">
        <v>901</v>
      </c>
      <c r="G902" t="s">
        <v>74</v>
      </c>
      <c r="H902" t="s">
        <v>1566</v>
      </c>
      <c r="I902" t="s">
        <v>1756</v>
      </c>
      <c r="J902">
        <v>614416</v>
      </c>
      <c r="K902" t="s">
        <v>3688</v>
      </c>
      <c r="M902">
        <v>0.375</v>
      </c>
      <c r="N902">
        <v>0.375</v>
      </c>
      <c r="O902">
        <v>0.375</v>
      </c>
      <c r="P902">
        <v>1.125</v>
      </c>
      <c r="R902">
        <v>0</v>
      </c>
      <c r="S902">
        <v>1.125</v>
      </c>
      <c r="T902">
        <v>3</v>
      </c>
      <c r="U902">
        <v>3</v>
      </c>
      <c r="V902">
        <v>0.875</v>
      </c>
      <c r="AA902" t="s">
        <v>3397</v>
      </c>
      <c r="AE902" t="s">
        <v>44</v>
      </c>
      <c r="AF902" t="s">
        <v>119</v>
      </c>
      <c r="AG902" t="s">
        <v>2289</v>
      </c>
      <c r="AI902">
        <v>1</v>
      </c>
      <c r="AJ902">
        <v>0</v>
      </c>
      <c r="AK902">
        <v>1</v>
      </c>
      <c r="AL902">
        <v>0</v>
      </c>
      <c r="AM902">
        <v>1</v>
      </c>
      <c r="AN902">
        <v>1</v>
      </c>
      <c r="AO902">
        <v>1</v>
      </c>
      <c r="AQ902">
        <v>0</v>
      </c>
      <c r="AR902">
        <v>0</v>
      </c>
      <c r="AS902">
        <v>0</v>
      </c>
      <c r="AT902">
        <v>0</v>
      </c>
      <c r="AU902">
        <v>2</v>
      </c>
      <c r="AV902">
        <v>0</v>
      </c>
      <c r="AW902">
        <v>0</v>
      </c>
      <c r="AX902">
        <v>2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0.17549999999999999</v>
      </c>
      <c r="BK902" t="s">
        <v>3397</v>
      </c>
    </row>
    <row r="903" spans="1:63" x14ac:dyDescent="0.25">
      <c r="A903">
        <v>1</v>
      </c>
      <c r="B903" t="s">
        <v>1566</v>
      </c>
      <c r="C903" t="s">
        <v>1566</v>
      </c>
      <c r="E903">
        <v>902</v>
      </c>
      <c r="G903" t="s">
        <v>74</v>
      </c>
      <c r="H903" t="s">
        <v>1566</v>
      </c>
      <c r="I903" t="s">
        <v>1757</v>
      </c>
      <c r="J903" t="s">
        <v>1758</v>
      </c>
      <c r="K903" t="s">
        <v>3688</v>
      </c>
      <c r="M903">
        <v>0.375</v>
      </c>
      <c r="N903">
        <v>0.375</v>
      </c>
      <c r="O903">
        <v>0.375</v>
      </c>
      <c r="P903">
        <v>1.3</v>
      </c>
      <c r="R903">
        <v>0</v>
      </c>
      <c r="S903">
        <v>1.3</v>
      </c>
      <c r="T903">
        <v>3</v>
      </c>
      <c r="U903">
        <v>2</v>
      </c>
      <c r="V903">
        <v>0.5</v>
      </c>
      <c r="AA903" t="s">
        <v>3397</v>
      </c>
      <c r="AE903" t="s">
        <v>44</v>
      </c>
      <c r="AF903" t="s">
        <v>1683</v>
      </c>
      <c r="AG903" t="s">
        <v>132</v>
      </c>
      <c r="AI903">
        <v>1</v>
      </c>
      <c r="AJ903">
        <v>0</v>
      </c>
      <c r="AK903">
        <v>1</v>
      </c>
      <c r="AL903">
        <v>0</v>
      </c>
      <c r="AM903">
        <v>0</v>
      </c>
      <c r="AN903">
        <v>1</v>
      </c>
      <c r="AO903">
        <v>1</v>
      </c>
      <c r="AQ903">
        <v>0</v>
      </c>
      <c r="AR903">
        <v>0</v>
      </c>
      <c r="AS903">
        <v>0</v>
      </c>
      <c r="AT903">
        <v>0</v>
      </c>
      <c r="AU903">
        <v>2</v>
      </c>
      <c r="AV903">
        <v>0</v>
      </c>
      <c r="AW903">
        <v>0</v>
      </c>
      <c r="AX903">
        <v>2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2</v>
      </c>
      <c r="BE903">
        <v>0</v>
      </c>
      <c r="BF903">
        <v>0</v>
      </c>
      <c r="BG903">
        <v>0</v>
      </c>
      <c r="BH903">
        <v>0</v>
      </c>
      <c r="BI903">
        <v>0.17549999999999999</v>
      </c>
      <c r="BK903" t="s">
        <v>3397</v>
      </c>
    </row>
    <row r="904" spans="1:63" x14ac:dyDescent="0.25">
      <c r="A904">
        <v>1</v>
      </c>
      <c r="B904" t="s">
        <v>1566</v>
      </c>
      <c r="C904" t="s">
        <v>1566</v>
      </c>
      <c r="E904">
        <v>903</v>
      </c>
      <c r="H904" t="s">
        <v>1566</v>
      </c>
      <c r="I904" t="s">
        <v>1759</v>
      </c>
      <c r="J904">
        <v>31187</v>
      </c>
      <c r="K904" t="s">
        <v>3711</v>
      </c>
      <c r="M904">
        <v>0.375</v>
      </c>
      <c r="N904">
        <v>0.375</v>
      </c>
      <c r="R904">
        <v>0</v>
      </c>
      <c r="T904">
        <v>4</v>
      </c>
      <c r="U904">
        <v>2.5</v>
      </c>
      <c r="V904">
        <v>0.56200000000000006</v>
      </c>
      <c r="AA904" t="s">
        <v>3397</v>
      </c>
      <c r="AE904" t="s">
        <v>44</v>
      </c>
      <c r="AF904" t="s">
        <v>1636</v>
      </c>
      <c r="AG904" t="s">
        <v>79</v>
      </c>
      <c r="AI904">
        <v>0</v>
      </c>
      <c r="AJ904">
        <v>1</v>
      </c>
      <c r="AK904">
        <v>1</v>
      </c>
      <c r="AL904">
        <v>0</v>
      </c>
      <c r="AM904">
        <v>1</v>
      </c>
      <c r="AN904">
        <v>0</v>
      </c>
      <c r="AO904">
        <v>1</v>
      </c>
      <c r="AQ904">
        <v>0</v>
      </c>
      <c r="AR904">
        <v>0</v>
      </c>
      <c r="AS904">
        <v>0</v>
      </c>
      <c r="AT904">
        <v>0</v>
      </c>
      <c r="AU904">
        <v>2</v>
      </c>
      <c r="AV904">
        <v>0</v>
      </c>
      <c r="AW904">
        <v>0</v>
      </c>
      <c r="AX904">
        <v>2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0.17549999999999999</v>
      </c>
      <c r="BK904" t="s">
        <v>3397</v>
      </c>
    </row>
    <row r="905" spans="1:63" x14ac:dyDescent="0.25">
      <c r="A905">
        <v>1</v>
      </c>
      <c r="B905" t="s">
        <v>1566</v>
      </c>
      <c r="C905" t="s">
        <v>1566</v>
      </c>
      <c r="E905">
        <v>904</v>
      </c>
      <c r="G905" t="s">
        <v>74</v>
      </c>
      <c r="H905" t="s">
        <v>1566</v>
      </c>
      <c r="I905" t="s">
        <v>1760</v>
      </c>
      <c r="J905" t="s">
        <v>1761</v>
      </c>
      <c r="K905" t="s">
        <v>3711</v>
      </c>
      <c r="M905">
        <v>0.375</v>
      </c>
      <c r="N905">
        <v>0.375</v>
      </c>
      <c r="O905">
        <v>0.375</v>
      </c>
      <c r="P905">
        <v>0.7</v>
      </c>
      <c r="R905">
        <v>0</v>
      </c>
      <c r="S905">
        <v>0.7</v>
      </c>
      <c r="T905">
        <v>4</v>
      </c>
      <c r="U905">
        <v>2</v>
      </c>
      <c r="V905">
        <v>0.5</v>
      </c>
      <c r="AA905" t="s">
        <v>3397</v>
      </c>
      <c r="AE905" t="s">
        <v>44</v>
      </c>
      <c r="AF905" t="s">
        <v>73</v>
      </c>
      <c r="AG905" t="s">
        <v>124</v>
      </c>
      <c r="AI905">
        <v>0</v>
      </c>
      <c r="AJ905">
        <v>1</v>
      </c>
      <c r="AK905">
        <v>1</v>
      </c>
      <c r="AL905">
        <v>0</v>
      </c>
      <c r="AM905">
        <v>0</v>
      </c>
      <c r="AN905">
        <v>1</v>
      </c>
      <c r="AO905">
        <v>0</v>
      </c>
      <c r="AQ905">
        <v>0</v>
      </c>
      <c r="AR905">
        <v>0</v>
      </c>
      <c r="AS905">
        <v>0</v>
      </c>
      <c r="AT905">
        <v>0</v>
      </c>
      <c r="AU905">
        <v>2</v>
      </c>
      <c r="AV905">
        <v>0</v>
      </c>
      <c r="AW905">
        <v>0</v>
      </c>
      <c r="AX905">
        <v>2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0.17549999999999999</v>
      </c>
      <c r="BK905" t="s">
        <v>3397</v>
      </c>
    </row>
    <row r="906" spans="1:63" x14ac:dyDescent="0.25">
      <c r="A906">
        <v>1</v>
      </c>
      <c r="B906" t="s">
        <v>1566</v>
      </c>
      <c r="C906" t="s">
        <v>1566</v>
      </c>
      <c r="E906">
        <v>905</v>
      </c>
      <c r="F906" t="s">
        <v>60</v>
      </c>
      <c r="H906" t="s">
        <v>1566</v>
      </c>
      <c r="I906" t="s">
        <v>1762</v>
      </c>
      <c r="J906" t="s">
        <v>2417</v>
      </c>
      <c r="K906" t="s">
        <v>3710</v>
      </c>
      <c r="M906">
        <v>0.375</v>
      </c>
      <c r="N906">
        <v>0.375</v>
      </c>
      <c r="O906">
        <v>0.375</v>
      </c>
      <c r="P906">
        <v>1.1399999999999999</v>
      </c>
      <c r="R906">
        <v>0</v>
      </c>
      <c r="S906">
        <v>1.19</v>
      </c>
      <c r="T906">
        <v>5</v>
      </c>
      <c r="U906">
        <v>2.5</v>
      </c>
      <c r="V906">
        <v>1</v>
      </c>
      <c r="AA906" t="s">
        <v>3397</v>
      </c>
      <c r="AE906" t="s">
        <v>44</v>
      </c>
      <c r="AF906" t="s">
        <v>119</v>
      </c>
      <c r="AG906" t="s">
        <v>132</v>
      </c>
      <c r="AI906">
        <v>0</v>
      </c>
      <c r="AJ906">
        <v>1</v>
      </c>
      <c r="AK906">
        <v>1</v>
      </c>
      <c r="AL906">
        <v>0</v>
      </c>
      <c r="AM906">
        <v>1</v>
      </c>
      <c r="AN906">
        <v>0</v>
      </c>
      <c r="AO906">
        <v>1</v>
      </c>
      <c r="AQ906">
        <v>0</v>
      </c>
      <c r="AR906">
        <v>0</v>
      </c>
      <c r="AS906">
        <v>0</v>
      </c>
      <c r="AT906">
        <v>0</v>
      </c>
      <c r="AU906">
        <v>2</v>
      </c>
      <c r="AV906">
        <v>0</v>
      </c>
      <c r="AW906">
        <v>0</v>
      </c>
      <c r="AX906">
        <v>2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0.17549999999999999</v>
      </c>
      <c r="BK906" t="s">
        <v>3397</v>
      </c>
    </row>
    <row r="907" spans="1:63" x14ac:dyDescent="0.25">
      <c r="A907">
        <v>1</v>
      </c>
      <c r="B907" t="s">
        <v>1566</v>
      </c>
      <c r="C907" t="s">
        <v>1566</v>
      </c>
      <c r="E907">
        <v>906</v>
      </c>
      <c r="G907" t="s">
        <v>74</v>
      </c>
      <c r="H907" t="s">
        <v>1566</v>
      </c>
      <c r="I907" t="s">
        <v>1763</v>
      </c>
      <c r="J907" t="s">
        <v>1764</v>
      </c>
      <c r="K907" t="s">
        <v>3709</v>
      </c>
      <c r="M907">
        <v>0.375</v>
      </c>
      <c r="N907">
        <v>0.375</v>
      </c>
      <c r="O907">
        <v>0.375</v>
      </c>
      <c r="P907">
        <v>0.65</v>
      </c>
      <c r="R907">
        <v>0</v>
      </c>
      <c r="S907">
        <v>0.65</v>
      </c>
      <c r="T907">
        <v>6</v>
      </c>
      <c r="U907">
        <v>2</v>
      </c>
      <c r="V907">
        <v>0.5</v>
      </c>
      <c r="AA907" t="s">
        <v>3397</v>
      </c>
      <c r="AE907" t="s">
        <v>44</v>
      </c>
      <c r="AF907" t="s">
        <v>73</v>
      </c>
      <c r="AG907" t="s">
        <v>124</v>
      </c>
      <c r="AI907">
        <v>0</v>
      </c>
      <c r="AJ907">
        <v>1</v>
      </c>
      <c r="AK907">
        <v>1</v>
      </c>
      <c r="AL907">
        <v>0</v>
      </c>
      <c r="AM907">
        <v>1</v>
      </c>
      <c r="AN907">
        <v>0</v>
      </c>
      <c r="AO907">
        <v>1</v>
      </c>
      <c r="AQ907">
        <v>0</v>
      </c>
      <c r="AR907">
        <v>0</v>
      </c>
      <c r="AS907">
        <v>0</v>
      </c>
      <c r="AT907">
        <v>0</v>
      </c>
      <c r="AU907">
        <v>2</v>
      </c>
      <c r="AV907">
        <v>0</v>
      </c>
      <c r="AW907">
        <v>0</v>
      </c>
      <c r="AX907">
        <v>2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0.17549999999999999</v>
      </c>
      <c r="BK907" t="s">
        <v>3397</v>
      </c>
    </row>
    <row r="908" spans="1:63" x14ac:dyDescent="0.25">
      <c r="A908">
        <v>1</v>
      </c>
      <c r="B908" t="s">
        <v>1566</v>
      </c>
      <c r="C908" t="s">
        <v>1566</v>
      </c>
      <c r="E908">
        <v>907</v>
      </c>
      <c r="H908" t="s">
        <v>1566</v>
      </c>
      <c r="I908" t="s">
        <v>1765</v>
      </c>
      <c r="J908">
        <v>539575</v>
      </c>
      <c r="K908" t="s">
        <v>3708</v>
      </c>
      <c r="M908">
        <v>0.39369999999999999</v>
      </c>
      <c r="N908">
        <v>0.39369999999999999</v>
      </c>
      <c r="R908">
        <v>0</v>
      </c>
      <c r="T908">
        <v>4</v>
      </c>
      <c r="U908">
        <v>3.5430000000000001</v>
      </c>
      <c r="V908">
        <v>1.3779999999999999</v>
      </c>
      <c r="AA908" t="s">
        <v>3397</v>
      </c>
      <c r="AE908" t="s">
        <v>44</v>
      </c>
      <c r="AF908" t="s">
        <v>119</v>
      </c>
      <c r="AG908" t="s">
        <v>2289</v>
      </c>
      <c r="AI908">
        <v>0</v>
      </c>
      <c r="AJ908">
        <v>1</v>
      </c>
      <c r="AK908">
        <v>1</v>
      </c>
      <c r="AL908">
        <v>0</v>
      </c>
      <c r="AM908">
        <v>0</v>
      </c>
      <c r="AN908">
        <v>0</v>
      </c>
      <c r="AO908">
        <v>1</v>
      </c>
      <c r="AQ908">
        <v>0</v>
      </c>
      <c r="AR908">
        <v>0</v>
      </c>
      <c r="AS908">
        <v>0</v>
      </c>
      <c r="AT908">
        <v>0</v>
      </c>
      <c r="AU908">
        <v>2</v>
      </c>
      <c r="AV908">
        <v>0</v>
      </c>
      <c r="AW908">
        <v>0</v>
      </c>
      <c r="AX908">
        <v>2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0.18484999999999999</v>
      </c>
      <c r="BK908" t="s">
        <v>3397</v>
      </c>
    </row>
    <row r="909" spans="1:63" x14ac:dyDescent="0.25">
      <c r="A909">
        <v>1</v>
      </c>
      <c r="B909" t="s">
        <v>1566</v>
      </c>
      <c r="C909" t="s">
        <v>1566</v>
      </c>
      <c r="E909">
        <v>908</v>
      </c>
      <c r="G909" t="s">
        <v>74</v>
      </c>
      <c r="H909" t="s">
        <v>1566</v>
      </c>
      <c r="I909" t="s">
        <v>1766</v>
      </c>
      <c r="J909">
        <v>539575</v>
      </c>
      <c r="K909" t="s">
        <v>3708</v>
      </c>
      <c r="M909">
        <v>0.39369999999999999</v>
      </c>
      <c r="N909">
        <v>0.39369999999999999</v>
      </c>
      <c r="O909">
        <v>0.39369999999999999</v>
      </c>
      <c r="P909">
        <v>1.6619999999999999</v>
      </c>
      <c r="R909">
        <v>0</v>
      </c>
      <c r="S909">
        <v>1.67</v>
      </c>
      <c r="T909">
        <v>4</v>
      </c>
      <c r="U909">
        <v>3.5640000000000001</v>
      </c>
      <c r="V909">
        <v>1.425</v>
      </c>
      <c r="AA909" t="s">
        <v>3397</v>
      </c>
      <c r="AE909" t="s">
        <v>44</v>
      </c>
      <c r="AF909" t="s">
        <v>119</v>
      </c>
      <c r="AG909" t="s">
        <v>2289</v>
      </c>
      <c r="AI909">
        <v>0</v>
      </c>
      <c r="AJ909">
        <v>1</v>
      </c>
      <c r="AK909">
        <v>1</v>
      </c>
      <c r="AL909">
        <v>0</v>
      </c>
      <c r="AM909">
        <v>1</v>
      </c>
      <c r="AN909">
        <v>0</v>
      </c>
      <c r="AO909">
        <v>1</v>
      </c>
      <c r="AQ909">
        <v>0</v>
      </c>
      <c r="AR909">
        <v>0</v>
      </c>
      <c r="AS909">
        <v>0</v>
      </c>
      <c r="AT909">
        <v>0</v>
      </c>
      <c r="AU909">
        <v>2</v>
      </c>
      <c r="AV909">
        <v>0</v>
      </c>
      <c r="AW909">
        <v>0</v>
      </c>
      <c r="AX909">
        <v>2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2</v>
      </c>
      <c r="BE909">
        <v>0</v>
      </c>
      <c r="BF909">
        <v>0</v>
      </c>
      <c r="BG909">
        <v>0</v>
      </c>
      <c r="BH909">
        <v>0</v>
      </c>
      <c r="BI909">
        <v>0.18484999999999999</v>
      </c>
      <c r="BK909" t="s">
        <v>3397</v>
      </c>
    </row>
    <row r="910" spans="1:63" x14ac:dyDescent="0.25">
      <c r="A910">
        <v>1</v>
      </c>
      <c r="B910" t="s">
        <v>1566</v>
      </c>
      <c r="C910" t="s">
        <v>1566</v>
      </c>
      <c r="E910">
        <v>909</v>
      </c>
      <c r="F910" t="s">
        <v>74</v>
      </c>
      <c r="H910" t="s">
        <v>1566</v>
      </c>
      <c r="I910" t="s">
        <v>1767</v>
      </c>
      <c r="J910" t="s">
        <v>1768</v>
      </c>
      <c r="K910" t="s">
        <v>3708</v>
      </c>
      <c r="M910">
        <v>0.39369999999999999</v>
      </c>
      <c r="N910">
        <v>0.4375</v>
      </c>
      <c r="O910">
        <v>0.39369999999999999</v>
      </c>
      <c r="P910">
        <v>1.07</v>
      </c>
      <c r="Q910">
        <v>1.35</v>
      </c>
      <c r="R910">
        <v>4.4722436864193753</v>
      </c>
      <c r="S910">
        <v>1.4</v>
      </c>
      <c r="T910">
        <v>4</v>
      </c>
      <c r="U910">
        <v>2.75</v>
      </c>
      <c r="V910">
        <v>1</v>
      </c>
      <c r="AA910" t="s">
        <v>3397</v>
      </c>
      <c r="AE910" t="s">
        <v>44</v>
      </c>
      <c r="AF910" t="s">
        <v>62</v>
      </c>
      <c r="AG910" t="s">
        <v>66</v>
      </c>
      <c r="AI910">
        <v>1</v>
      </c>
      <c r="AJ910">
        <v>1</v>
      </c>
      <c r="AK910">
        <v>0</v>
      </c>
      <c r="AL910">
        <v>0</v>
      </c>
      <c r="AM910">
        <v>1</v>
      </c>
      <c r="AN910">
        <v>0</v>
      </c>
      <c r="AO910">
        <v>1</v>
      </c>
      <c r="AQ910">
        <v>0</v>
      </c>
      <c r="AR910">
        <v>0</v>
      </c>
      <c r="AS910">
        <v>0</v>
      </c>
      <c r="AT910">
        <v>0</v>
      </c>
      <c r="AU910">
        <v>2</v>
      </c>
      <c r="AV910">
        <v>0</v>
      </c>
      <c r="AW910">
        <v>0</v>
      </c>
      <c r="AX910">
        <v>2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0.18484999999999999</v>
      </c>
      <c r="BK910" t="s">
        <v>3397</v>
      </c>
    </row>
    <row r="911" spans="1:63" x14ac:dyDescent="0.25">
      <c r="A911">
        <v>1</v>
      </c>
      <c r="B911" t="s">
        <v>1566</v>
      </c>
      <c r="C911" t="s">
        <v>1566</v>
      </c>
      <c r="E911">
        <v>910</v>
      </c>
      <c r="H911" t="s">
        <v>1566</v>
      </c>
      <c r="I911" t="s">
        <v>1769</v>
      </c>
      <c r="J911">
        <v>539583</v>
      </c>
      <c r="K911" t="s">
        <v>3707</v>
      </c>
      <c r="M911">
        <v>0.47239999999999999</v>
      </c>
      <c r="N911">
        <v>0.47239999999999999</v>
      </c>
      <c r="R911">
        <v>0</v>
      </c>
      <c r="T911">
        <v>4</v>
      </c>
      <c r="U911">
        <v>4.3310000000000004</v>
      </c>
      <c r="V911">
        <v>1.4173</v>
      </c>
      <c r="AA911" t="s">
        <v>3397</v>
      </c>
      <c r="AE911" t="s">
        <v>44</v>
      </c>
      <c r="AF911" t="s">
        <v>119</v>
      </c>
      <c r="AG911" t="s">
        <v>2289</v>
      </c>
      <c r="AI911">
        <v>0</v>
      </c>
      <c r="AJ911">
        <v>1</v>
      </c>
      <c r="AK911">
        <v>1</v>
      </c>
      <c r="AL911">
        <v>0</v>
      </c>
      <c r="AM911">
        <v>0</v>
      </c>
      <c r="AN911">
        <v>0</v>
      </c>
      <c r="AO911">
        <v>1</v>
      </c>
      <c r="AQ911">
        <v>0</v>
      </c>
      <c r="AR911">
        <v>0</v>
      </c>
      <c r="AS911">
        <v>0</v>
      </c>
      <c r="AT911">
        <v>0</v>
      </c>
      <c r="AU911">
        <v>2</v>
      </c>
      <c r="AV911">
        <v>0</v>
      </c>
      <c r="AW911">
        <v>0</v>
      </c>
      <c r="AX911">
        <v>2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0.22419999999999998</v>
      </c>
      <c r="BK911" t="s">
        <v>3397</v>
      </c>
    </row>
    <row r="912" spans="1:63" x14ac:dyDescent="0.25">
      <c r="A912">
        <v>1</v>
      </c>
      <c r="B912" t="s">
        <v>1566</v>
      </c>
      <c r="C912" t="s">
        <v>1566</v>
      </c>
      <c r="E912">
        <v>911</v>
      </c>
      <c r="G912" t="s">
        <v>74</v>
      </c>
      <c r="H912" t="s">
        <v>1566</v>
      </c>
      <c r="I912" t="s">
        <v>1770</v>
      </c>
      <c r="J912">
        <v>539583</v>
      </c>
      <c r="K912" t="s">
        <v>3707</v>
      </c>
      <c r="M912">
        <v>0.47239999999999999</v>
      </c>
      <c r="N912">
        <v>0.47239999999999999</v>
      </c>
      <c r="O912">
        <v>0.47239999999999999</v>
      </c>
      <c r="P912">
        <v>1.718</v>
      </c>
      <c r="R912">
        <v>0</v>
      </c>
      <c r="S912">
        <v>1.75</v>
      </c>
      <c r="T912">
        <v>4</v>
      </c>
      <c r="U912">
        <v>4.3310000000000004</v>
      </c>
      <c r="V912">
        <v>1.45</v>
      </c>
      <c r="AA912" t="s">
        <v>3397</v>
      </c>
      <c r="AE912" t="s">
        <v>44</v>
      </c>
      <c r="AF912" t="s">
        <v>119</v>
      </c>
      <c r="AG912" t="s">
        <v>2289</v>
      </c>
      <c r="AI912">
        <v>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Q912">
        <v>0</v>
      </c>
      <c r="AR912">
        <v>0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2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2</v>
      </c>
      <c r="BE912">
        <v>0</v>
      </c>
      <c r="BF912">
        <v>0</v>
      </c>
      <c r="BG912">
        <v>0</v>
      </c>
      <c r="BH912">
        <v>0</v>
      </c>
      <c r="BI912">
        <v>0.22419999999999998</v>
      </c>
      <c r="BK912" t="s">
        <v>3397</v>
      </c>
    </row>
    <row r="913" spans="1:63" x14ac:dyDescent="0.25">
      <c r="A913">
        <v>1</v>
      </c>
      <c r="B913" t="s">
        <v>1566</v>
      </c>
      <c r="C913" t="s">
        <v>1566</v>
      </c>
      <c r="E913">
        <v>912</v>
      </c>
      <c r="G913" t="s">
        <v>74</v>
      </c>
      <c r="H913" t="s">
        <v>1566</v>
      </c>
      <c r="I913" t="s">
        <v>1771</v>
      </c>
      <c r="J913">
        <v>30363</v>
      </c>
      <c r="K913" t="s">
        <v>3706</v>
      </c>
      <c r="M913">
        <v>0.5</v>
      </c>
      <c r="N913">
        <v>0.5</v>
      </c>
      <c r="O913">
        <v>0.5</v>
      </c>
      <c r="P913">
        <v>1.65</v>
      </c>
      <c r="R913">
        <v>0</v>
      </c>
      <c r="S913">
        <v>1.65</v>
      </c>
      <c r="T913">
        <v>2</v>
      </c>
      <c r="U913">
        <v>3</v>
      </c>
      <c r="V913">
        <v>1</v>
      </c>
      <c r="AA913" t="s">
        <v>3397</v>
      </c>
      <c r="AE913" t="s">
        <v>44</v>
      </c>
      <c r="AF913" t="s">
        <v>62</v>
      </c>
      <c r="AG913" t="s">
        <v>79</v>
      </c>
      <c r="AI913">
        <v>1</v>
      </c>
      <c r="AJ913">
        <v>0</v>
      </c>
      <c r="AK913">
        <v>1</v>
      </c>
      <c r="AL913">
        <v>1</v>
      </c>
      <c r="AM913">
        <v>0</v>
      </c>
      <c r="AN913">
        <v>0</v>
      </c>
      <c r="AO913">
        <v>1</v>
      </c>
      <c r="AQ913">
        <v>0</v>
      </c>
      <c r="AR913">
        <v>0</v>
      </c>
      <c r="AS913">
        <v>0</v>
      </c>
      <c r="AT913">
        <v>0</v>
      </c>
      <c r="AU913">
        <v>2</v>
      </c>
      <c r="AV913">
        <v>0</v>
      </c>
      <c r="AW913">
        <v>0</v>
      </c>
      <c r="AX913">
        <v>2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0.23799999999999999</v>
      </c>
      <c r="BK913" t="s">
        <v>3397</v>
      </c>
    </row>
    <row r="914" spans="1:63" x14ac:dyDescent="0.25">
      <c r="A914">
        <v>1</v>
      </c>
      <c r="B914" t="s">
        <v>1566</v>
      </c>
      <c r="C914" t="s">
        <v>1566</v>
      </c>
      <c r="E914">
        <v>913</v>
      </c>
      <c r="F914" t="s">
        <v>74</v>
      </c>
      <c r="H914" t="s">
        <v>1566</v>
      </c>
      <c r="I914" t="s">
        <v>1772</v>
      </c>
      <c r="J914" t="s">
        <v>1773</v>
      </c>
      <c r="K914" t="s">
        <v>3706</v>
      </c>
      <c r="M914">
        <v>0.5</v>
      </c>
      <c r="N914">
        <v>0.5</v>
      </c>
      <c r="O914">
        <v>0.46700000000000003</v>
      </c>
      <c r="P914">
        <v>2.72</v>
      </c>
      <c r="R914">
        <v>0</v>
      </c>
      <c r="S914">
        <v>2.77</v>
      </c>
      <c r="T914">
        <v>2</v>
      </c>
      <c r="U914">
        <v>4</v>
      </c>
      <c r="V914">
        <v>0.625</v>
      </c>
      <c r="AA914" t="s">
        <v>3397</v>
      </c>
      <c r="AE914" t="s">
        <v>44</v>
      </c>
      <c r="AF914" t="s">
        <v>62</v>
      </c>
      <c r="AG914" t="s">
        <v>124</v>
      </c>
      <c r="AI914">
        <v>1</v>
      </c>
      <c r="AJ914">
        <v>0</v>
      </c>
      <c r="AK914">
        <v>0</v>
      </c>
      <c r="AL914">
        <v>1</v>
      </c>
      <c r="AM914">
        <v>0</v>
      </c>
      <c r="AN914">
        <v>1</v>
      </c>
      <c r="AO914">
        <v>1</v>
      </c>
      <c r="AQ914">
        <v>0</v>
      </c>
      <c r="AR914">
        <v>0</v>
      </c>
      <c r="AS914">
        <v>0</v>
      </c>
      <c r="AT914">
        <v>0</v>
      </c>
      <c r="AU914">
        <v>2</v>
      </c>
      <c r="AV914">
        <v>0</v>
      </c>
      <c r="AW914">
        <v>0</v>
      </c>
      <c r="AX914">
        <v>2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0.23799999999999999</v>
      </c>
      <c r="BK914" t="s">
        <v>3397</v>
      </c>
    </row>
    <row r="915" spans="1:63" x14ac:dyDescent="0.25">
      <c r="A915">
        <v>1</v>
      </c>
      <c r="B915" t="s">
        <v>1566</v>
      </c>
      <c r="C915" t="s">
        <v>1566</v>
      </c>
      <c r="E915">
        <v>914</v>
      </c>
      <c r="F915" t="s">
        <v>74</v>
      </c>
      <c r="H915" t="s">
        <v>1566</v>
      </c>
      <c r="I915" t="s">
        <v>1774</v>
      </c>
      <c r="J915">
        <v>81416</v>
      </c>
      <c r="K915" t="s">
        <v>3698</v>
      </c>
      <c r="M915">
        <v>0.5</v>
      </c>
      <c r="N915">
        <v>0.5</v>
      </c>
      <c r="O915">
        <v>0.5</v>
      </c>
      <c r="P915">
        <v>2.97</v>
      </c>
      <c r="R915">
        <v>0</v>
      </c>
      <c r="S915">
        <v>3.03</v>
      </c>
      <c r="T915">
        <v>3</v>
      </c>
      <c r="U915">
        <v>5</v>
      </c>
      <c r="V915">
        <v>2.5</v>
      </c>
      <c r="AA915" t="s">
        <v>3397</v>
      </c>
      <c r="AE915" t="s">
        <v>44</v>
      </c>
      <c r="AF915" t="s">
        <v>1775</v>
      </c>
      <c r="AG915" t="s">
        <v>127</v>
      </c>
      <c r="AI915">
        <v>1</v>
      </c>
      <c r="AJ915">
        <v>0</v>
      </c>
      <c r="AK915">
        <v>1</v>
      </c>
      <c r="AL915">
        <v>0</v>
      </c>
      <c r="AM915">
        <v>0</v>
      </c>
      <c r="AN915">
        <v>1</v>
      </c>
      <c r="AO915">
        <v>1</v>
      </c>
      <c r="AQ915">
        <v>0</v>
      </c>
      <c r="AR915">
        <v>0</v>
      </c>
      <c r="AS915">
        <v>0</v>
      </c>
      <c r="AT915">
        <v>0</v>
      </c>
      <c r="AU915">
        <v>2</v>
      </c>
      <c r="AV915">
        <v>0</v>
      </c>
      <c r="AW915">
        <v>0</v>
      </c>
      <c r="AX915">
        <v>2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0.23799999999999999</v>
      </c>
      <c r="BK915" t="s">
        <v>3397</v>
      </c>
    </row>
    <row r="916" spans="1:63" x14ac:dyDescent="0.25">
      <c r="A916">
        <v>1</v>
      </c>
      <c r="B916" t="s">
        <v>1566</v>
      </c>
      <c r="C916" t="s">
        <v>1566</v>
      </c>
      <c r="E916">
        <v>915</v>
      </c>
      <c r="G916" t="s">
        <v>74</v>
      </c>
      <c r="H916" t="s">
        <v>1566</v>
      </c>
      <c r="I916" t="s">
        <v>1776</v>
      </c>
      <c r="J916">
        <v>3450</v>
      </c>
      <c r="K916" t="s">
        <v>3698</v>
      </c>
      <c r="M916">
        <v>0.5</v>
      </c>
      <c r="N916">
        <v>0.5</v>
      </c>
      <c r="O916">
        <v>0.5</v>
      </c>
      <c r="P916">
        <v>1.35</v>
      </c>
      <c r="R916">
        <v>0</v>
      </c>
      <c r="S916">
        <v>1.35</v>
      </c>
      <c r="T916">
        <v>3</v>
      </c>
      <c r="U916">
        <v>3</v>
      </c>
      <c r="V916">
        <v>1</v>
      </c>
      <c r="AA916" t="s">
        <v>3397</v>
      </c>
      <c r="AE916" t="s">
        <v>44</v>
      </c>
      <c r="AF916" t="s">
        <v>62</v>
      </c>
      <c r="AG916" t="s">
        <v>127</v>
      </c>
      <c r="AI916">
        <v>1</v>
      </c>
      <c r="AJ916">
        <v>0</v>
      </c>
      <c r="AK916">
        <v>1</v>
      </c>
      <c r="AL916">
        <v>0</v>
      </c>
      <c r="AM916">
        <v>0</v>
      </c>
      <c r="AN916">
        <v>1</v>
      </c>
      <c r="AO916">
        <v>1</v>
      </c>
      <c r="AQ916">
        <v>0</v>
      </c>
      <c r="AR916">
        <v>0</v>
      </c>
      <c r="AS916">
        <v>0</v>
      </c>
      <c r="AT916">
        <v>0</v>
      </c>
      <c r="AU916">
        <v>2</v>
      </c>
      <c r="AV916">
        <v>0</v>
      </c>
      <c r="AW916">
        <v>0</v>
      </c>
      <c r="AX916">
        <v>2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0.23799999999999999</v>
      </c>
      <c r="BK916" t="s">
        <v>3397</v>
      </c>
    </row>
    <row r="917" spans="1:63" x14ac:dyDescent="0.25">
      <c r="A917">
        <v>1</v>
      </c>
      <c r="B917" t="s">
        <v>1566</v>
      </c>
      <c r="C917" t="s">
        <v>1566</v>
      </c>
      <c r="E917">
        <v>916</v>
      </c>
      <c r="G917" t="s">
        <v>74</v>
      </c>
      <c r="H917" t="s">
        <v>1566</v>
      </c>
      <c r="I917" t="s">
        <v>1777</v>
      </c>
      <c r="J917">
        <v>614424</v>
      </c>
      <c r="K917" t="s">
        <v>3698</v>
      </c>
      <c r="M917">
        <v>0.5</v>
      </c>
      <c r="N917">
        <v>0.5</v>
      </c>
      <c r="O917">
        <v>0.5</v>
      </c>
      <c r="P917">
        <v>1.45</v>
      </c>
      <c r="R917">
        <v>0</v>
      </c>
      <c r="S917">
        <v>1.45</v>
      </c>
      <c r="T917">
        <v>3</v>
      </c>
      <c r="U917">
        <v>3.5</v>
      </c>
      <c r="V917">
        <v>1.125</v>
      </c>
      <c r="AA917" t="s">
        <v>3397</v>
      </c>
      <c r="AE917" t="s">
        <v>44</v>
      </c>
      <c r="AF917" t="s">
        <v>119</v>
      </c>
      <c r="AG917" t="s">
        <v>2289</v>
      </c>
      <c r="AI917">
        <v>1</v>
      </c>
      <c r="AJ917">
        <v>0</v>
      </c>
      <c r="AK917">
        <v>1</v>
      </c>
      <c r="AL917">
        <v>0</v>
      </c>
      <c r="AM917">
        <v>1</v>
      </c>
      <c r="AN917">
        <v>1</v>
      </c>
      <c r="AO917">
        <v>0</v>
      </c>
      <c r="AQ917">
        <v>0</v>
      </c>
      <c r="AR917">
        <v>0</v>
      </c>
      <c r="AS917">
        <v>0</v>
      </c>
      <c r="AT917">
        <v>0</v>
      </c>
      <c r="AU917">
        <v>2</v>
      </c>
      <c r="AV917">
        <v>0</v>
      </c>
      <c r="AW917">
        <v>0</v>
      </c>
      <c r="AX917">
        <v>2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2</v>
      </c>
      <c r="BE917">
        <v>0</v>
      </c>
      <c r="BF917">
        <v>0</v>
      </c>
      <c r="BG917">
        <v>0</v>
      </c>
      <c r="BH917">
        <v>0</v>
      </c>
      <c r="BI917">
        <v>0.23799999999999999</v>
      </c>
      <c r="BK917" t="s">
        <v>3397</v>
      </c>
    </row>
    <row r="918" spans="1:63" x14ac:dyDescent="0.25">
      <c r="A918">
        <v>1</v>
      </c>
      <c r="B918" t="s">
        <v>1566</v>
      </c>
      <c r="C918" t="s">
        <v>1566</v>
      </c>
      <c r="E918">
        <v>917</v>
      </c>
      <c r="G918" t="s">
        <v>74</v>
      </c>
      <c r="H918" t="s">
        <v>1566</v>
      </c>
      <c r="I918" t="s">
        <v>1778</v>
      </c>
      <c r="J918" t="s">
        <v>1779</v>
      </c>
      <c r="K918" t="s">
        <v>3698</v>
      </c>
      <c r="M918">
        <v>0.5</v>
      </c>
      <c r="N918">
        <v>0.5</v>
      </c>
      <c r="O918">
        <v>1.625</v>
      </c>
      <c r="P918">
        <v>1.625</v>
      </c>
      <c r="R918">
        <v>0</v>
      </c>
      <c r="S918">
        <v>1.625</v>
      </c>
      <c r="T918">
        <v>3</v>
      </c>
      <c r="U918">
        <v>3</v>
      </c>
      <c r="V918">
        <v>1.25</v>
      </c>
      <c r="AA918" t="s">
        <v>3397</v>
      </c>
      <c r="AE918" t="s">
        <v>44</v>
      </c>
      <c r="AF918" t="s">
        <v>1683</v>
      </c>
      <c r="AG918" t="s">
        <v>132</v>
      </c>
      <c r="AI918">
        <v>1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1</v>
      </c>
      <c r="AQ918">
        <v>0</v>
      </c>
      <c r="AR918">
        <v>0</v>
      </c>
      <c r="AS918">
        <v>0</v>
      </c>
      <c r="AT918">
        <v>0</v>
      </c>
      <c r="AU918">
        <v>2</v>
      </c>
      <c r="AV918">
        <v>0</v>
      </c>
      <c r="AW918">
        <v>0</v>
      </c>
      <c r="AX918">
        <v>2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0.23799999999999999</v>
      </c>
      <c r="BK918" t="s">
        <v>3397</v>
      </c>
    </row>
    <row r="919" spans="1:63" x14ac:dyDescent="0.25">
      <c r="A919">
        <v>1</v>
      </c>
      <c r="B919" t="s">
        <v>1566</v>
      </c>
      <c r="C919" t="s">
        <v>1566</v>
      </c>
      <c r="E919">
        <v>918</v>
      </c>
      <c r="G919" t="s">
        <v>74</v>
      </c>
      <c r="H919" t="s">
        <v>1566</v>
      </c>
      <c r="I919" t="s">
        <v>1780</v>
      </c>
      <c r="J919" t="s">
        <v>1781</v>
      </c>
      <c r="K919" t="s">
        <v>3705</v>
      </c>
      <c r="M919">
        <v>0.5</v>
      </c>
      <c r="N919">
        <v>0.5</v>
      </c>
      <c r="O919">
        <v>0.5</v>
      </c>
      <c r="P919">
        <v>0.95</v>
      </c>
      <c r="R919">
        <v>0</v>
      </c>
      <c r="S919">
        <v>0.95</v>
      </c>
      <c r="T919">
        <v>4</v>
      </c>
      <c r="U919">
        <v>3</v>
      </c>
      <c r="V919">
        <v>0.625</v>
      </c>
      <c r="AA919" t="s">
        <v>3397</v>
      </c>
      <c r="AE919" t="s">
        <v>44</v>
      </c>
      <c r="AF919" t="s">
        <v>73</v>
      </c>
      <c r="AG919" t="s">
        <v>124</v>
      </c>
      <c r="AI919">
        <v>0</v>
      </c>
      <c r="AJ919">
        <v>1</v>
      </c>
      <c r="AK919">
        <v>1</v>
      </c>
      <c r="AL919">
        <v>0</v>
      </c>
      <c r="AM919">
        <v>0</v>
      </c>
      <c r="AN919">
        <v>1</v>
      </c>
      <c r="AO919">
        <v>0</v>
      </c>
      <c r="AQ919">
        <v>0</v>
      </c>
      <c r="AR919">
        <v>0</v>
      </c>
      <c r="AS919">
        <v>0</v>
      </c>
      <c r="AT919">
        <v>0</v>
      </c>
      <c r="AU919">
        <v>2</v>
      </c>
      <c r="AV919">
        <v>0</v>
      </c>
      <c r="AW919">
        <v>0</v>
      </c>
      <c r="AX919">
        <v>2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0.23799999999999999</v>
      </c>
      <c r="BK919" t="s">
        <v>3397</v>
      </c>
    </row>
    <row r="920" spans="1:63" x14ac:dyDescent="0.25">
      <c r="A920">
        <v>1</v>
      </c>
      <c r="B920" t="s">
        <v>1566</v>
      </c>
      <c r="C920" t="s">
        <v>1566</v>
      </c>
      <c r="E920">
        <v>919</v>
      </c>
      <c r="F920" t="s">
        <v>74</v>
      </c>
      <c r="H920" t="s">
        <v>1566</v>
      </c>
      <c r="I920" t="s">
        <v>1782</v>
      </c>
      <c r="J920" t="s">
        <v>1783</v>
      </c>
      <c r="K920" t="s">
        <v>3705</v>
      </c>
      <c r="M920">
        <v>0.5</v>
      </c>
      <c r="N920">
        <v>0.5</v>
      </c>
      <c r="O920">
        <v>0.5</v>
      </c>
      <c r="P920">
        <v>1.36</v>
      </c>
      <c r="R920">
        <v>0</v>
      </c>
      <c r="S920">
        <v>1.41</v>
      </c>
      <c r="T920">
        <v>4</v>
      </c>
      <c r="U920">
        <v>3</v>
      </c>
      <c r="V920">
        <v>1</v>
      </c>
      <c r="AA920" t="s">
        <v>3397</v>
      </c>
      <c r="AE920" t="s">
        <v>44</v>
      </c>
      <c r="AF920" t="s">
        <v>73</v>
      </c>
      <c r="AG920" t="s">
        <v>124</v>
      </c>
      <c r="AI920">
        <v>0</v>
      </c>
      <c r="AJ920">
        <v>1</v>
      </c>
      <c r="AK920">
        <v>1</v>
      </c>
      <c r="AL920">
        <v>0</v>
      </c>
      <c r="AM920">
        <v>0</v>
      </c>
      <c r="AN920">
        <v>1</v>
      </c>
      <c r="AO920">
        <v>0</v>
      </c>
      <c r="AQ920">
        <v>0</v>
      </c>
      <c r="AR920">
        <v>0</v>
      </c>
      <c r="AS920">
        <v>0</v>
      </c>
      <c r="AT920">
        <v>0</v>
      </c>
      <c r="AU920">
        <v>2</v>
      </c>
      <c r="AV920">
        <v>0</v>
      </c>
      <c r="AW920">
        <v>0</v>
      </c>
      <c r="AX920">
        <v>2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0.23799999999999999</v>
      </c>
      <c r="BK920" t="s">
        <v>3397</v>
      </c>
    </row>
    <row r="921" spans="1:63" x14ac:dyDescent="0.25">
      <c r="A921">
        <v>1</v>
      </c>
      <c r="B921" t="s">
        <v>1566</v>
      </c>
      <c r="C921" t="s">
        <v>1566</v>
      </c>
      <c r="E921">
        <v>920</v>
      </c>
      <c r="F921" t="s">
        <v>74</v>
      </c>
      <c r="H921" t="s">
        <v>1566</v>
      </c>
      <c r="I921" t="s">
        <v>1784</v>
      </c>
      <c r="J921" t="s">
        <v>1785</v>
      </c>
      <c r="K921" t="s">
        <v>3705</v>
      </c>
      <c r="M921">
        <v>0.5</v>
      </c>
      <c r="N921">
        <v>0.5</v>
      </c>
      <c r="O921">
        <v>0.47499999999999998</v>
      </c>
      <c r="P921">
        <v>2.1800000000000002</v>
      </c>
      <c r="R921">
        <v>0</v>
      </c>
      <c r="S921">
        <v>2.2400000000000002</v>
      </c>
      <c r="T921">
        <v>4</v>
      </c>
      <c r="U921">
        <v>4</v>
      </c>
      <c r="V921">
        <v>0.625</v>
      </c>
      <c r="AA921" t="s">
        <v>3397</v>
      </c>
      <c r="AE921" t="s">
        <v>44</v>
      </c>
      <c r="AF921" t="s">
        <v>73</v>
      </c>
      <c r="AG921" t="s">
        <v>124</v>
      </c>
      <c r="AI921">
        <v>0</v>
      </c>
      <c r="AJ921">
        <v>1</v>
      </c>
      <c r="AK921">
        <v>1</v>
      </c>
      <c r="AL921">
        <v>0</v>
      </c>
      <c r="AM921">
        <v>0</v>
      </c>
      <c r="AN921">
        <v>1</v>
      </c>
      <c r="AO921">
        <v>0</v>
      </c>
      <c r="AQ921">
        <v>0</v>
      </c>
      <c r="AR921">
        <v>0</v>
      </c>
      <c r="AS921">
        <v>0</v>
      </c>
      <c r="AT921">
        <v>0</v>
      </c>
      <c r="AU921">
        <v>2</v>
      </c>
      <c r="AV921">
        <v>0</v>
      </c>
      <c r="AW921">
        <v>0</v>
      </c>
      <c r="AX921">
        <v>2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0.23799999999999999</v>
      </c>
      <c r="BK921" t="s">
        <v>3397</v>
      </c>
    </row>
    <row r="922" spans="1:63" x14ac:dyDescent="0.25">
      <c r="A922">
        <v>1</v>
      </c>
      <c r="B922" t="s">
        <v>1566</v>
      </c>
      <c r="C922" t="s">
        <v>1566</v>
      </c>
      <c r="E922">
        <v>921</v>
      </c>
      <c r="H922" t="s">
        <v>1566</v>
      </c>
      <c r="I922" t="s">
        <v>1786</v>
      </c>
      <c r="J922">
        <v>44272</v>
      </c>
      <c r="K922" t="s">
        <v>3704</v>
      </c>
      <c r="M922">
        <v>0.5</v>
      </c>
      <c r="N922">
        <v>0.5</v>
      </c>
      <c r="R922">
        <v>0</v>
      </c>
      <c r="T922">
        <v>5</v>
      </c>
      <c r="U922">
        <v>3</v>
      </c>
      <c r="V922">
        <v>1</v>
      </c>
      <c r="AA922" t="s">
        <v>3397</v>
      </c>
      <c r="AE922" t="s">
        <v>44</v>
      </c>
      <c r="AF922" t="s">
        <v>126</v>
      </c>
      <c r="AG922" t="s">
        <v>127</v>
      </c>
      <c r="AI922">
        <v>0</v>
      </c>
      <c r="AJ922">
        <v>1</v>
      </c>
      <c r="AK922">
        <v>0</v>
      </c>
      <c r="AL922">
        <v>0</v>
      </c>
      <c r="AM922">
        <v>0</v>
      </c>
      <c r="AN922">
        <v>1</v>
      </c>
      <c r="AO922">
        <v>1</v>
      </c>
      <c r="AQ922">
        <v>0</v>
      </c>
      <c r="AR922">
        <v>0</v>
      </c>
      <c r="AS922">
        <v>0</v>
      </c>
      <c r="AT922">
        <v>0</v>
      </c>
      <c r="AU922">
        <v>2</v>
      </c>
      <c r="AV922">
        <v>0</v>
      </c>
      <c r="AW922">
        <v>0</v>
      </c>
      <c r="AX922">
        <v>2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0.23799999999999999</v>
      </c>
      <c r="BK922" t="s">
        <v>3397</v>
      </c>
    </row>
    <row r="923" spans="1:63" x14ac:dyDescent="0.25">
      <c r="A923">
        <v>1</v>
      </c>
      <c r="B923" t="s">
        <v>1566</v>
      </c>
      <c r="C923" t="s">
        <v>1566</v>
      </c>
      <c r="E923">
        <v>922</v>
      </c>
      <c r="F923" t="s">
        <v>74</v>
      </c>
      <c r="H923" t="s">
        <v>1566</v>
      </c>
      <c r="I923" t="s">
        <v>1787</v>
      </c>
      <c r="J923" t="s">
        <v>1788</v>
      </c>
      <c r="K923" t="s">
        <v>3704</v>
      </c>
      <c r="M923">
        <v>0.5</v>
      </c>
      <c r="N923">
        <v>0.5</v>
      </c>
      <c r="O923">
        <v>0.5</v>
      </c>
      <c r="P923">
        <v>0.77</v>
      </c>
      <c r="R923">
        <v>0</v>
      </c>
      <c r="S923">
        <v>0.83</v>
      </c>
      <c r="T923">
        <v>5</v>
      </c>
      <c r="U923">
        <v>2.5</v>
      </c>
      <c r="V923">
        <v>0.625</v>
      </c>
      <c r="AA923" t="s">
        <v>3397</v>
      </c>
      <c r="AE923" t="s">
        <v>44</v>
      </c>
      <c r="AF923" t="s">
        <v>119</v>
      </c>
      <c r="AG923" t="s">
        <v>132</v>
      </c>
      <c r="AI923">
        <v>0</v>
      </c>
      <c r="AJ923">
        <v>1</v>
      </c>
      <c r="AK923">
        <v>1</v>
      </c>
      <c r="AL923">
        <v>0</v>
      </c>
      <c r="AM923">
        <v>1</v>
      </c>
      <c r="AN923">
        <v>0</v>
      </c>
      <c r="AO923">
        <v>1</v>
      </c>
      <c r="AQ923">
        <v>0</v>
      </c>
      <c r="AR923">
        <v>0</v>
      </c>
      <c r="AS923">
        <v>0</v>
      </c>
      <c r="AT923">
        <v>0</v>
      </c>
      <c r="AU923">
        <v>2</v>
      </c>
      <c r="AV923">
        <v>0</v>
      </c>
      <c r="AW923">
        <v>0</v>
      </c>
      <c r="AX923">
        <v>2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0.23799999999999999</v>
      </c>
      <c r="BK923" t="s">
        <v>3397</v>
      </c>
    </row>
    <row r="924" spans="1:63" x14ac:dyDescent="0.25">
      <c r="A924">
        <v>1</v>
      </c>
      <c r="B924" t="s">
        <v>1566</v>
      </c>
      <c r="C924" t="s">
        <v>1566</v>
      </c>
      <c r="E924">
        <v>923</v>
      </c>
      <c r="F924" t="s">
        <v>74</v>
      </c>
      <c r="H924" t="s">
        <v>1566</v>
      </c>
      <c r="I924" t="s">
        <v>1789</v>
      </c>
      <c r="J924" t="s">
        <v>1790</v>
      </c>
      <c r="K924" t="s">
        <v>3703</v>
      </c>
      <c r="M924">
        <v>0.5</v>
      </c>
      <c r="N924">
        <v>0.5</v>
      </c>
      <c r="O924">
        <v>0.47499999999999998</v>
      </c>
      <c r="P924">
        <v>2.23</v>
      </c>
      <c r="R924">
        <v>0</v>
      </c>
      <c r="S924">
        <v>2.29</v>
      </c>
      <c r="T924">
        <v>6</v>
      </c>
      <c r="U924">
        <v>4</v>
      </c>
      <c r="V924">
        <v>0.625</v>
      </c>
      <c r="AA924" t="s">
        <v>3397</v>
      </c>
      <c r="AE924" t="s">
        <v>44</v>
      </c>
      <c r="AF924" t="s">
        <v>73</v>
      </c>
      <c r="AG924" t="s">
        <v>124</v>
      </c>
      <c r="AI924">
        <v>0</v>
      </c>
      <c r="AJ924">
        <v>1</v>
      </c>
      <c r="AK924">
        <v>1</v>
      </c>
      <c r="AL924">
        <v>0</v>
      </c>
      <c r="AM924">
        <v>1</v>
      </c>
      <c r="AN924">
        <v>0</v>
      </c>
      <c r="AO924">
        <v>1</v>
      </c>
      <c r="AQ924">
        <v>0</v>
      </c>
      <c r="AR924">
        <v>0</v>
      </c>
      <c r="AS924">
        <v>0</v>
      </c>
      <c r="AT924">
        <v>0</v>
      </c>
      <c r="AU924">
        <v>2</v>
      </c>
      <c r="AV924">
        <v>0</v>
      </c>
      <c r="AW924">
        <v>0</v>
      </c>
      <c r="AX924">
        <v>2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0.23799999999999999</v>
      </c>
      <c r="BK924" t="s">
        <v>3397</v>
      </c>
    </row>
    <row r="925" spans="1:63" x14ac:dyDescent="0.25">
      <c r="A925">
        <v>1</v>
      </c>
      <c r="B925" t="s">
        <v>1566</v>
      </c>
      <c r="C925" t="s">
        <v>1566</v>
      </c>
      <c r="E925">
        <v>924</v>
      </c>
      <c r="G925" t="s">
        <v>74</v>
      </c>
      <c r="H925" t="s">
        <v>1566</v>
      </c>
      <c r="I925" t="s">
        <v>1791</v>
      </c>
      <c r="J925" t="s">
        <v>1792</v>
      </c>
      <c r="K925" t="s">
        <v>3703</v>
      </c>
      <c r="M925">
        <v>0.5</v>
      </c>
      <c r="N925">
        <v>0.5</v>
      </c>
      <c r="O925">
        <v>0.5</v>
      </c>
      <c r="P925">
        <v>0.875</v>
      </c>
      <c r="R925">
        <v>0</v>
      </c>
      <c r="S925">
        <v>0.875</v>
      </c>
      <c r="T925">
        <v>6</v>
      </c>
      <c r="U925">
        <v>3</v>
      </c>
      <c r="V925">
        <v>0.625</v>
      </c>
      <c r="AA925" t="s">
        <v>3397</v>
      </c>
      <c r="AE925" t="s">
        <v>44</v>
      </c>
      <c r="AF925" t="s">
        <v>73</v>
      </c>
      <c r="AG925" t="s">
        <v>124</v>
      </c>
      <c r="AI925">
        <v>0</v>
      </c>
      <c r="AJ925">
        <v>1</v>
      </c>
      <c r="AK925">
        <v>1</v>
      </c>
      <c r="AL925">
        <v>0</v>
      </c>
      <c r="AM925">
        <v>1</v>
      </c>
      <c r="AN925">
        <v>0</v>
      </c>
      <c r="AO925">
        <v>1</v>
      </c>
      <c r="AQ925">
        <v>0</v>
      </c>
      <c r="AR925">
        <v>0</v>
      </c>
      <c r="AS925">
        <v>0</v>
      </c>
      <c r="AT925">
        <v>0</v>
      </c>
      <c r="AU925">
        <v>2</v>
      </c>
      <c r="AV925">
        <v>0</v>
      </c>
      <c r="AW925">
        <v>0</v>
      </c>
      <c r="AX925">
        <v>2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0.23799999999999999</v>
      </c>
      <c r="BK925" t="s">
        <v>3397</v>
      </c>
    </row>
    <row r="926" spans="1:63" x14ac:dyDescent="0.25">
      <c r="A926">
        <v>1</v>
      </c>
      <c r="B926" t="s">
        <v>1566</v>
      </c>
      <c r="C926" t="s">
        <v>1566</v>
      </c>
      <c r="E926">
        <v>925</v>
      </c>
      <c r="G926" t="s">
        <v>74</v>
      </c>
      <c r="H926" t="s">
        <v>1566</v>
      </c>
      <c r="I926" t="s">
        <v>1793</v>
      </c>
      <c r="J926" t="s">
        <v>1794</v>
      </c>
      <c r="K926" t="s">
        <v>3703</v>
      </c>
      <c r="M926">
        <v>0.5</v>
      </c>
      <c r="N926">
        <v>0.5</v>
      </c>
      <c r="O926">
        <v>0.5</v>
      </c>
      <c r="P926">
        <v>1.2</v>
      </c>
      <c r="R926">
        <v>0</v>
      </c>
      <c r="S926">
        <v>1.2</v>
      </c>
      <c r="T926">
        <v>6</v>
      </c>
      <c r="U926">
        <v>3</v>
      </c>
      <c r="V926">
        <v>1</v>
      </c>
      <c r="AA926" t="s">
        <v>3397</v>
      </c>
      <c r="AE926" t="s">
        <v>44</v>
      </c>
      <c r="AF926" t="s">
        <v>73</v>
      </c>
      <c r="AG926" t="s">
        <v>124</v>
      </c>
      <c r="AI926">
        <v>0</v>
      </c>
      <c r="AJ926">
        <v>1</v>
      </c>
      <c r="AK926">
        <v>1</v>
      </c>
      <c r="AL926">
        <v>0</v>
      </c>
      <c r="AM926">
        <v>1</v>
      </c>
      <c r="AN926">
        <v>0</v>
      </c>
      <c r="AO926">
        <v>1</v>
      </c>
      <c r="AQ926">
        <v>0</v>
      </c>
      <c r="AR926">
        <v>0</v>
      </c>
      <c r="AS926">
        <v>0</v>
      </c>
      <c r="AT926">
        <v>0</v>
      </c>
      <c r="AU926">
        <v>2</v>
      </c>
      <c r="AV926">
        <v>0</v>
      </c>
      <c r="AW926">
        <v>0</v>
      </c>
      <c r="AX926">
        <v>2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0.23799999999999999</v>
      </c>
      <c r="BK926" t="s">
        <v>3397</v>
      </c>
    </row>
    <row r="927" spans="1:63" x14ac:dyDescent="0.25">
      <c r="A927">
        <v>1</v>
      </c>
      <c r="B927" t="s">
        <v>1566</v>
      </c>
      <c r="C927" t="s">
        <v>1566</v>
      </c>
      <c r="E927">
        <v>926</v>
      </c>
      <c r="H927" t="s">
        <v>1566</v>
      </c>
      <c r="I927" t="s">
        <v>1795</v>
      </c>
      <c r="J927">
        <v>30367</v>
      </c>
      <c r="K927" t="s">
        <v>3699</v>
      </c>
      <c r="M927">
        <v>0.625</v>
      </c>
      <c r="N927">
        <v>0.625</v>
      </c>
      <c r="R927">
        <v>0</v>
      </c>
      <c r="T927">
        <v>2</v>
      </c>
      <c r="U927">
        <v>3.5</v>
      </c>
      <c r="V927">
        <v>1.25</v>
      </c>
      <c r="AA927" t="s">
        <v>3397</v>
      </c>
      <c r="AE927" t="s">
        <v>44</v>
      </c>
      <c r="AF927" t="s">
        <v>62</v>
      </c>
      <c r="AG927" t="s">
        <v>79</v>
      </c>
      <c r="AI927">
        <v>1</v>
      </c>
      <c r="AJ927">
        <v>0</v>
      </c>
      <c r="AK927">
        <v>1</v>
      </c>
      <c r="AL927">
        <v>1</v>
      </c>
      <c r="AM927">
        <v>0</v>
      </c>
      <c r="AN927">
        <v>0</v>
      </c>
      <c r="AO927">
        <v>1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2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0.30049999999999999</v>
      </c>
      <c r="BK927" t="s">
        <v>3397</v>
      </c>
    </row>
    <row r="928" spans="1:63" x14ac:dyDescent="0.25">
      <c r="A928">
        <v>1</v>
      </c>
      <c r="B928" t="s">
        <v>1566</v>
      </c>
      <c r="C928" t="s">
        <v>1566</v>
      </c>
      <c r="E928">
        <v>927</v>
      </c>
      <c r="H928" t="s">
        <v>1566</v>
      </c>
      <c r="I928" t="s">
        <v>1796</v>
      </c>
      <c r="J928" t="s">
        <v>1797</v>
      </c>
      <c r="K928" t="s">
        <v>3699</v>
      </c>
      <c r="M928">
        <v>0.625</v>
      </c>
      <c r="N928">
        <v>0.625</v>
      </c>
      <c r="R928">
        <v>0</v>
      </c>
      <c r="T928">
        <v>2</v>
      </c>
      <c r="U928">
        <v>5</v>
      </c>
      <c r="V928">
        <v>0.75</v>
      </c>
      <c r="AA928" t="s">
        <v>3397</v>
      </c>
      <c r="AE928" t="s">
        <v>44</v>
      </c>
      <c r="AF928" t="s">
        <v>62</v>
      </c>
      <c r="AG928" t="s">
        <v>124</v>
      </c>
      <c r="AI928">
        <v>1</v>
      </c>
      <c r="AJ928">
        <v>0</v>
      </c>
      <c r="AK928">
        <v>0</v>
      </c>
      <c r="AL928">
        <v>1</v>
      </c>
      <c r="AM928">
        <v>0</v>
      </c>
      <c r="AN928">
        <v>1</v>
      </c>
      <c r="AO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2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0.30049999999999999</v>
      </c>
      <c r="BK928" t="s">
        <v>3397</v>
      </c>
    </row>
    <row r="929" spans="1:63" x14ac:dyDescent="0.25">
      <c r="A929">
        <v>1</v>
      </c>
      <c r="B929" t="s">
        <v>1566</v>
      </c>
      <c r="C929" t="s">
        <v>1566</v>
      </c>
      <c r="E929">
        <v>928</v>
      </c>
      <c r="F929" t="s">
        <v>74</v>
      </c>
      <c r="H929" t="s">
        <v>1566</v>
      </c>
      <c r="I929" t="s">
        <v>1798</v>
      </c>
      <c r="J929" t="s">
        <v>1799</v>
      </c>
      <c r="K929" t="s">
        <v>3702</v>
      </c>
      <c r="M929">
        <v>0.625</v>
      </c>
      <c r="N929">
        <v>0.625</v>
      </c>
      <c r="O929">
        <v>0.625</v>
      </c>
      <c r="P929">
        <v>1.75</v>
      </c>
      <c r="R929">
        <v>0</v>
      </c>
      <c r="S929">
        <v>1.81</v>
      </c>
      <c r="T929">
        <v>3</v>
      </c>
      <c r="U929">
        <v>3.5</v>
      </c>
      <c r="V929">
        <v>1.25</v>
      </c>
      <c r="AA929" t="s">
        <v>3397</v>
      </c>
      <c r="AE929" t="s">
        <v>44</v>
      </c>
      <c r="AF929" t="s">
        <v>62</v>
      </c>
      <c r="AG929" t="s">
        <v>124</v>
      </c>
      <c r="AI929">
        <v>1</v>
      </c>
      <c r="AJ929">
        <v>0</v>
      </c>
      <c r="AK929">
        <v>1</v>
      </c>
      <c r="AL929">
        <v>0</v>
      </c>
      <c r="AM929">
        <v>1</v>
      </c>
      <c r="AN929">
        <v>0</v>
      </c>
      <c r="AO929">
        <v>1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2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0.30049999999999999</v>
      </c>
      <c r="BK929" t="s">
        <v>3397</v>
      </c>
    </row>
    <row r="930" spans="1:63" x14ac:dyDescent="0.25">
      <c r="A930">
        <v>1</v>
      </c>
      <c r="B930" t="s">
        <v>1566</v>
      </c>
      <c r="C930" t="s">
        <v>1566</v>
      </c>
      <c r="E930">
        <v>929</v>
      </c>
      <c r="F930" t="s">
        <v>60</v>
      </c>
      <c r="H930" t="s">
        <v>1566</v>
      </c>
      <c r="I930" t="s">
        <v>1800</v>
      </c>
      <c r="J930" t="s">
        <v>1801</v>
      </c>
      <c r="K930" t="s">
        <v>3702</v>
      </c>
      <c r="M930">
        <v>0.625</v>
      </c>
      <c r="N930">
        <v>0.625</v>
      </c>
      <c r="O930">
        <v>0.625</v>
      </c>
      <c r="P930">
        <v>3.73</v>
      </c>
      <c r="R930">
        <v>0</v>
      </c>
      <c r="S930">
        <v>3.8</v>
      </c>
      <c r="T930">
        <v>3</v>
      </c>
      <c r="U930">
        <v>6</v>
      </c>
      <c r="V930">
        <v>3.25</v>
      </c>
      <c r="AA930" t="s">
        <v>3397</v>
      </c>
      <c r="AE930" t="s">
        <v>44</v>
      </c>
      <c r="AF930" t="s">
        <v>1650</v>
      </c>
      <c r="AG930" t="s">
        <v>124</v>
      </c>
      <c r="AI930">
        <v>1</v>
      </c>
      <c r="AJ930">
        <v>0</v>
      </c>
      <c r="AK930">
        <v>1</v>
      </c>
      <c r="AL930">
        <v>0</v>
      </c>
      <c r="AM930">
        <v>1</v>
      </c>
      <c r="AN930">
        <v>0</v>
      </c>
      <c r="AO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2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0.30049999999999999</v>
      </c>
      <c r="BK930" t="s">
        <v>3397</v>
      </c>
    </row>
    <row r="931" spans="1:63" x14ac:dyDescent="0.25">
      <c r="A931">
        <v>1</v>
      </c>
      <c r="B931" t="s">
        <v>1566</v>
      </c>
      <c r="C931" t="s">
        <v>1566</v>
      </c>
      <c r="E931">
        <v>930</v>
      </c>
      <c r="F931" t="s">
        <v>60</v>
      </c>
      <c r="H931" t="s">
        <v>1566</v>
      </c>
      <c r="I931" t="s">
        <v>1802</v>
      </c>
      <c r="J931" t="s">
        <v>1803</v>
      </c>
      <c r="K931" t="s">
        <v>3701</v>
      </c>
      <c r="M931">
        <v>0.75</v>
      </c>
      <c r="N931">
        <v>0.75</v>
      </c>
      <c r="O931">
        <v>0.71499999999999997</v>
      </c>
      <c r="P931">
        <v>4.17</v>
      </c>
      <c r="R931">
        <v>0</v>
      </c>
      <c r="S931">
        <v>4.25</v>
      </c>
      <c r="T931">
        <v>2</v>
      </c>
      <c r="U931">
        <v>6</v>
      </c>
      <c r="V931">
        <v>1</v>
      </c>
      <c r="AA931" t="s">
        <v>3397</v>
      </c>
      <c r="AE931" t="s">
        <v>44</v>
      </c>
      <c r="AF931" t="s">
        <v>62</v>
      </c>
      <c r="AG931" t="s">
        <v>124</v>
      </c>
      <c r="AI931">
        <v>1</v>
      </c>
      <c r="AJ931">
        <v>0</v>
      </c>
      <c r="AK931">
        <v>0</v>
      </c>
      <c r="AL931">
        <v>1</v>
      </c>
      <c r="AM931">
        <v>0</v>
      </c>
      <c r="AN931">
        <v>1</v>
      </c>
      <c r="AO931">
        <v>1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2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0.36299999999999999</v>
      </c>
      <c r="BK931" t="s">
        <v>3397</v>
      </c>
    </row>
    <row r="932" spans="1:63" x14ac:dyDescent="0.25">
      <c r="A932">
        <v>1</v>
      </c>
      <c r="B932" t="s">
        <v>1566</v>
      </c>
      <c r="C932" t="s">
        <v>1566</v>
      </c>
      <c r="E932">
        <v>931</v>
      </c>
      <c r="F932" t="s">
        <v>60</v>
      </c>
      <c r="H932" t="s">
        <v>1566</v>
      </c>
      <c r="I932" t="s">
        <v>1804</v>
      </c>
      <c r="J932" t="s">
        <v>1805</v>
      </c>
      <c r="K932" t="s">
        <v>3701</v>
      </c>
      <c r="M932">
        <v>0.75</v>
      </c>
      <c r="N932">
        <v>0.75</v>
      </c>
      <c r="O932">
        <v>0.71499999999999997</v>
      </c>
      <c r="P932">
        <v>3.03</v>
      </c>
      <c r="R932">
        <v>0</v>
      </c>
      <c r="S932">
        <v>3.1</v>
      </c>
      <c r="T932">
        <v>2</v>
      </c>
      <c r="U932">
        <v>6</v>
      </c>
      <c r="V932">
        <v>1</v>
      </c>
      <c r="AA932" t="s">
        <v>3397</v>
      </c>
      <c r="AE932" t="s">
        <v>44</v>
      </c>
      <c r="AF932" t="s">
        <v>62</v>
      </c>
      <c r="AG932" t="s">
        <v>124</v>
      </c>
      <c r="AI932">
        <v>1</v>
      </c>
      <c r="AJ932">
        <v>0</v>
      </c>
      <c r="AK932">
        <v>0</v>
      </c>
      <c r="AL932">
        <v>1</v>
      </c>
      <c r="AM932">
        <v>0</v>
      </c>
      <c r="AN932">
        <v>1</v>
      </c>
      <c r="AO932">
        <v>1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2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0.36299999999999999</v>
      </c>
      <c r="BK932" t="s">
        <v>3397</v>
      </c>
    </row>
    <row r="933" spans="1:63" x14ac:dyDescent="0.25">
      <c r="A933">
        <v>1</v>
      </c>
      <c r="B933" t="s">
        <v>1566</v>
      </c>
      <c r="C933" t="s">
        <v>1566</v>
      </c>
      <c r="E933">
        <v>932</v>
      </c>
      <c r="H933" t="s">
        <v>1566</v>
      </c>
      <c r="I933" t="s">
        <v>1806</v>
      </c>
      <c r="J933" t="s">
        <v>1807</v>
      </c>
      <c r="K933" t="s">
        <v>3701</v>
      </c>
      <c r="M933">
        <v>0.75</v>
      </c>
      <c r="N933">
        <v>0.75</v>
      </c>
      <c r="R933">
        <v>0</v>
      </c>
      <c r="T933">
        <v>2</v>
      </c>
      <c r="U933">
        <v>6</v>
      </c>
      <c r="V933">
        <v>1</v>
      </c>
      <c r="AA933" t="s">
        <v>3397</v>
      </c>
      <c r="AE933" t="s">
        <v>44</v>
      </c>
      <c r="AF933" t="s">
        <v>62</v>
      </c>
      <c r="AG933" t="s">
        <v>124</v>
      </c>
      <c r="AI933">
        <v>1</v>
      </c>
      <c r="AJ933">
        <v>0</v>
      </c>
      <c r="AK933">
        <v>1</v>
      </c>
      <c r="AL933">
        <v>1</v>
      </c>
      <c r="AM933">
        <v>1</v>
      </c>
      <c r="AN933">
        <v>0</v>
      </c>
      <c r="AO933">
        <v>1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2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0.36299999999999999</v>
      </c>
      <c r="BK933" t="s">
        <v>3397</v>
      </c>
    </row>
    <row r="934" spans="1:63" x14ac:dyDescent="0.25">
      <c r="A934">
        <v>1</v>
      </c>
      <c r="B934" t="s">
        <v>1566</v>
      </c>
      <c r="C934" t="s">
        <v>1566</v>
      </c>
      <c r="E934">
        <v>933</v>
      </c>
      <c r="H934" t="s">
        <v>1566</v>
      </c>
      <c r="I934" t="s">
        <v>1808</v>
      </c>
      <c r="J934">
        <v>1677</v>
      </c>
      <c r="K934" t="s">
        <v>3694</v>
      </c>
      <c r="M934">
        <v>0.75</v>
      </c>
      <c r="N934">
        <v>0.75</v>
      </c>
      <c r="R934">
        <v>0</v>
      </c>
      <c r="T934">
        <v>3</v>
      </c>
      <c r="U934">
        <v>5</v>
      </c>
      <c r="V934">
        <v>2.25</v>
      </c>
      <c r="AA934" t="s">
        <v>3397</v>
      </c>
      <c r="AE934" t="s">
        <v>44</v>
      </c>
      <c r="AF934" t="s">
        <v>1775</v>
      </c>
      <c r="AG934" t="s">
        <v>127</v>
      </c>
      <c r="AI934">
        <v>1</v>
      </c>
      <c r="AJ934">
        <v>0</v>
      </c>
      <c r="AK934">
        <v>1</v>
      </c>
      <c r="AL934">
        <v>0</v>
      </c>
      <c r="AM934">
        <v>0</v>
      </c>
      <c r="AN934">
        <v>1</v>
      </c>
      <c r="AO934">
        <v>1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2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0.36299999999999999</v>
      </c>
      <c r="BK934" t="s">
        <v>3397</v>
      </c>
    </row>
    <row r="935" spans="1:63" x14ac:dyDescent="0.25">
      <c r="A935">
        <v>1</v>
      </c>
      <c r="B935" t="s">
        <v>1566</v>
      </c>
      <c r="C935" t="s">
        <v>1566</v>
      </c>
      <c r="E935">
        <v>934</v>
      </c>
      <c r="H935" t="s">
        <v>1566</v>
      </c>
      <c r="I935" t="s">
        <v>1809</v>
      </c>
      <c r="J935">
        <v>1705</v>
      </c>
      <c r="K935" t="s">
        <v>3694</v>
      </c>
      <c r="M935">
        <v>0.75</v>
      </c>
      <c r="N935">
        <v>0.75</v>
      </c>
      <c r="R935">
        <v>0</v>
      </c>
      <c r="T935">
        <v>3</v>
      </c>
      <c r="U935">
        <v>6.5</v>
      </c>
      <c r="V935">
        <v>4</v>
      </c>
      <c r="AA935" t="s">
        <v>3397</v>
      </c>
      <c r="AE935" t="s">
        <v>44</v>
      </c>
      <c r="AF935" t="s">
        <v>62</v>
      </c>
      <c r="AG935" t="s">
        <v>127</v>
      </c>
      <c r="AI935">
        <v>1</v>
      </c>
      <c r="AJ935">
        <v>0</v>
      </c>
      <c r="AK935">
        <v>1</v>
      </c>
      <c r="AL935">
        <v>0</v>
      </c>
      <c r="AM935">
        <v>0</v>
      </c>
      <c r="AN935">
        <v>1</v>
      </c>
      <c r="AO935">
        <v>1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2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0.36299999999999999</v>
      </c>
      <c r="BK935" t="s">
        <v>3397</v>
      </c>
    </row>
    <row r="936" spans="1:63" x14ac:dyDescent="0.25">
      <c r="A936">
        <v>1</v>
      </c>
      <c r="B936" t="s">
        <v>1566</v>
      </c>
      <c r="C936" t="s">
        <v>1566</v>
      </c>
      <c r="E936">
        <v>935</v>
      </c>
      <c r="H936" t="s">
        <v>1566</v>
      </c>
      <c r="I936" t="s">
        <v>1810</v>
      </c>
      <c r="J936">
        <v>3677</v>
      </c>
      <c r="K936" t="s">
        <v>3694</v>
      </c>
      <c r="M936">
        <v>0.75</v>
      </c>
      <c r="N936">
        <v>0.75</v>
      </c>
      <c r="R936">
        <v>0</v>
      </c>
      <c r="T936">
        <v>3</v>
      </c>
      <c r="U936">
        <v>5</v>
      </c>
      <c r="V936">
        <v>2.25</v>
      </c>
      <c r="AA936" t="s">
        <v>3397</v>
      </c>
      <c r="AE936" t="s">
        <v>44</v>
      </c>
      <c r="AF936" t="s">
        <v>1775</v>
      </c>
      <c r="AG936" t="s">
        <v>127</v>
      </c>
      <c r="AI936">
        <v>1</v>
      </c>
      <c r="AJ936">
        <v>0</v>
      </c>
      <c r="AK936">
        <v>1</v>
      </c>
      <c r="AL936">
        <v>0</v>
      </c>
      <c r="AM936">
        <v>0</v>
      </c>
      <c r="AN936">
        <v>1</v>
      </c>
      <c r="AO936">
        <v>1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2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0.36299999999999999</v>
      </c>
      <c r="BK936" t="s">
        <v>3397</v>
      </c>
    </row>
    <row r="937" spans="1:63" x14ac:dyDescent="0.25">
      <c r="A937">
        <v>1</v>
      </c>
      <c r="B937" t="s">
        <v>1566</v>
      </c>
      <c r="C937" t="s">
        <v>1566</v>
      </c>
      <c r="E937">
        <v>936</v>
      </c>
      <c r="F937" t="s">
        <v>60</v>
      </c>
      <c r="H937" t="s">
        <v>1566</v>
      </c>
      <c r="I937" t="s">
        <v>1811</v>
      </c>
      <c r="J937" t="s">
        <v>1812</v>
      </c>
      <c r="K937" t="s">
        <v>3694</v>
      </c>
      <c r="M937">
        <v>0.75</v>
      </c>
      <c r="N937">
        <v>0.75</v>
      </c>
      <c r="O937">
        <v>0.75</v>
      </c>
      <c r="P937">
        <v>1.5</v>
      </c>
      <c r="R937">
        <v>0</v>
      </c>
      <c r="S937">
        <v>1.6</v>
      </c>
      <c r="T937">
        <v>3</v>
      </c>
      <c r="U937">
        <v>3</v>
      </c>
      <c r="V937">
        <v>1</v>
      </c>
      <c r="AA937" t="s">
        <v>3397</v>
      </c>
      <c r="AE937" t="s">
        <v>44</v>
      </c>
      <c r="AF937" t="s">
        <v>62</v>
      </c>
      <c r="AG937" t="s">
        <v>1813</v>
      </c>
      <c r="AI937">
        <v>1</v>
      </c>
      <c r="AJ937">
        <v>0</v>
      </c>
      <c r="AK937">
        <v>1</v>
      </c>
      <c r="AL937">
        <v>0</v>
      </c>
      <c r="AM937">
        <v>0</v>
      </c>
      <c r="AN937">
        <v>1</v>
      </c>
      <c r="AO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2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0.36299999999999999</v>
      </c>
      <c r="BK937" t="s">
        <v>3397</v>
      </c>
    </row>
    <row r="938" spans="1:63" x14ac:dyDescent="0.25">
      <c r="A938">
        <v>1</v>
      </c>
      <c r="B938" t="s">
        <v>1566</v>
      </c>
      <c r="C938" t="s">
        <v>1566</v>
      </c>
      <c r="E938">
        <v>937</v>
      </c>
      <c r="G938" t="s">
        <v>74</v>
      </c>
      <c r="H938" t="s">
        <v>1566</v>
      </c>
      <c r="I938" t="s">
        <v>1814</v>
      </c>
      <c r="J938" t="s">
        <v>1815</v>
      </c>
      <c r="K938" t="s">
        <v>3694</v>
      </c>
      <c r="M938">
        <v>0.75</v>
      </c>
      <c r="N938">
        <v>0.75</v>
      </c>
      <c r="O938">
        <v>0.75</v>
      </c>
      <c r="P938">
        <v>3.8250000000000002</v>
      </c>
      <c r="R938">
        <v>0</v>
      </c>
      <c r="S938">
        <v>3.8250000000000002</v>
      </c>
      <c r="T938">
        <v>3</v>
      </c>
      <c r="U938">
        <v>6</v>
      </c>
      <c r="V938">
        <v>3.25</v>
      </c>
      <c r="AA938" t="s">
        <v>3397</v>
      </c>
      <c r="AE938" t="s">
        <v>44</v>
      </c>
      <c r="AF938" t="s">
        <v>119</v>
      </c>
      <c r="AG938" t="s">
        <v>132</v>
      </c>
      <c r="AI938">
        <v>1</v>
      </c>
      <c r="AJ938">
        <v>0</v>
      </c>
      <c r="AK938">
        <v>0</v>
      </c>
      <c r="AL938">
        <v>1</v>
      </c>
      <c r="AM938">
        <v>0</v>
      </c>
      <c r="AN938">
        <v>0</v>
      </c>
      <c r="AO938">
        <v>1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2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0.36299999999999999</v>
      </c>
      <c r="BK938" t="s">
        <v>3397</v>
      </c>
    </row>
    <row r="939" spans="1:63" x14ac:dyDescent="0.25">
      <c r="A939">
        <v>1</v>
      </c>
      <c r="B939" t="s">
        <v>1566</v>
      </c>
      <c r="C939" t="s">
        <v>1566</v>
      </c>
      <c r="E939">
        <v>938</v>
      </c>
      <c r="G939" t="s">
        <v>74</v>
      </c>
      <c r="H939" t="s">
        <v>1566</v>
      </c>
      <c r="I939" t="s">
        <v>1816</v>
      </c>
      <c r="J939" t="s">
        <v>1817</v>
      </c>
      <c r="K939" t="s">
        <v>3694</v>
      </c>
      <c r="M939">
        <v>0.75</v>
      </c>
      <c r="N939">
        <v>0.75</v>
      </c>
      <c r="O939">
        <v>0.71199999999999997</v>
      </c>
      <c r="P939">
        <v>4.125</v>
      </c>
      <c r="R939">
        <v>0</v>
      </c>
      <c r="S939">
        <v>4.2</v>
      </c>
      <c r="T939">
        <v>3</v>
      </c>
      <c r="U939">
        <v>6</v>
      </c>
      <c r="V939">
        <v>1</v>
      </c>
      <c r="AA939" t="s">
        <v>3397</v>
      </c>
      <c r="AE939" t="s">
        <v>44</v>
      </c>
      <c r="AF939" t="s">
        <v>62</v>
      </c>
      <c r="AG939" t="s">
        <v>124</v>
      </c>
      <c r="AI939">
        <v>1</v>
      </c>
      <c r="AJ939">
        <v>0</v>
      </c>
      <c r="AK939">
        <v>1</v>
      </c>
      <c r="AL939">
        <v>0</v>
      </c>
      <c r="AM939">
        <v>1</v>
      </c>
      <c r="AN939">
        <v>0</v>
      </c>
      <c r="AO939">
        <v>1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2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0.36299999999999999</v>
      </c>
      <c r="BK939" t="s">
        <v>3397</v>
      </c>
    </row>
    <row r="940" spans="1:63" x14ac:dyDescent="0.25">
      <c r="A940">
        <v>1</v>
      </c>
      <c r="B940" t="s">
        <v>1566</v>
      </c>
      <c r="C940" t="s">
        <v>1566</v>
      </c>
      <c r="E940">
        <v>939</v>
      </c>
      <c r="H940" t="s">
        <v>1566</v>
      </c>
      <c r="I940" t="s">
        <v>1818</v>
      </c>
      <c r="J940" t="s">
        <v>1819</v>
      </c>
      <c r="K940" t="s">
        <v>3694</v>
      </c>
      <c r="M940">
        <v>0.75</v>
      </c>
      <c r="N940">
        <v>0.75</v>
      </c>
      <c r="R940">
        <v>0</v>
      </c>
      <c r="T940">
        <v>3</v>
      </c>
      <c r="U940">
        <v>8</v>
      </c>
      <c r="V940">
        <v>1</v>
      </c>
      <c r="AA940" t="s">
        <v>3397</v>
      </c>
      <c r="AE940" t="s">
        <v>44</v>
      </c>
      <c r="AF940" t="s">
        <v>62</v>
      </c>
      <c r="AG940" t="s">
        <v>124</v>
      </c>
      <c r="AI940">
        <v>1</v>
      </c>
      <c r="AJ940">
        <v>0</v>
      </c>
      <c r="AK940">
        <v>1</v>
      </c>
      <c r="AL940">
        <v>0</v>
      </c>
      <c r="AM940">
        <v>1</v>
      </c>
      <c r="AN940">
        <v>0</v>
      </c>
      <c r="AO940">
        <v>1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2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0.36299999999999999</v>
      </c>
      <c r="BK940" t="s">
        <v>3397</v>
      </c>
    </row>
    <row r="941" spans="1:63" x14ac:dyDescent="0.25">
      <c r="A941">
        <v>1</v>
      </c>
      <c r="B941" t="s">
        <v>1566</v>
      </c>
      <c r="C941" t="s">
        <v>1566</v>
      </c>
      <c r="E941">
        <v>940</v>
      </c>
      <c r="H941" t="s">
        <v>1566</v>
      </c>
      <c r="I941" t="s">
        <v>1820</v>
      </c>
      <c r="J941">
        <v>20109</v>
      </c>
      <c r="K941" t="s">
        <v>3700</v>
      </c>
      <c r="M941">
        <v>0.3281</v>
      </c>
      <c r="R941">
        <v>0</v>
      </c>
      <c r="T941">
        <v>2</v>
      </c>
      <c r="W941">
        <v>0</v>
      </c>
      <c r="AA941" t="s">
        <v>3397</v>
      </c>
      <c r="AE941" t="s">
        <v>118</v>
      </c>
      <c r="AF941" t="s">
        <v>1821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Q941">
        <v>0</v>
      </c>
      <c r="AR941">
        <v>0</v>
      </c>
      <c r="AS941">
        <v>0</v>
      </c>
      <c r="AT941">
        <v>0</v>
      </c>
      <c r="AU941">
        <v>2</v>
      </c>
      <c r="AV941">
        <v>0</v>
      </c>
      <c r="AW941">
        <v>0</v>
      </c>
      <c r="AX941">
        <v>2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0.15204999999999999</v>
      </c>
      <c r="BK941" t="s">
        <v>3397</v>
      </c>
    </row>
    <row r="942" spans="1:63" x14ac:dyDescent="0.25">
      <c r="A942">
        <v>1</v>
      </c>
      <c r="B942" t="s">
        <v>1566</v>
      </c>
      <c r="C942" t="s">
        <v>1566</v>
      </c>
      <c r="E942">
        <v>941</v>
      </c>
      <c r="H942" t="s">
        <v>1566</v>
      </c>
      <c r="I942" t="s">
        <v>1822</v>
      </c>
      <c r="J942">
        <v>20202</v>
      </c>
      <c r="K942" t="s">
        <v>3699</v>
      </c>
      <c r="M942">
        <v>0.625</v>
      </c>
      <c r="R942">
        <v>0</v>
      </c>
      <c r="T942">
        <v>2</v>
      </c>
      <c r="W942">
        <v>0</v>
      </c>
      <c r="AA942" t="s">
        <v>3397</v>
      </c>
      <c r="AE942" t="s">
        <v>118</v>
      </c>
      <c r="AF942" t="s">
        <v>119</v>
      </c>
      <c r="AG942" t="s">
        <v>79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Q942">
        <v>0</v>
      </c>
      <c r="AR942">
        <v>0</v>
      </c>
      <c r="AS942">
        <v>0</v>
      </c>
      <c r="AT942">
        <v>0</v>
      </c>
      <c r="AU942">
        <v>2</v>
      </c>
      <c r="AV942">
        <v>0</v>
      </c>
      <c r="AW942">
        <v>0</v>
      </c>
      <c r="AX942">
        <v>2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0.30049999999999999</v>
      </c>
      <c r="BK942" t="s">
        <v>3397</v>
      </c>
    </row>
    <row r="943" spans="1:63" x14ac:dyDescent="0.25">
      <c r="A943">
        <v>1</v>
      </c>
      <c r="B943" t="s">
        <v>1566</v>
      </c>
      <c r="C943" t="s">
        <v>1566</v>
      </c>
      <c r="E943">
        <v>942</v>
      </c>
      <c r="G943" t="s">
        <v>74</v>
      </c>
      <c r="H943" t="s">
        <v>1566</v>
      </c>
      <c r="I943" t="s">
        <v>1823</v>
      </c>
      <c r="J943">
        <v>75205</v>
      </c>
      <c r="K943" t="s">
        <v>3698</v>
      </c>
      <c r="M943">
        <v>0.5</v>
      </c>
      <c r="N943">
        <v>0.5</v>
      </c>
      <c r="O943">
        <v>0.5</v>
      </c>
      <c r="P943">
        <v>1.5</v>
      </c>
      <c r="R943">
        <v>0</v>
      </c>
      <c r="S943">
        <v>1.5</v>
      </c>
      <c r="T943">
        <v>3</v>
      </c>
      <c r="W943">
        <v>0</v>
      </c>
      <c r="AA943" t="s">
        <v>3397</v>
      </c>
      <c r="AE943" t="s">
        <v>118</v>
      </c>
      <c r="AF943" t="s">
        <v>119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Q943">
        <v>0</v>
      </c>
      <c r="AR943">
        <v>0</v>
      </c>
      <c r="AS943">
        <v>0</v>
      </c>
      <c r="AT943">
        <v>0</v>
      </c>
      <c r="AU943">
        <v>2</v>
      </c>
      <c r="AV943">
        <v>0</v>
      </c>
      <c r="AW943">
        <v>0</v>
      </c>
      <c r="AX943">
        <v>2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0.23799999999999999</v>
      </c>
      <c r="BK943" t="s">
        <v>3397</v>
      </c>
    </row>
    <row r="944" spans="1:63" x14ac:dyDescent="0.25">
      <c r="A944">
        <v>1</v>
      </c>
      <c r="B944" t="s">
        <v>1566</v>
      </c>
      <c r="C944" t="s">
        <v>1566</v>
      </c>
      <c r="E944">
        <v>943</v>
      </c>
      <c r="H944" t="s">
        <v>1566</v>
      </c>
      <c r="I944" t="s">
        <v>1824</v>
      </c>
      <c r="J944" t="s">
        <v>1825</v>
      </c>
      <c r="K944" t="s">
        <v>3697</v>
      </c>
      <c r="M944">
        <v>1.4999999999999999E-2</v>
      </c>
      <c r="R944">
        <v>0</v>
      </c>
      <c r="T944">
        <v>3</v>
      </c>
      <c r="W944">
        <v>0</v>
      </c>
      <c r="AA944" t="s">
        <v>3397</v>
      </c>
      <c r="AE944" t="s">
        <v>118</v>
      </c>
      <c r="AF944" t="s">
        <v>119</v>
      </c>
      <c r="AG944" t="s">
        <v>66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Q944">
        <v>0</v>
      </c>
      <c r="AR944">
        <v>0</v>
      </c>
      <c r="AS944">
        <v>0</v>
      </c>
      <c r="AT944">
        <v>0</v>
      </c>
      <c r="AU944">
        <v>2</v>
      </c>
      <c r="AV944">
        <v>0</v>
      </c>
      <c r="AW944">
        <v>0</v>
      </c>
      <c r="AX944">
        <v>2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K944" t="s">
        <v>3397</v>
      </c>
    </row>
    <row r="945" spans="1:63" x14ac:dyDescent="0.25">
      <c r="A945">
        <v>1</v>
      </c>
      <c r="B945" t="s">
        <v>1566</v>
      </c>
      <c r="C945" t="s">
        <v>1566</v>
      </c>
      <c r="E945">
        <v>944</v>
      </c>
      <c r="H945" t="s">
        <v>1566</v>
      </c>
      <c r="I945" t="s">
        <v>1826</v>
      </c>
      <c r="J945" t="s">
        <v>1827</v>
      </c>
      <c r="K945" t="s">
        <v>3696</v>
      </c>
      <c r="M945">
        <v>0.25</v>
      </c>
      <c r="R945">
        <v>0</v>
      </c>
      <c r="W945">
        <v>0</v>
      </c>
      <c r="AA945" t="s">
        <v>3397</v>
      </c>
      <c r="AE945" t="s">
        <v>118</v>
      </c>
      <c r="AF945" t="s">
        <v>119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Q945">
        <v>0</v>
      </c>
      <c r="AR945">
        <v>0</v>
      </c>
      <c r="AS945">
        <v>0</v>
      </c>
      <c r="AT945">
        <v>0</v>
      </c>
      <c r="AU945">
        <v>2</v>
      </c>
      <c r="AV945">
        <v>0</v>
      </c>
      <c r="AW945">
        <v>0</v>
      </c>
      <c r="AX945">
        <v>2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0.113</v>
      </c>
      <c r="BK945" t="s">
        <v>3397</v>
      </c>
    </row>
    <row r="946" spans="1:63" x14ac:dyDescent="0.25">
      <c r="A946">
        <v>1</v>
      </c>
      <c r="B946" t="s">
        <v>1566</v>
      </c>
      <c r="C946" t="s">
        <v>1566</v>
      </c>
      <c r="E946">
        <v>945</v>
      </c>
      <c r="H946" t="s">
        <v>1566</v>
      </c>
      <c r="I946" t="s">
        <v>1828</v>
      </c>
      <c r="J946" t="s">
        <v>1829</v>
      </c>
      <c r="K946" t="s">
        <v>3695</v>
      </c>
      <c r="M946">
        <v>0.1094</v>
      </c>
      <c r="R946">
        <v>0</v>
      </c>
      <c r="T946">
        <v>3</v>
      </c>
      <c r="W946">
        <v>0</v>
      </c>
      <c r="AA946" t="s">
        <v>3397</v>
      </c>
      <c r="AE946" t="s">
        <v>118</v>
      </c>
      <c r="AF946" t="s">
        <v>1830</v>
      </c>
      <c r="AG946" t="s">
        <v>66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Q946">
        <v>0</v>
      </c>
      <c r="AR946">
        <v>0</v>
      </c>
      <c r="AS946">
        <v>0</v>
      </c>
      <c r="AT946">
        <v>0</v>
      </c>
      <c r="AU946">
        <v>2</v>
      </c>
      <c r="AV946">
        <v>0</v>
      </c>
      <c r="AW946">
        <v>0</v>
      </c>
      <c r="AX946">
        <v>2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4.2700000000000002E-2</v>
      </c>
      <c r="BK946" t="s">
        <v>3397</v>
      </c>
    </row>
    <row r="947" spans="1:63" x14ac:dyDescent="0.25">
      <c r="A947">
        <v>1</v>
      </c>
      <c r="B947" t="s">
        <v>1566</v>
      </c>
      <c r="C947" t="s">
        <v>1566</v>
      </c>
      <c r="E947">
        <v>946</v>
      </c>
      <c r="F947" t="s">
        <v>60</v>
      </c>
      <c r="H947" t="s">
        <v>1566</v>
      </c>
      <c r="I947" t="s">
        <v>1831</v>
      </c>
      <c r="J947" t="s">
        <v>1832</v>
      </c>
      <c r="K947" t="s">
        <v>3457</v>
      </c>
      <c r="M947">
        <v>0.125</v>
      </c>
      <c r="N947">
        <v>0.125</v>
      </c>
      <c r="O947">
        <v>0.125</v>
      </c>
      <c r="P947">
        <v>0.38</v>
      </c>
      <c r="R947">
        <v>0</v>
      </c>
      <c r="S947">
        <v>0.41</v>
      </c>
      <c r="T947">
        <v>5</v>
      </c>
      <c r="U947">
        <v>1.5</v>
      </c>
      <c r="V947">
        <v>0.25</v>
      </c>
      <c r="W947">
        <v>0</v>
      </c>
      <c r="AA947" t="s">
        <v>3397</v>
      </c>
      <c r="AE947" t="s">
        <v>118</v>
      </c>
      <c r="AG947" t="s">
        <v>1710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Q947">
        <v>0</v>
      </c>
      <c r="AR947">
        <v>0</v>
      </c>
      <c r="AS947">
        <v>0</v>
      </c>
      <c r="AT947">
        <v>0</v>
      </c>
      <c r="AU947">
        <v>2</v>
      </c>
      <c r="AV947">
        <v>0</v>
      </c>
      <c r="AW947">
        <v>0</v>
      </c>
      <c r="AX947">
        <v>2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5.0500000000000003E-2</v>
      </c>
      <c r="BK947" t="s">
        <v>3397</v>
      </c>
    </row>
    <row r="948" spans="1:63" x14ac:dyDescent="0.25">
      <c r="A948">
        <v>1</v>
      </c>
      <c r="B948" t="s">
        <v>1566</v>
      </c>
      <c r="C948" t="s">
        <v>1566</v>
      </c>
      <c r="E948">
        <v>947</v>
      </c>
      <c r="H948" t="s">
        <v>1566</v>
      </c>
      <c r="I948" t="s">
        <v>1833</v>
      </c>
      <c r="J948" t="s">
        <v>1834</v>
      </c>
      <c r="K948" t="s">
        <v>3694</v>
      </c>
      <c r="M948">
        <v>0.75</v>
      </c>
      <c r="R948">
        <v>0</v>
      </c>
      <c r="T948">
        <v>3</v>
      </c>
      <c r="W948">
        <v>0</v>
      </c>
      <c r="AA948" t="s">
        <v>3397</v>
      </c>
      <c r="AE948" t="s">
        <v>118</v>
      </c>
      <c r="AF948" t="s">
        <v>1835</v>
      </c>
      <c r="AG948" t="s">
        <v>90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Q948">
        <v>0</v>
      </c>
      <c r="AR948">
        <v>0</v>
      </c>
      <c r="AS948">
        <v>0</v>
      </c>
      <c r="AT948">
        <v>0</v>
      </c>
      <c r="AU948">
        <v>2</v>
      </c>
      <c r="AV948">
        <v>0</v>
      </c>
      <c r="AW948">
        <v>0</v>
      </c>
      <c r="AX948">
        <v>2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0.36299999999999999</v>
      </c>
      <c r="BK948" t="s">
        <v>3397</v>
      </c>
    </row>
    <row r="949" spans="1:63" x14ac:dyDescent="0.25">
      <c r="A949">
        <v>1</v>
      </c>
      <c r="B949" t="s">
        <v>1566</v>
      </c>
      <c r="C949" t="s">
        <v>1566</v>
      </c>
      <c r="E949">
        <v>948</v>
      </c>
      <c r="H949" t="s">
        <v>1566</v>
      </c>
      <c r="I949" t="s">
        <v>1836</v>
      </c>
      <c r="J949" t="s">
        <v>1837</v>
      </c>
      <c r="K949" t="s">
        <v>3693</v>
      </c>
      <c r="M949">
        <v>0.375</v>
      </c>
      <c r="R949">
        <v>0</v>
      </c>
      <c r="W949">
        <v>0</v>
      </c>
      <c r="AA949" t="s">
        <v>3397</v>
      </c>
      <c r="AE949" t="s">
        <v>118</v>
      </c>
      <c r="AF949" t="s">
        <v>119</v>
      </c>
      <c r="AI949">
        <v>1</v>
      </c>
      <c r="AJ949">
        <v>0</v>
      </c>
      <c r="AK949">
        <v>0</v>
      </c>
      <c r="AL949">
        <v>0</v>
      </c>
      <c r="AM949">
        <v>0</v>
      </c>
      <c r="AN949">
        <v>1</v>
      </c>
      <c r="AO949">
        <v>1</v>
      </c>
      <c r="AQ949">
        <v>0</v>
      </c>
      <c r="AR949">
        <v>0</v>
      </c>
      <c r="AS949">
        <v>0</v>
      </c>
      <c r="AT949">
        <v>0</v>
      </c>
      <c r="AU949">
        <v>2</v>
      </c>
      <c r="AV949">
        <v>0</v>
      </c>
      <c r="AW949">
        <v>0</v>
      </c>
      <c r="AX949">
        <v>2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2</v>
      </c>
      <c r="BE949">
        <v>0</v>
      </c>
      <c r="BF949">
        <v>0</v>
      </c>
      <c r="BG949">
        <v>0</v>
      </c>
      <c r="BH949">
        <v>0</v>
      </c>
      <c r="BI949">
        <v>0.17549999999999999</v>
      </c>
      <c r="BK949" t="s">
        <v>3397</v>
      </c>
    </row>
    <row r="950" spans="1:63" x14ac:dyDescent="0.25">
      <c r="A950">
        <v>1</v>
      </c>
      <c r="B950" t="s">
        <v>1566</v>
      </c>
      <c r="C950" t="s">
        <v>1566</v>
      </c>
      <c r="E950">
        <v>949</v>
      </c>
      <c r="H950" t="s">
        <v>1566</v>
      </c>
      <c r="I950" t="s">
        <v>1840</v>
      </c>
      <c r="K950" t="s">
        <v>3692</v>
      </c>
      <c r="M950">
        <v>8.9999999999999993E-3</v>
      </c>
      <c r="R950">
        <v>0</v>
      </c>
      <c r="T950">
        <v>2</v>
      </c>
      <c r="W950">
        <v>0</v>
      </c>
      <c r="AA950" t="s">
        <v>3397</v>
      </c>
      <c r="AE950" t="s">
        <v>118</v>
      </c>
      <c r="AF950" t="s">
        <v>119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Q950">
        <v>0</v>
      </c>
      <c r="AR950">
        <v>0</v>
      </c>
      <c r="AS950">
        <v>0</v>
      </c>
      <c r="AT950">
        <v>0</v>
      </c>
      <c r="AU950">
        <v>2</v>
      </c>
      <c r="AV950">
        <v>0</v>
      </c>
      <c r="AW950">
        <v>0</v>
      </c>
      <c r="AX950">
        <v>2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K950" t="s">
        <v>3397</v>
      </c>
    </row>
    <row r="951" spans="1:63" x14ac:dyDescent="0.25">
      <c r="A951">
        <v>1</v>
      </c>
      <c r="B951" t="s">
        <v>1566</v>
      </c>
      <c r="C951" t="s">
        <v>1566</v>
      </c>
      <c r="E951">
        <v>950</v>
      </c>
      <c r="F951" t="s">
        <v>74</v>
      </c>
      <c r="H951" t="s">
        <v>1566</v>
      </c>
      <c r="I951" t="s">
        <v>1841</v>
      </c>
      <c r="J951" t="s">
        <v>2416</v>
      </c>
      <c r="K951" t="s">
        <v>3691</v>
      </c>
      <c r="M951">
        <v>0.02</v>
      </c>
      <c r="N951">
        <v>0.125</v>
      </c>
      <c r="O951">
        <v>0.02</v>
      </c>
      <c r="P951">
        <v>0.21</v>
      </c>
      <c r="Q951">
        <v>0.37</v>
      </c>
      <c r="R951">
        <v>18.165956529225525</v>
      </c>
      <c r="S951">
        <v>0.4</v>
      </c>
      <c r="T951">
        <v>3</v>
      </c>
      <c r="U951">
        <v>2.5</v>
      </c>
      <c r="V951">
        <v>0.1</v>
      </c>
      <c r="AA951" t="s">
        <v>3397</v>
      </c>
      <c r="AE951" t="s">
        <v>118</v>
      </c>
      <c r="AF951" t="s">
        <v>119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Q951">
        <v>0</v>
      </c>
      <c r="AR951">
        <v>0</v>
      </c>
      <c r="AS951">
        <v>0</v>
      </c>
      <c r="AT951">
        <v>0</v>
      </c>
      <c r="AU951">
        <v>2</v>
      </c>
      <c r="AV951">
        <v>0</v>
      </c>
      <c r="AW951">
        <v>0</v>
      </c>
      <c r="AX951">
        <v>2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K951" t="s">
        <v>3397</v>
      </c>
    </row>
    <row r="952" spans="1:63" x14ac:dyDescent="0.25">
      <c r="A952">
        <v>1</v>
      </c>
      <c r="B952" t="s">
        <v>1566</v>
      </c>
      <c r="C952" t="s">
        <v>1566</v>
      </c>
      <c r="E952">
        <v>951</v>
      </c>
      <c r="F952" t="s">
        <v>60</v>
      </c>
      <c r="H952" t="s">
        <v>1566</v>
      </c>
      <c r="I952" t="s">
        <v>1842</v>
      </c>
      <c r="J952">
        <v>30103</v>
      </c>
      <c r="K952" t="s">
        <v>3690</v>
      </c>
      <c r="M952">
        <v>3.1300000000000001E-2</v>
      </c>
      <c r="N952">
        <v>0.125</v>
      </c>
      <c r="O952">
        <v>3.1300000000000001E-2</v>
      </c>
      <c r="P952">
        <v>0.10199999999999999</v>
      </c>
      <c r="Q952">
        <v>0.28999999999999998</v>
      </c>
      <c r="R952">
        <v>13.993209780446335</v>
      </c>
      <c r="S952">
        <v>0.32</v>
      </c>
      <c r="T952">
        <v>4</v>
      </c>
      <c r="U952">
        <v>1.5</v>
      </c>
      <c r="V952">
        <v>7.8E-2</v>
      </c>
      <c r="AA952" t="s">
        <v>3397</v>
      </c>
      <c r="AE952" t="s">
        <v>118</v>
      </c>
      <c r="AF952" t="s">
        <v>119</v>
      </c>
      <c r="AI952">
        <v>0</v>
      </c>
      <c r="AJ952">
        <v>1</v>
      </c>
      <c r="AK952">
        <v>1</v>
      </c>
      <c r="AL952">
        <v>0</v>
      </c>
      <c r="AM952">
        <v>1</v>
      </c>
      <c r="AN952">
        <v>0</v>
      </c>
      <c r="AO952">
        <v>1</v>
      </c>
      <c r="AQ952">
        <v>0</v>
      </c>
      <c r="AR952">
        <v>0</v>
      </c>
      <c r="AS952">
        <v>0</v>
      </c>
      <c r="AT952">
        <v>0</v>
      </c>
      <c r="AU952">
        <v>2</v>
      </c>
      <c r="AV952">
        <v>0</v>
      </c>
      <c r="AW952">
        <v>0</v>
      </c>
      <c r="AX952">
        <v>2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3.6500000000000005E-3</v>
      </c>
      <c r="BK952" t="s">
        <v>3397</v>
      </c>
    </row>
    <row r="953" spans="1:63" x14ac:dyDescent="0.25">
      <c r="A953">
        <v>1</v>
      </c>
      <c r="B953" t="s">
        <v>1566</v>
      </c>
      <c r="C953" t="s">
        <v>1566</v>
      </c>
      <c r="E953">
        <v>952</v>
      </c>
      <c r="H953" t="s">
        <v>1566</v>
      </c>
      <c r="I953" t="s">
        <v>1843</v>
      </c>
      <c r="J953">
        <v>115705313</v>
      </c>
      <c r="K953" t="s">
        <v>3689</v>
      </c>
      <c r="M953">
        <v>0.25</v>
      </c>
      <c r="R953">
        <v>0</v>
      </c>
      <c r="T953">
        <v>3</v>
      </c>
      <c r="AA953" t="s">
        <v>3397</v>
      </c>
      <c r="AE953" t="s">
        <v>118</v>
      </c>
      <c r="AF953" t="s">
        <v>119</v>
      </c>
      <c r="AG953" t="s">
        <v>79</v>
      </c>
      <c r="AI953">
        <v>1</v>
      </c>
      <c r="AJ953">
        <v>0</v>
      </c>
      <c r="AK953">
        <v>1</v>
      </c>
      <c r="AL953">
        <v>0</v>
      </c>
      <c r="AM953">
        <v>0</v>
      </c>
      <c r="AN953">
        <v>0</v>
      </c>
      <c r="AO953">
        <v>1</v>
      </c>
      <c r="AQ953">
        <v>0</v>
      </c>
      <c r="AR953">
        <v>0</v>
      </c>
      <c r="AS953">
        <v>0</v>
      </c>
      <c r="AT953">
        <v>0</v>
      </c>
      <c r="AU953">
        <v>2</v>
      </c>
      <c r="AV953">
        <v>0</v>
      </c>
      <c r="AW953">
        <v>0</v>
      </c>
      <c r="AX953">
        <v>2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0.113</v>
      </c>
      <c r="BK953" t="s">
        <v>3397</v>
      </c>
    </row>
    <row r="954" spans="1:63" x14ac:dyDescent="0.25">
      <c r="A954">
        <v>1</v>
      </c>
      <c r="B954" t="s">
        <v>1566</v>
      </c>
      <c r="C954" t="s">
        <v>1566</v>
      </c>
      <c r="E954">
        <v>953</v>
      </c>
      <c r="F954" t="s">
        <v>60</v>
      </c>
      <c r="H954" t="s">
        <v>1566</v>
      </c>
      <c r="I954" t="s">
        <v>1844</v>
      </c>
      <c r="J954">
        <v>13837502</v>
      </c>
      <c r="K954" t="s">
        <v>3688</v>
      </c>
      <c r="M954">
        <v>0.375</v>
      </c>
      <c r="N954">
        <v>0.375</v>
      </c>
      <c r="O954">
        <v>0.375</v>
      </c>
      <c r="P954">
        <v>0.88</v>
      </c>
      <c r="R954">
        <v>0</v>
      </c>
      <c r="S954">
        <v>0.91</v>
      </c>
      <c r="T954">
        <v>3</v>
      </c>
      <c r="U954">
        <v>2</v>
      </c>
      <c r="V954">
        <v>0.625</v>
      </c>
      <c r="AA954" t="s">
        <v>3397</v>
      </c>
      <c r="AE954" t="s">
        <v>118</v>
      </c>
      <c r="AF954" t="s">
        <v>119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Q954">
        <v>0</v>
      </c>
      <c r="AR954">
        <v>0</v>
      </c>
      <c r="AS954">
        <v>0</v>
      </c>
      <c r="AT954">
        <v>0</v>
      </c>
      <c r="AU954">
        <v>2</v>
      </c>
      <c r="AV954">
        <v>0</v>
      </c>
      <c r="AW954">
        <v>0</v>
      </c>
      <c r="AX954">
        <v>2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0.17549999999999999</v>
      </c>
      <c r="BK954" t="s">
        <v>3397</v>
      </c>
    </row>
    <row r="955" spans="1:63" x14ac:dyDescent="0.25">
      <c r="A955">
        <v>1</v>
      </c>
      <c r="B955" t="s">
        <v>1566</v>
      </c>
      <c r="C955" t="s">
        <v>1566</v>
      </c>
      <c r="E955">
        <v>954</v>
      </c>
      <c r="F955" t="s">
        <v>60</v>
      </c>
      <c r="H955" t="s">
        <v>1566</v>
      </c>
      <c r="I955" t="s">
        <v>1845</v>
      </c>
      <c r="J955">
        <v>13843751</v>
      </c>
      <c r="K955" t="s">
        <v>3687</v>
      </c>
      <c r="M955">
        <v>0.4375</v>
      </c>
      <c r="N955">
        <v>0.4375</v>
      </c>
      <c r="O955">
        <v>0.4375</v>
      </c>
      <c r="P955">
        <v>1.28</v>
      </c>
      <c r="R955">
        <v>0</v>
      </c>
      <c r="S955">
        <v>1.32</v>
      </c>
      <c r="T955">
        <v>3</v>
      </c>
      <c r="U955">
        <v>2.75</v>
      </c>
      <c r="V955">
        <v>1</v>
      </c>
      <c r="AA955" t="s">
        <v>3397</v>
      </c>
      <c r="AE955" t="s">
        <v>118</v>
      </c>
      <c r="AF955" t="s">
        <v>119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Q955">
        <v>0</v>
      </c>
      <c r="AR955">
        <v>0</v>
      </c>
      <c r="AS955">
        <v>0</v>
      </c>
      <c r="AT955">
        <v>0</v>
      </c>
      <c r="AU955">
        <v>2</v>
      </c>
      <c r="AV955">
        <v>0</v>
      </c>
      <c r="AW955">
        <v>0</v>
      </c>
      <c r="AX955">
        <v>2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0.20674999999999999</v>
      </c>
      <c r="BK955" t="s">
        <v>3397</v>
      </c>
    </row>
    <row r="956" spans="1:63" x14ac:dyDescent="0.25">
      <c r="A956">
        <v>1</v>
      </c>
      <c r="B956" t="s">
        <v>1566</v>
      </c>
      <c r="C956" t="s">
        <v>1566</v>
      </c>
      <c r="E956">
        <v>955</v>
      </c>
      <c r="H956" t="s">
        <v>1566</v>
      </c>
      <c r="I956" t="s">
        <v>1846</v>
      </c>
      <c r="J956">
        <v>71165</v>
      </c>
      <c r="K956" t="s">
        <v>3686</v>
      </c>
      <c r="M956">
        <v>0.5</v>
      </c>
      <c r="R956">
        <v>0</v>
      </c>
      <c r="AA956" t="s">
        <v>3397</v>
      </c>
      <c r="AE956" t="s">
        <v>118</v>
      </c>
      <c r="AF956" t="s">
        <v>119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Q956">
        <v>0</v>
      </c>
      <c r="AR956">
        <v>0</v>
      </c>
      <c r="AS956">
        <v>0</v>
      </c>
      <c r="AT956">
        <v>0</v>
      </c>
      <c r="AU956">
        <v>2</v>
      </c>
      <c r="AV956">
        <v>0</v>
      </c>
      <c r="AW956">
        <v>0</v>
      </c>
      <c r="AX956">
        <v>2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0.23799999999999999</v>
      </c>
      <c r="BK956" t="s">
        <v>3397</v>
      </c>
    </row>
    <row r="957" spans="1:63" x14ac:dyDescent="0.25">
      <c r="A957">
        <v>1</v>
      </c>
      <c r="B957" t="s">
        <v>1566</v>
      </c>
      <c r="C957" t="s">
        <v>1566</v>
      </c>
      <c r="E957">
        <v>956</v>
      </c>
      <c r="F957" t="s">
        <v>2415</v>
      </c>
      <c r="G957" t="s">
        <v>2415</v>
      </c>
      <c r="H957" t="s">
        <v>1566</v>
      </c>
      <c r="I957" t="s">
        <v>1847</v>
      </c>
      <c r="J957">
        <v>39255</v>
      </c>
      <c r="K957" t="s">
        <v>3685</v>
      </c>
      <c r="M957">
        <v>0.75</v>
      </c>
      <c r="R957">
        <v>0</v>
      </c>
      <c r="AA957" t="s">
        <v>3397</v>
      </c>
      <c r="AE957" t="s">
        <v>118</v>
      </c>
      <c r="AG957" t="s">
        <v>79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Q957">
        <v>0</v>
      </c>
      <c r="AR957">
        <v>0</v>
      </c>
      <c r="AS957">
        <v>0</v>
      </c>
      <c r="AT957">
        <v>0</v>
      </c>
      <c r="AU957">
        <v>2</v>
      </c>
      <c r="AV957">
        <v>0</v>
      </c>
      <c r="AW957">
        <v>0</v>
      </c>
      <c r="AX957">
        <v>2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0.36299999999999999</v>
      </c>
      <c r="BK957" t="s">
        <v>3397</v>
      </c>
    </row>
    <row r="958" spans="1:63" x14ac:dyDescent="0.25">
      <c r="A958">
        <v>1</v>
      </c>
      <c r="B958" t="s">
        <v>1566</v>
      </c>
      <c r="C958" t="s">
        <v>1566</v>
      </c>
      <c r="E958">
        <v>957</v>
      </c>
      <c r="H958" t="s">
        <v>1566</v>
      </c>
      <c r="I958" t="s">
        <v>1848</v>
      </c>
      <c r="J958" t="s">
        <v>1849</v>
      </c>
      <c r="K958" t="s">
        <v>3684</v>
      </c>
      <c r="M958">
        <v>1</v>
      </c>
      <c r="R958">
        <v>0</v>
      </c>
      <c r="AA958" t="s">
        <v>3397</v>
      </c>
      <c r="AE958" t="s">
        <v>118</v>
      </c>
      <c r="AF958" t="s">
        <v>119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Q958">
        <v>0</v>
      </c>
      <c r="AR958">
        <v>0</v>
      </c>
      <c r="AS958">
        <v>0</v>
      </c>
      <c r="AT958">
        <v>0</v>
      </c>
      <c r="AU958">
        <v>2</v>
      </c>
      <c r="AV958">
        <v>0</v>
      </c>
      <c r="AW958">
        <v>0</v>
      </c>
      <c r="AX958">
        <v>2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0.48799999999999999</v>
      </c>
      <c r="BK958" t="s">
        <v>3397</v>
      </c>
    </row>
    <row r="959" spans="1:63" x14ac:dyDescent="0.25">
      <c r="A959">
        <v>1</v>
      </c>
      <c r="B959" t="s">
        <v>1566</v>
      </c>
      <c r="C959" t="s">
        <v>1566</v>
      </c>
      <c r="E959">
        <v>958</v>
      </c>
      <c r="H959" t="s">
        <v>1566</v>
      </c>
      <c r="I959" t="s">
        <v>1850</v>
      </c>
      <c r="J959" t="s">
        <v>1851</v>
      </c>
      <c r="K959" t="s">
        <v>3683</v>
      </c>
      <c r="M959">
        <v>1</v>
      </c>
      <c r="N959">
        <v>1</v>
      </c>
      <c r="R959">
        <v>0</v>
      </c>
      <c r="T959">
        <v>2</v>
      </c>
      <c r="U959">
        <v>6</v>
      </c>
      <c r="V959">
        <v>1.25</v>
      </c>
      <c r="AA959" t="s">
        <v>3397</v>
      </c>
      <c r="AE959" t="s">
        <v>44</v>
      </c>
      <c r="AF959" t="s">
        <v>62</v>
      </c>
      <c r="AG959" t="s">
        <v>124</v>
      </c>
      <c r="AI959">
        <v>1</v>
      </c>
      <c r="AJ959">
        <v>0</v>
      </c>
      <c r="AK959">
        <v>0</v>
      </c>
      <c r="AL959">
        <v>1</v>
      </c>
      <c r="AM959">
        <v>1</v>
      </c>
      <c r="AN959">
        <v>0</v>
      </c>
      <c r="AO959">
        <v>1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2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0.48799999999999999</v>
      </c>
      <c r="BK959" t="s">
        <v>3397</v>
      </c>
    </row>
    <row r="960" spans="1:63" x14ac:dyDescent="0.25">
      <c r="A960">
        <v>1</v>
      </c>
      <c r="B960" t="s">
        <v>1566</v>
      </c>
      <c r="C960" t="s">
        <v>1566</v>
      </c>
      <c r="E960">
        <v>959</v>
      </c>
      <c r="H960" t="s">
        <v>1566</v>
      </c>
      <c r="I960" t="s">
        <v>1852</v>
      </c>
      <c r="J960" t="s">
        <v>1851</v>
      </c>
      <c r="K960" t="s">
        <v>3683</v>
      </c>
      <c r="M960">
        <v>1</v>
      </c>
      <c r="N960">
        <v>1</v>
      </c>
      <c r="R960">
        <v>0</v>
      </c>
      <c r="T960">
        <v>2</v>
      </c>
      <c r="U960">
        <v>6</v>
      </c>
      <c r="V960">
        <v>1.25</v>
      </c>
      <c r="AA960" t="s">
        <v>3397</v>
      </c>
      <c r="AE960" t="s">
        <v>44</v>
      </c>
      <c r="AF960" t="s">
        <v>62</v>
      </c>
      <c r="AG960" t="s">
        <v>124</v>
      </c>
      <c r="AI960">
        <v>1</v>
      </c>
      <c r="AJ960">
        <v>0</v>
      </c>
      <c r="AK960">
        <v>0</v>
      </c>
      <c r="AL960">
        <v>1</v>
      </c>
      <c r="AM960">
        <v>1</v>
      </c>
      <c r="AN960">
        <v>0</v>
      </c>
      <c r="AO960">
        <v>1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2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0.48799999999999999</v>
      </c>
      <c r="BK960" t="s">
        <v>3397</v>
      </c>
    </row>
    <row r="961" spans="1:63" x14ac:dyDescent="0.25">
      <c r="A961">
        <v>1</v>
      </c>
      <c r="B961" t="s">
        <v>1566</v>
      </c>
      <c r="C961" t="s">
        <v>1566</v>
      </c>
      <c r="E961">
        <v>960</v>
      </c>
      <c r="H961" t="s">
        <v>1566</v>
      </c>
      <c r="I961" t="s">
        <v>1853</v>
      </c>
      <c r="J961" t="s">
        <v>1854</v>
      </c>
      <c r="K961" t="s">
        <v>3683</v>
      </c>
      <c r="M961">
        <v>1</v>
      </c>
      <c r="N961">
        <v>1</v>
      </c>
      <c r="R961">
        <v>0</v>
      </c>
      <c r="T961">
        <v>2</v>
      </c>
      <c r="U961">
        <v>4</v>
      </c>
      <c r="V961">
        <v>1.25</v>
      </c>
      <c r="AA961" t="s">
        <v>3397</v>
      </c>
      <c r="AE961" t="s">
        <v>44</v>
      </c>
      <c r="AF961" t="s">
        <v>1650</v>
      </c>
      <c r="AG961" t="s">
        <v>124</v>
      </c>
      <c r="AI961">
        <v>1</v>
      </c>
      <c r="AJ961">
        <v>0</v>
      </c>
      <c r="AK961">
        <v>0</v>
      </c>
      <c r="AL961">
        <v>1</v>
      </c>
      <c r="AM961">
        <v>0</v>
      </c>
      <c r="AN961">
        <v>1</v>
      </c>
      <c r="AO961">
        <v>1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2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0.48799999999999999</v>
      </c>
      <c r="BK961" t="s">
        <v>3397</v>
      </c>
    </row>
    <row r="962" spans="1:63" x14ac:dyDescent="0.25">
      <c r="A962">
        <v>1</v>
      </c>
      <c r="B962" t="s">
        <v>1566</v>
      </c>
      <c r="C962" t="s">
        <v>1566</v>
      </c>
      <c r="E962">
        <v>961</v>
      </c>
      <c r="H962" t="s">
        <v>1566</v>
      </c>
      <c r="I962" t="s">
        <v>1855</v>
      </c>
      <c r="J962" t="s">
        <v>1856</v>
      </c>
      <c r="K962" t="s">
        <v>3682</v>
      </c>
      <c r="M962">
        <v>1</v>
      </c>
      <c r="N962">
        <v>1</v>
      </c>
      <c r="R962">
        <v>0</v>
      </c>
      <c r="T962">
        <v>3</v>
      </c>
      <c r="U962">
        <v>7</v>
      </c>
      <c r="V962">
        <v>4</v>
      </c>
      <c r="AA962" t="s">
        <v>3397</v>
      </c>
      <c r="AE962" t="s">
        <v>44</v>
      </c>
      <c r="AF962" t="s">
        <v>62</v>
      </c>
      <c r="AG962" t="s">
        <v>124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1</v>
      </c>
      <c r="AO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2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0.48799999999999999</v>
      </c>
      <c r="BK962" t="s">
        <v>3397</v>
      </c>
    </row>
    <row r="963" spans="1:63" x14ac:dyDescent="0.25">
      <c r="A963">
        <v>1</v>
      </c>
      <c r="B963" t="s">
        <v>1566</v>
      </c>
      <c r="C963" t="s">
        <v>1566</v>
      </c>
      <c r="E963">
        <v>962</v>
      </c>
      <c r="H963" t="s">
        <v>1566</v>
      </c>
      <c r="I963" t="s">
        <v>1857</v>
      </c>
      <c r="J963" t="s">
        <v>1858</v>
      </c>
      <c r="K963" t="s">
        <v>3681</v>
      </c>
      <c r="M963">
        <v>0.05</v>
      </c>
      <c r="N963">
        <v>1.5</v>
      </c>
      <c r="R963">
        <v>0</v>
      </c>
      <c r="T963">
        <v>4</v>
      </c>
      <c r="U963">
        <v>1.5</v>
      </c>
      <c r="V963">
        <v>0.15</v>
      </c>
      <c r="AA963" t="s">
        <v>3397</v>
      </c>
      <c r="AE963" t="s">
        <v>44</v>
      </c>
      <c r="AF963" t="s">
        <v>73</v>
      </c>
      <c r="AG963" t="s">
        <v>66</v>
      </c>
      <c r="AI963">
        <v>0</v>
      </c>
      <c r="AJ963">
        <v>1</v>
      </c>
      <c r="AK963">
        <v>1</v>
      </c>
      <c r="AL963">
        <v>0</v>
      </c>
      <c r="AM963">
        <v>1</v>
      </c>
      <c r="AN963">
        <v>1</v>
      </c>
      <c r="AO963">
        <v>1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2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1.3000000000000001E-2</v>
      </c>
      <c r="BK963" t="s">
        <v>3397</v>
      </c>
    </row>
    <row r="964" spans="1:63" x14ac:dyDescent="0.25">
      <c r="A964">
        <v>1</v>
      </c>
      <c r="E964">
        <v>963</v>
      </c>
      <c r="H964" t="s">
        <v>1859</v>
      </c>
      <c r="K964" t="s">
        <v>3680</v>
      </c>
      <c r="M964">
        <v>10</v>
      </c>
      <c r="R964">
        <v>0</v>
      </c>
      <c r="T964">
        <v>4</v>
      </c>
      <c r="AA964" t="s">
        <v>3397</v>
      </c>
      <c r="AE964" t="s">
        <v>118</v>
      </c>
      <c r="AF964" t="s">
        <v>119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Q964">
        <v>0</v>
      </c>
      <c r="AR964">
        <v>0</v>
      </c>
      <c r="AS964">
        <v>0</v>
      </c>
      <c r="AT964">
        <v>0</v>
      </c>
      <c r="AU964">
        <v>2</v>
      </c>
      <c r="AV964">
        <v>0</v>
      </c>
      <c r="AW964">
        <v>0</v>
      </c>
      <c r="AX964">
        <v>2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K964" t="s">
        <v>3397</v>
      </c>
    </row>
    <row r="965" spans="1:63" x14ac:dyDescent="0.25">
      <c r="A965">
        <v>1</v>
      </c>
      <c r="B965" t="s">
        <v>1860</v>
      </c>
      <c r="C965" t="s">
        <v>2280</v>
      </c>
      <c r="E965">
        <v>964</v>
      </c>
      <c r="G965" t="s">
        <v>74</v>
      </c>
      <c r="H965" t="s">
        <v>1860</v>
      </c>
      <c r="I965" t="s">
        <v>1861</v>
      </c>
      <c r="J965" t="s">
        <v>2414</v>
      </c>
      <c r="K965" t="s">
        <v>3676</v>
      </c>
      <c r="M965">
        <v>3</v>
      </c>
      <c r="N965">
        <v>2</v>
      </c>
      <c r="O965">
        <v>2</v>
      </c>
      <c r="P965">
        <v>0.94</v>
      </c>
      <c r="R965">
        <v>0</v>
      </c>
      <c r="S965">
        <v>1.75</v>
      </c>
      <c r="T965">
        <v>6</v>
      </c>
      <c r="U965">
        <v>1.9650000000000001</v>
      </c>
      <c r="V965">
        <v>0.433</v>
      </c>
      <c r="W965">
        <v>1.5699999999999999E-2</v>
      </c>
      <c r="Z965">
        <v>0</v>
      </c>
      <c r="AA965" t="s">
        <v>3397</v>
      </c>
      <c r="AB965">
        <v>2.798</v>
      </c>
      <c r="AD965">
        <v>1.27</v>
      </c>
      <c r="AE965" t="s">
        <v>44</v>
      </c>
      <c r="AF965" t="s">
        <v>119</v>
      </c>
      <c r="AG965" t="s">
        <v>1862</v>
      </c>
      <c r="AI965">
        <v>1</v>
      </c>
      <c r="AJ965">
        <v>0</v>
      </c>
      <c r="AK965">
        <v>0</v>
      </c>
      <c r="AL965">
        <v>1</v>
      </c>
      <c r="AM965">
        <v>0</v>
      </c>
      <c r="AN965">
        <v>1</v>
      </c>
      <c r="AO965">
        <v>1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2</v>
      </c>
      <c r="BH965">
        <v>0</v>
      </c>
      <c r="BI965">
        <v>0</v>
      </c>
      <c r="BK965" t="s">
        <v>3397</v>
      </c>
    </row>
    <row r="966" spans="1:63" x14ac:dyDescent="0.25">
      <c r="A966">
        <v>1</v>
      </c>
      <c r="B966" t="s">
        <v>1860</v>
      </c>
      <c r="C966" t="s">
        <v>2280</v>
      </c>
      <c r="E966">
        <v>965</v>
      </c>
      <c r="G966" t="s">
        <v>74</v>
      </c>
      <c r="H966" t="s">
        <v>1860</v>
      </c>
      <c r="I966" t="s">
        <v>1861</v>
      </c>
      <c r="J966" t="s">
        <v>2414</v>
      </c>
      <c r="K966" t="s">
        <v>3406</v>
      </c>
      <c r="M966">
        <v>2</v>
      </c>
      <c r="N966">
        <v>1.6930000000000001</v>
      </c>
      <c r="O966">
        <v>2</v>
      </c>
      <c r="P966">
        <v>0.94</v>
      </c>
      <c r="R966">
        <v>0</v>
      </c>
      <c r="S966">
        <v>1.75</v>
      </c>
      <c r="T966">
        <v>6</v>
      </c>
      <c r="U966">
        <v>1.9650000000000001</v>
      </c>
      <c r="V966">
        <v>0.433</v>
      </c>
      <c r="W966">
        <v>1.5699999999999999E-2</v>
      </c>
      <c r="Z966">
        <v>0</v>
      </c>
      <c r="AA966" t="s">
        <v>3397</v>
      </c>
      <c r="AB966">
        <v>2.798</v>
      </c>
      <c r="AD966">
        <v>1.27</v>
      </c>
      <c r="AE966" t="s">
        <v>44</v>
      </c>
      <c r="AF966" t="s">
        <v>119</v>
      </c>
      <c r="AG966" t="s">
        <v>1862</v>
      </c>
      <c r="AI966">
        <v>1</v>
      </c>
      <c r="AJ966">
        <v>0</v>
      </c>
      <c r="AK966">
        <v>0</v>
      </c>
      <c r="AL966">
        <v>1</v>
      </c>
      <c r="AM966">
        <v>0</v>
      </c>
      <c r="AN966">
        <v>1</v>
      </c>
      <c r="AO966">
        <v>1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2</v>
      </c>
      <c r="BH966">
        <v>0</v>
      </c>
      <c r="BI966">
        <v>0</v>
      </c>
      <c r="BK966" t="s">
        <v>3397</v>
      </c>
    </row>
    <row r="967" spans="1:63" x14ac:dyDescent="0.25">
      <c r="A967">
        <v>1</v>
      </c>
      <c r="B967" t="s">
        <v>1860</v>
      </c>
      <c r="C967" t="s">
        <v>2280</v>
      </c>
      <c r="E967">
        <v>966</v>
      </c>
      <c r="G967" t="s">
        <v>74</v>
      </c>
      <c r="H967" t="s">
        <v>1860</v>
      </c>
      <c r="I967" t="s">
        <v>1863</v>
      </c>
      <c r="J967" t="s">
        <v>2413</v>
      </c>
      <c r="K967" t="s">
        <v>3679</v>
      </c>
      <c r="M967">
        <v>1.5</v>
      </c>
      <c r="N967">
        <v>1</v>
      </c>
      <c r="O967">
        <v>0.97499999999999998</v>
      </c>
      <c r="P967">
        <v>0.47499999999999998</v>
      </c>
      <c r="R967">
        <v>0</v>
      </c>
      <c r="S967">
        <v>1.24</v>
      </c>
      <c r="T967">
        <v>2</v>
      </c>
      <c r="U967">
        <v>4.5</v>
      </c>
      <c r="V967">
        <v>0.375</v>
      </c>
      <c r="W967">
        <v>0.03</v>
      </c>
      <c r="Z967">
        <v>0</v>
      </c>
      <c r="AA967" t="s">
        <v>3397</v>
      </c>
      <c r="AB967">
        <v>1.4</v>
      </c>
      <c r="AD967">
        <v>0.57499999999999996</v>
      </c>
      <c r="AE967" t="s">
        <v>44</v>
      </c>
      <c r="AF967" t="s">
        <v>119</v>
      </c>
      <c r="AG967" t="s">
        <v>1879</v>
      </c>
      <c r="AI967">
        <v>1</v>
      </c>
      <c r="AJ967">
        <v>1</v>
      </c>
      <c r="AK967">
        <v>1</v>
      </c>
      <c r="AL967">
        <v>0</v>
      </c>
      <c r="AM967">
        <v>1</v>
      </c>
      <c r="AN967">
        <v>1</v>
      </c>
      <c r="AO967">
        <v>1</v>
      </c>
      <c r="AP967" t="s">
        <v>3303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2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2</v>
      </c>
      <c r="BF967">
        <v>0</v>
      </c>
      <c r="BG967">
        <v>0</v>
      </c>
      <c r="BH967">
        <v>0</v>
      </c>
      <c r="BI967">
        <v>0</v>
      </c>
      <c r="BK967" t="s">
        <v>3397</v>
      </c>
    </row>
    <row r="968" spans="1:63" x14ac:dyDescent="0.25">
      <c r="A968">
        <v>1</v>
      </c>
      <c r="E968">
        <v>967</v>
      </c>
      <c r="H968" t="s">
        <v>1860</v>
      </c>
      <c r="I968" t="s">
        <v>1864</v>
      </c>
      <c r="K968" t="s">
        <v>3677</v>
      </c>
      <c r="M968">
        <v>0.75</v>
      </c>
      <c r="R968">
        <v>0</v>
      </c>
      <c r="AA968" t="s">
        <v>3397</v>
      </c>
      <c r="AE968" t="s">
        <v>118</v>
      </c>
      <c r="AF968" t="s">
        <v>119</v>
      </c>
      <c r="AI968">
        <v>1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1</v>
      </c>
      <c r="AQ968">
        <v>0</v>
      </c>
      <c r="AR968">
        <v>0</v>
      </c>
      <c r="AS968">
        <v>0</v>
      </c>
      <c r="AT968">
        <v>0</v>
      </c>
      <c r="AU968">
        <v>2</v>
      </c>
      <c r="AV968">
        <v>0</v>
      </c>
      <c r="AW968">
        <v>0</v>
      </c>
      <c r="AX968">
        <v>2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K968" t="s">
        <v>3397</v>
      </c>
    </row>
    <row r="969" spans="1:63" x14ac:dyDescent="0.25">
      <c r="A969">
        <v>1</v>
      </c>
      <c r="E969">
        <v>968</v>
      </c>
      <c r="H969" t="s">
        <v>1860</v>
      </c>
      <c r="I969" t="s">
        <v>1865</v>
      </c>
      <c r="K969" t="s">
        <v>3677</v>
      </c>
      <c r="M969">
        <v>0.75</v>
      </c>
      <c r="R969">
        <v>0</v>
      </c>
      <c r="AA969" t="s">
        <v>3397</v>
      </c>
      <c r="AE969" t="s">
        <v>118</v>
      </c>
      <c r="AF969" t="s">
        <v>119</v>
      </c>
      <c r="AI969">
        <v>1</v>
      </c>
      <c r="AJ969">
        <v>1</v>
      </c>
      <c r="AK969">
        <v>1</v>
      </c>
      <c r="AL969">
        <v>1</v>
      </c>
      <c r="AM969">
        <v>1</v>
      </c>
      <c r="AN969">
        <v>0</v>
      </c>
      <c r="AO969">
        <v>1</v>
      </c>
      <c r="AQ969">
        <v>0</v>
      </c>
      <c r="AR969">
        <v>0</v>
      </c>
      <c r="AS969">
        <v>0</v>
      </c>
      <c r="AT969">
        <v>0</v>
      </c>
      <c r="AU969">
        <v>2</v>
      </c>
      <c r="AV969">
        <v>0</v>
      </c>
      <c r="AW969">
        <v>0</v>
      </c>
      <c r="AX969">
        <v>2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K969" t="s">
        <v>3397</v>
      </c>
    </row>
    <row r="970" spans="1:63" x14ac:dyDescent="0.25">
      <c r="A970">
        <v>1</v>
      </c>
      <c r="E970">
        <v>969</v>
      </c>
      <c r="H970" t="s">
        <v>1860</v>
      </c>
      <c r="I970" t="s">
        <v>1866</v>
      </c>
      <c r="K970" t="s">
        <v>3677</v>
      </c>
      <c r="M970">
        <v>0.75</v>
      </c>
      <c r="R970">
        <v>0</v>
      </c>
      <c r="AA970" t="s">
        <v>3397</v>
      </c>
      <c r="AE970" t="s">
        <v>118</v>
      </c>
      <c r="AF970" t="s">
        <v>119</v>
      </c>
      <c r="AI970">
        <v>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0</v>
      </c>
      <c r="AQ970">
        <v>0</v>
      </c>
      <c r="AR970">
        <v>0</v>
      </c>
      <c r="AS970">
        <v>0</v>
      </c>
      <c r="AT970">
        <v>0</v>
      </c>
      <c r="AU970">
        <v>2</v>
      </c>
      <c r="AV970">
        <v>0</v>
      </c>
      <c r="AW970">
        <v>0</v>
      </c>
      <c r="AX970">
        <v>2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K970" t="s">
        <v>3397</v>
      </c>
    </row>
    <row r="971" spans="1:63" x14ac:dyDescent="0.25">
      <c r="A971">
        <v>1</v>
      </c>
      <c r="B971" t="s">
        <v>1860</v>
      </c>
      <c r="C971" t="s">
        <v>2280</v>
      </c>
      <c r="E971">
        <v>970</v>
      </c>
      <c r="G971" t="s">
        <v>74</v>
      </c>
      <c r="H971" t="s">
        <v>1860</v>
      </c>
      <c r="I971" t="s">
        <v>1867</v>
      </c>
      <c r="K971" t="s">
        <v>3678</v>
      </c>
      <c r="M971">
        <v>1</v>
      </c>
      <c r="N971">
        <v>1</v>
      </c>
      <c r="O971">
        <v>0.94499999999999995</v>
      </c>
      <c r="P971">
        <v>1.5449999999999999</v>
      </c>
      <c r="R971">
        <v>0</v>
      </c>
      <c r="S971">
        <v>1.65</v>
      </c>
      <c r="T971">
        <v>4</v>
      </c>
      <c r="U971">
        <v>3.85</v>
      </c>
      <c r="V971">
        <v>0.39300000000000002</v>
      </c>
      <c r="W971">
        <v>7.9000000000000008E-3</v>
      </c>
      <c r="Z971">
        <v>0</v>
      </c>
      <c r="AA971" t="s">
        <v>3397</v>
      </c>
      <c r="AB971">
        <v>0.96299999999999997</v>
      </c>
      <c r="AD971">
        <v>1.575</v>
      </c>
      <c r="AE971" t="s">
        <v>118</v>
      </c>
      <c r="AF971" t="s">
        <v>119</v>
      </c>
      <c r="AI971">
        <v>1</v>
      </c>
      <c r="AJ971">
        <v>0</v>
      </c>
      <c r="AK971">
        <v>1</v>
      </c>
      <c r="AL971">
        <v>0</v>
      </c>
      <c r="AM971">
        <v>1</v>
      </c>
      <c r="AN971">
        <v>1</v>
      </c>
      <c r="AO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2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2</v>
      </c>
      <c r="BF971">
        <v>0</v>
      </c>
      <c r="BG971">
        <v>0</v>
      </c>
      <c r="BH971">
        <v>0</v>
      </c>
      <c r="BI971">
        <v>0</v>
      </c>
      <c r="BK971" t="s">
        <v>3397</v>
      </c>
    </row>
    <row r="972" spans="1:63" x14ac:dyDescent="0.25">
      <c r="A972">
        <v>1</v>
      </c>
      <c r="B972" t="s">
        <v>1860</v>
      </c>
      <c r="C972" t="s">
        <v>2280</v>
      </c>
      <c r="E972">
        <v>971</v>
      </c>
      <c r="G972" t="s">
        <v>74</v>
      </c>
      <c r="H972" t="s">
        <v>1860</v>
      </c>
      <c r="I972" t="s">
        <v>1868</v>
      </c>
      <c r="K972" t="s">
        <v>3678</v>
      </c>
      <c r="M972">
        <v>1</v>
      </c>
      <c r="N972">
        <v>1</v>
      </c>
      <c r="O972">
        <v>0.9</v>
      </c>
      <c r="P972">
        <v>0.375</v>
      </c>
      <c r="R972">
        <v>0</v>
      </c>
      <c r="S972">
        <v>2.4500000000000002</v>
      </c>
      <c r="T972">
        <v>4</v>
      </c>
      <c r="U972">
        <v>4.75</v>
      </c>
      <c r="V972">
        <v>0.375</v>
      </c>
      <c r="W972">
        <v>7.8700000000000006E-2</v>
      </c>
      <c r="Z972">
        <v>0</v>
      </c>
      <c r="AB972">
        <v>1</v>
      </c>
      <c r="AD972">
        <v>0.375</v>
      </c>
      <c r="AE972" t="s">
        <v>44</v>
      </c>
      <c r="AF972" t="s">
        <v>119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1</v>
      </c>
      <c r="AO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2</v>
      </c>
      <c r="BF972">
        <v>0</v>
      </c>
      <c r="BG972">
        <v>0</v>
      </c>
      <c r="BH972">
        <v>0</v>
      </c>
      <c r="BI972">
        <v>0</v>
      </c>
      <c r="BK972" t="s">
        <v>3397</v>
      </c>
    </row>
    <row r="973" spans="1:63" x14ac:dyDescent="0.25">
      <c r="A973">
        <v>1</v>
      </c>
      <c r="E973">
        <v>972</v>
      </c>
      <c r="H973" t="s">
        <v>1860</v>
      </c>
      <c r="I973" t="s">
        <v>1869</v>
      </c>
      <c r="K973" t="s">
        <v>3677</v>
      </c>
      <c r="M973">
        <v>0.75</v>
      </c>
      <c r="R973">
        <v>0</v>
      </c>
      <c r="AA973" t="s">
        <v>3397</v>
      </c>
      <c r="AE973" t="s">
        <v>118</v>
      </c>
      <c r="AF973" t="s">
        <v>119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0</v>
      </c>
      <c r="AQ973">
        <v>0</v>
      </c>
      <c r="AR973">
        <v>0</v>
      </c>
      <c r="AS973">
        <v>0</v>
      </c>
      <c r="AT973">
        <v>0</v>
      </c>
      <c r="AU973">
        <v>2</v>
      </c>
      <c r="AV973">
        <v>0</v>
      </c>
      <c r="AW973">
        <v>0</v>
      </c>
      <c r="AX973">
        <v>2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K973" t="s">
        <v>3397</v>
      </c>
    </row>
    <row r="974" spans="1:63" x14ac:dyDescent="0.25">
      <c r="A974">
        <v>1</v>
      </c>
      <c r="B974" t="s">
        <v>1860</v>
      </c>
      <c r="C974" t="s">
        <v>2280</v>
      </c>
      <c r="E974">
        <v>973</v>
      </c>
      <c r="G974" t="s">
        <v>74</v>
      </c>
      <c r="H974" t="s">
        <v>1860</v>
      </c>
      <c r="I974" t="s">
        <v>1870</v>
      </c>
      <c r="J974" t="s">
        <v>2412</v>
      </c>
      <c r="K974" t="s">
        <v>3676</v>
      </c>
      <c r="M974">
        <v>3</v>
      </c>
      <c r="N974">
        <v>2.25</v>
      </c>
      <c r="O974">
        <v>2.0099999999999998</v>
      </c>
      <c r="P974">
        <v>0.92500000000000004</v>
      </c>
      <c r="R974">
        <v>0</v>
      </c>
      <c r="S974">
        <v>1.9630000000000001</v>
      </c>
      <c r="T974">
        <v>6</v>
      </c>
      <c r="U974">
        <v>2</v>
      </c>
      <c r="V974">
        <v>0.1181</v>
      </c>
      <c r="W974">
        <v>1.5699999999999999E-2</v>
      </c>
      <c r="Z974">
        <v>0</v>
      </c>
      <c r="AA974" t="s">
        <v>3397</v>
      </c>
      <c r="AB974">
        <v>2.9350000000000001</v>
      </c>
      <c r="AD974">
        <v>1.2649999999999999</v>
      </c>
      <c r="AE974" t="s">
        <v>118</v>
      </c>
      <c r="AF974" t="s">
        <v>119</v>
      </c>
      <c r="AG974" t="s">
        <v>1862</v>
      </c>
      <c r="AI974">
        <v>1</v>
      </c>
      <c r="AJ974">
        <v>0</v>
      </c>
      <c r="AK974">
        <v>1</v>
      </c>
      <c r="AL974">
        <v>0</v>
      </c>
      <c r="AM974">
        <v>1</v>
      </c>
      <c r="AN974">
        <v>0</v>
      </c>
      <c r="AO974">
        <v>1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K974" t="s">
        <v>3397</v>
      </c>
    </row>
    <row r="975" spans="1:63" x14ac:dyDescent="0.25">
      <c r="A975">
        <v>1</v>
      </c>
      <c r="E975">
        <v>974</v>
      </c>
      <c r="H975" t="s">
        <v>1860</v>
      </c>
      <c r="I975" t="s">
        <v>1871</v>
      </c>
      <c r="K975" t="s">
        <v>3675</v>
      </c>
      <c r="M975">
        <v>2.5</v>
      </c>
      <c r="R975">
        <v>0</v>
      </c>
      <c r="AA975" t="s">
        <v>3397</v>
      </c>
      <c r="AE975" t="s">
        <v>118</v>
      </c>
      <c r="AF975" t="s">
        <v>119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1</v>
      </c>
      <c r="AQ975">
        <v>0</v>
      </c>
      <c r="AR975">
        <v>0</v>
      </c>
      <c r="AS975">
        <v>0</v>
      </c>
      <c r="AT975">
        <v>0</v>
      </c>
      <c r="AU975">
        <v>2</v>
      </c>
      <c r="AV975">
        <v>0</v>
      </c>
      <c r="AW975">
        <v>0</v>
      </c>
      <c r="AX975">
        <v>2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K975" t="s">
        <v>3397</v>
      </c>
    </row>
    <row r="976" spans="1:63" x14ac:dyDescent="0.25">
      <c r="A976">
        <v>1</v>
      </c>
      <c r="B976" t="s">
        <v>1860</v>
      </c>
      <c r="C976" t="s">
        <v>2411</v>
      </c>
      <c r="E976">
        <v>975</v>
      </c>
      <c r="G976" t="s">
        <v>74</v>
      </c>
      <c r="H976" t="s">
        <v>1860</v>
      </c>
      <c r="I976" t="s">
        <v>1872</v>
      </c>
      <c r="K976" t="s">
        <v>3674</v>
      </c>
      <c r="M976">
        <v>3</v>
      </c>
      <c r="N976">
        <v>1.97</v>
      </c>
      <c r="O976">
        <v>1.97</v>
      </c>
      <c r="P976">
        <v>0.75</v>
      </c>
      <c r="R976">
        <v>0</v>
      </c>
      <c r="S976">
        <v>1.585</v>
      </c>
      <c r="T976">
        <v>5</v>
      </c>
      <c r="U976">
        <v>1.585</v>
      </c>
      <c r="V976">
        <v>0.35</v>
      </c>
      <c r="W976">
        <v>0</v>
      </c>
      <c r="Z976">
        <v>45</v>
      </c>
      <c r="AB976">
        <v>2.5</v>
      </c>
      <c r="AD976">
        <v>1.2</v>
      </c>
      <c r="AE976" t="s">
        <v>44</v>
      </c>
      <c r="AF976" t="s">
        <v>119</v>
      </c>
      <c r="AI976">
        <v>0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1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2</v>
      </c>
      <c r="BG976">
        <v>0</v>
      </c>
      <c r="BH976">
        <v>0</v>
      </c>
      <c r="BI976">
        <v>0</v>
      </c>
      <c r="BK976" t="s">
        <v>3397</v>
      </c>
    </row>
    <row r="977" spans="1:63" x14ac:dyDescent="0.25">
      <c r="A977">
        <v>1</v>
      </c>
      <c r="E977">
        <v>976</v>
      </c>
      <c r="H977" t="s">
        <v>1860</v>
      </c>
      <c r="I977" t="s">
        <v>1873</v>
      </c>
      <c r="J977">
        <v>20225</v>
      </c>
      <c r="K977" t="s">
        <v>3673</v>
      </c>
      <c r="M977">
        <v>3</v>
      </c>
      <c r="R977">
        <v>0</v>
      </c>
      <c r="AA977" t="s">
        <v>3397</v>
      </c>
      <c r="AE977" t="s">
        <v>118</v>
      </c>
      <c r="AF977" t="s">
        <v>119</v>
      </c>
      <c r="AG977" t="s">
        <v>1874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Q977">
        <v>0</v>
      </c>
      <c r="AR977">
        <v>0</v>
      </c>
      <c r="AS977">
        <v>0</v>
      </c>
      <c r="AT977">
        <v>0</v>
      </c>
      <c r="AU977">
        <v>2</v>
      </c>
      <c r="AV977">
        <v>0</v>
      </c>
      <c r="AW977">
        <v>0</v>
      </c>
      <c r="AX977">
        <v>2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K977" t="s">
        <v>3397</v>
      </c>
    </row>
    <row r="978" spans="1:63" x14ac:dyDescent="0.25">
      <c r="A978">
        <v>1</v>
      </c>
      <c r="E978">
        <v>977</v>
      </c>
      <c r="G978" t="s">
        <v>74</v>
      </c>
      <c r="H978" t="s">
        <v>1875</v>
      </c>
      <c r="I978" t="s">
        <v>1876</v>
      </c>
      <c r="J978" t="s">
        <v>1877</v>
      </c>
      <c r="K978" t="s">
        <v>3672</v>
      </c>
      <c r="M978">
        <v>0.25</v>
      </c>
      <c r="N978">
        <v>0.125</v>
      </c>
      <c r="O978">
        <v>0.125</v>
      </c>
      <c r="P978">
        <v>0.09</v>
      </c>
      <c r="R978">
        <v>0</v>
      </c>
      <c r="S978">
        <v>0.115</v>
      </c>
      <c r="T978">
        <v>3</v>
      </c>
      <c r="U978">
        <v>1.5</v>
      </c>
      <c r="V978">
        <v>5.0999999999999997E-2</v>
      </c>
      <c r="AA978" t="s">
        <v>3397</v>
      </c>
      <c r="AE978" t="s">
        <v>44</v>
      </c>
      <c r="AF978" t="s">
        <v>62</v>
      </c>
      <c r="AG978" t="s">
        <v>1879</v>
      </c>
      <c r="AH978" t="s">
        <v>1880</v>
      </c>
      <c r="AI978">
        <v>1</v>
      </c>
      <c r="AJ978">
        <v>0</v>
      </c>
      <c r="AK978">
        <v>1</v>
      </c>
      <c r="AL978">
        <v>1</v>
      </c>
      <c r="AM978">
        <v>0</v>
      </c>
      <c r="AN978">
        <v>0</v>
      </c>
      <c r="AO978">
        <v>1</v>
      </c>
      <c r="AQ978">
        <v>0</v>
      </c>
      <c r="AR978">
        <v>0</v>
      </c>
      <c r="AS978">
        <v>0</v>
      </c>
      <c r="AT978">
        <v>0</v>
      </c>
      <c r="AU978">
        <v>2</v>
      </c>
      <c r="AV978">
        <v>0</v>
      </c>
      <c r="AW978">
        <v>0</v>
      </c>
      <c r="AX978">
        <v>2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K978" t="s">
        <v>3397</v>
      </c>
    </row>
    <row r="979" spans="1:63" x14ac:dyDescent="0.25">
      <c r="A979">
        <v>1</v>
      </c>
      <c r="E979">
        <v>978</v>
      </c>
      <c r="G979" t="s">
        <v>74</v>
      </c>
      <c r="H979" t="s">
        <v>1875</v>
      </c>
      <c r="I979" t="s">
        <v>1881</v>
      </c>
      <c r="J979">
        <v>22247</v>
      </c>
      <c r="K979" t="s">
        <v>3671</v>
      </c>
      <c r="M979">
        <v>0.1875</v>
      </c>
      <c r="N979">
        <v>0.1875</v>
      </c>
      <c r="O979">
        <v>9.1999999999999998E-2</v>
      </c>
      <c r="P979">
        <v>0.35499999999999998</v>
      </c>
      <c r="Q979">
        <v>0.4</v>
      </c>
      <c r="R979">
        <v>46.698299156336191</v>
      </c>
      <c r="S979">
        <v>0.42499999999999999</v>
      </c>
      <c r="T979">
        <v>6</v>
      </c>
      <c r="U979">
        <v>2</v>
      </c>
      <c r="V979">
        <v>4.6800000000000001E-2</v>
      </c>
      <c r="AA979" t="s">
        <v>3397</v>
      </c>
      <c r="AE979" t="s">
        <v>44</v>
      </c>
      <c r="AF979" t="s">
        <v>62</v>
      </c>
      <c r="AG979" t="s">
        <v>66</v>
      </c>
      <c r="AH979" t="s">
        <v>1882</v>
      </c>
      <c r="AI979">
        <v>1</v>
      </c>
      <c r="AJ979">
        <v>1</v>
      </c>
      <c r="AK979">
        <v>0</v>
      </c>
      <c r="AL979">
        <v>0</v>
      </c>
      <c r="AM979">
        <v>1</v>
      </c>
      <c r="AN979">
        <v>0</v>
      </c>
      <c r="AO979">
        <v>1</v>
      </c>
      <c r="AQ979">
        <v>0</v>
      </c>
      <c r="AR979">
        <v>0</v>
      </c>
      <c r="AS979">
        <v>0</v>
      </c>
      <c r="AT979">
        <v>0</v>
      </c>
      <c r="AU979">
        <v>2</v>
      </c>
      <c r="AV979">
        <v>0</v>
      </c>
      <c r="AW979">
        <v>0</v>
      </c>
      <c r="AX979">
        <v>2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K979" t="s">
        <v>3397</v>
      </c>
    </row>
    <row r="980" spans="1:63" x14ac:dyDescent="0.25">
      <c r="A980">
        <v>1</v>
      </c>
      <c r="E980">
        <v>979</v>
      </c>
      <c r="G980" t="s">
        <v>74</v>
      </c>
      <c r="H980" t="s">
        <v>1875</v>
      </c>
      <c r="I980" t="s">
        <v>1883</v>
      </c>
      <c r="J980" t="s">
        <v>1884</v>
      </c>
      <c r="K980" t="s">
        <v>3670</v>
      </c>
      <c r="M980">
        <v>0.25</v>
      </c>
      <c r="N980">
        <v>0.25</v>
      </c>
      <c r="O980">
        <v>0.125</v>
      </c>
      <c r="P980">
        <v>0.94499999999999995</v>
      </c>
      <c r="Q980">
        <v>1</v>
      </c>
      <c r="R980">
        <v>48.65222278030631</v>
      </c>
      <c r="S980">
        <v>1.0249999999999999</v>
      </c>
      <c r="T980">
        <v>6</v>
      </c>
      <c r="U980">
        <v>2.5</v>
      </c>
      <c r="V980">
        <v>0.187</v>
      </c>
      <c r="AA980" t="s">
        <v>3397</v>
      </c>
      <c r="AE980" t="s">
        <v>44</v>
      </c>
      <c r="AF980" t="s">
        <v>73</v>
      </c>
      <c r="AG980" t="s">
        <v>66</v>
      </c>
      <c r="AH980" t="s">
        <v>1885</v>
      </c>
      <c r="AI980">
        <v>0</v>
      </c>
      <c r="AJ980">
        <v>1</v>
      </c>
      <c r="AK980">
        <v>1</v>
      </c>
      <c r="AL980">
        <v>0</v>
      </c>
      <c r="AM980">
        <v>1</v>
      </c>
      <c r="AN980">
        <v>0</v>
      </c>
      <c r="AO980">
        <v>1</v>
      </c>
      <c r="AQ980">
        <v>0</v>
      </c>
      <c r="AR980">
        <v>0</v>
      </c>
      <c r="AS980">
        <v>0</v>
      </c>
      <c r="AT980">
        <v>0</v>
      </c>
      <c r="AU980">
        <v>2</v>
      </c>
      <c r="AV980">
        <v>0</v>
      </c>
      <c r="AW980">
        <v>0</v>
      </c>
      <c r="AX980">
        <v>2</v>
      </c>
      <c r="AY980">
        <v>2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K980" t="s">
        <v>3397</v>
      </c>
    </row>
    <row r="981" spans="1:63" x14ac:dyDescent="0.25">
      <c r="A981">
        <v>1</v>
      </c>
      <c r="B981" t="s">
        <v>1875</v>
      </c>
      <c r="C981" t="s">
        <v>1875</v>
      </c>
      <c r="E981">
        <v>980</v>
      </c>
      <c r="G981" t="s">
        <v>74</v>
      </c>
      <c r="H981" t="s">
        <v>1875</v>
      </c>
      <c r="I981" t="s">
        <v>1886</v>
      </c>
      <c r="J981">
        <v>972162</v>
      </c>
      <c r="K981" t="s">
        <v>3670</v>
      </c>
      <c r="M981">
        <v>0.25</v>
      </c>
      <c r="N981">
        <v>0.25</v>
      </c>
      <c r="O981">
        <v>0.125</v>
      </c>
      <c r="P981">
        <v>0.45</v>
      </c>
      <c r="Q981">
        <v>0.51500000000000001</v>
      </c>
      <c r="R981">
        <v>43.876697285924571</v>
      </c>
      <c r="S981">
        <v>0.54</v>
      </c>
      <c r="T981">
        <v>6</v>
      </c>
      <c r="U981">
        <v>2.5</v>
      </c>
      <c r="V981">
        <v>6.2E-2</v>
      </c>
      <c r="AA981" t="s">
        <v>3397</v>
      </c>
      <c r="AE981" t="s">
        <v>44</v>
      </c>
      <c r="AF981" t="s">
        <v>62</v>
      </c>
      <c r="AG981" t="s">
        <v>66</v>
      </c>
      <c r="AH981" t="s">
        <v>1882</v>
      </c>
      <c r="AI981">
        <v>1</v>
      </c>
      <c r="AJ981">
        <v>1</v>
      </c>
      <c r="AK981">
        <v>0</v>
      </c>
      <c r="AL981">
        <v>0</v>
      </c>
      <c r="AM981">
        <v>1</v>
      </c>
      <c r="AN981">
        <v>1</v>
      </c>
      <c r="AO981">
        <v>1</v>
      </c>
      <c r="AQ981">
        <v>0</v>
      </c>
      <c r="AR981">
        <v>0</v>
      </c>
      <c r="AS981">
        <v>0</v>
      </c>
      <c r="AT981">
        <v>0</v>
      </c>
      <c r="AU981">
        <v>2</v>
      </c>
      <c r="AV981">
        <v>0</v>
      </c>
      <c r="AW981">
        <v>0</v>
      </c>
      <c r="AX981">
        <v>2</v>
      </c>
      <c r="AY981">
        <v>2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K981" t="s">
        <v>3397</v>
      </c>
    </row>
    <row r="982" spans="1:63" x14ac:dyDescent="0.25">
      <c r="A982">
        <v>1</v>
      </c>
      <c r="E982">
        <v>981</v>
      </c>
      <c r="G982" t="s">
        <v>74</v>
      </c>
      <c r="H982" t="s">
        <v>1875</v>
      </c>
      <c r="I982" t="s">
        <v>1887</v>
      </c>
      <c r="J982" t="s">
        <v>1888</v>
      </c>
      <c r="K982" t="s">
        <v>3670</v>
      </c>
      <c r="M982">
        <v>0.25</v>
      </c>
      <c r="N982">
        <v>0.25</v>
      </c>
      <c r="O982">
        <v>0.122</v>
      </c>
      <c r="P982">
        <v>0.36</v>
      </c>
      <c r="Q982">
        <v>0.45500000000000002</v>
      </c>
      <c r="R982">
        <v>33.967526759102299</v>
      </c>
      <c r="S982">
        <v>0.47</v>
      </c>
      <c r="T982">
        <v>6</v>
      </c>
      <c r="U982">
        <v>2.5</v>
      </c>
      <c r="V982">
        <v>6.25E-2</v>
      </c>
      <c r="AA982" t="s">
        <v>3397</v>
      </c>
      <c r="AE982" t="s">
        <v>44</v>
      </c>
      <c r="AF982" t="s">
        <v>62</v>
      </c>
      <c r="AG982" t="s">
        <v>1563</v>
      </c>
      <c r="AI982">
        <v>1</v>
      </c>
      <c r="AJ982">
        <v>0</v>
      </c>
      <c r="AK982">
        <v>1</v>
      </c>
      <c r="AL982">
        <v>0</v>
      </c>
      <c r="AM982">
        <v>1</v>
      </c>
      <c r="AN982">
        <v>0</v>
      </c>
      <c r="AO982">
        <v>1</v>
      </c>
      <c r="AQ982">
        <v>0</v>
      </c>
      <c r="AR982">
        <v>0</v>
      </c>
      <c r="AS982">
        <v>0</v>
      </c>
      <c r="AT982">
        <v>0</v>
      </c>
      <c r="AU982">
        <v>2</v>
      </c>
      <c r="AV982">
        <v>0</v>
      </c>
      <c r="AW982">
        <v>0</v>
      </c>
      <c r="AX982">
        <v>2</v>
      </c>
      <c r="AY982">
        <v>2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K982" t="s">
        <v>3397</v>
      </c>
    </row>
    <row r="983" spans="1:63" x14ac:dyDescent="0.25">
      <c r="A983">
        <v>1</v>
      </c>
      <c r="E983">
        <v>982</v>
      </c>
      <c r="G983" t="s">
        <v>74</v>
      </c>
      <c r="H983" t="s">
        <v>1875</v>
      </c>
      <c r="I983" t="s">
        <v>1889</v>
      </c>
      <c r="J983">
        <v>22430</v>
      </c>
      <c r="K983" t="s">
        <v>3669</v>
      </c>
      <c r="M983">
        <v>0.3125</v>
      </c>
      <c r="N983">
        <v>0.3125</v>
      </c>
      <c r="O983">
        <v>0.155</v>
      </c>
      <c r="P983">
        <v>0.55000000000000004</v>
      </c>
      <c r="Q983">
        <v>0.625</v>
      </c>
      <c r="R983">
        <v>46.397181027296391</v>
      </c>
      <c r="S983">
        <v>0.66</v>
      </c>
      <c r="T983">
        <v>6</v>
      </c>
      <c r="U983">
        <v>2.5</v>
      </c>
      <c r="V983">
        <v>6.2E-2</v>
      </c>
      <c r="AA983" t="s">
        <v>3397</v>
      </c>
      <c r="AE983" t="s">
        <v>44</v>
      </c>
      <c r="AF983" t="s">
        <v>62</v>
      </c>
      <c r="AG983" t="s">
        <v>66</v>
      </c>
      <c r="AH983" t="s">
        <v>1882</v>
      </c>
      <c r="AI983">
        <v>1</v>
      </c>
      <c r="AJ983">
        <v>1</v>
      </c>
      <c r="AK983">
        <v>0</v>
      </c>
      <c r="AL983">
        <v>0</v>
      </c>
      <c r="AM983">
        <v>1</v>
      </c>
      <c r="AN983">
        <v>0</v>
      </c>
      <c r="AO983">
        <v>1</v>
      </c>
      <c r="AQ983">
        <v>0</v>
      </c>
      <c r="AR983">
        <v>0</v>
      </c>
      <c r="AS983">
        <v>0</v>
      </c>
      <c r="AT983">
        <v>0</v>
      </c>
      <c r="AU983">
        <v>2</v>
      </c>
      <c r="AV983">
        <v>0</v>
      </c>
      <c r="AW983">
        <v>0</v>
      </c>
      <c r="AX983">
        <v>2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K983" t="s">
        <v>3397</v>
      </c>
    </row>
    <row r="984" spans="1:63" x14ac:dyDescent="0.25">
      <c r="A984">
        <v>1</v>
      </c>
      <c r="E984">
        <v>983</v>
      </c>
      <c r="G984" t="s">
        <v>74</v>
      </c>
      <c r="H984" t="s">
        <v>1875</v>
      </c>
      <c r="I984" t="s">
        <v>1890</v>
      </c>
      <c r="J984">
        <v>915830</v>
      </c>
      <c r="K984" t="s">
        <v>3668</v>
      </c>
      <c r="M984">
        <v>0.375</v>
      </c>
      <c r="N984">
        <v>0.375</v>
      </c>
      <c r="O984">
        <v>0.1875</v>
      </c>
      <c r="P984">
        <v>0.64</v>
      </c>
      <c r="Q984">
        <v>0.73</v>
      </c>
      <c r="R984">
        <v>46.16913932790743</v>
      </c>
      <c r="S984">
        <v>0.755</v>
      </c>
      <c r="T984">
        <v>8</v>
      </c>
      <c r="U984">
        <v>2.5</v>
      </c>
      <c r="V984">
        <v>6.2E-2</v>
      </c>
      <c r="AA984" t="s">
        <v>3397</v>
      </c>
      <c r="AE984" t="s">
        <v>44</v>
      </c>
      <c r="AF984" t="s">
        <v>62</v>
      </c>
      <c r="AG984" t="s">
        <v>66</v>
      </c>
      <c r="AH984" t="s">
        <v>1882</v>
      </c>
      <c r="AI984">
        <v>1</v>
      </c>
      <c r="AJ984">
        <v>1</v>
      </c>
      <c r="AK984">
        <v>0</v>
      </c>
      <c r="AL984">
        <v>0</v>
      </c>
      <c r="AM984">
        <v>1</v>
      </c>
      <c r="AN984">
        <v>0</v>
      </c>
      <c r="AO984">
        <v>1</v>
      </c>
      <c r="AQ984">
        <v>0</v>
      </c>
      <c r="AR984">
        <v>0</v>
      </c>
      <c r="AS984">
        <v>0</v>
      </c>
      <c r="AT984">
        <v>0</v>
      </c>
      <c r="AU984">
        <v>2</v>
      </c>
      <c r="AV984">
        <v>0</v>
      </c>
      <c r="AW984">
        <v>0</v>
      </c>
      <c r="AX984">
        <v>2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K984" t="s">
        <v>3397</v>
      </c>
    </row>
    <row r="985" spans="1:63" x14ac:dyDescent="0.25">
      <c r="A985">
        <v>1</v>
      </c>
      <c r="E985">
        <v>984</v>
      </c>
      <c r="F985" t="s">
        <v>60</v>
      </c>
      <c r="H985" t="s">
        <v>1875</v>
      </c>
      <c r="I985" t="s">
        <v>1891</v>
      </c>
      <c r="J985" t="s">
        <v>1892</v>
      </c>
      <c r="K985" t="s">
        <v>3667</v>
      </c>
      <c r="M985">
        <v>0.5</v>
      </c>
      <c r="N985">
        <v>0.5</v>
      </c>
      <c r="O985">
        <v>0.25</v>
      </c>
      <c r="P985">
        <v>0.45</v>
      </c>
      <c r="Q985">
        <v>0.89</v>
      </c>
      <c r="R985">
        <v>15.85936626660569</v>
      </c>
      <c r="S985">
        <v>0.93</v>
      </c>
      <c r="T985">
        <v>4</v>
      </c>
      <c r="V985">
        <v>0.37319999999999998</v>
      </c>
      <c r="AA985" t="s">
        <v>3397</v>
      </c>
      <c r="AE985" t="s">
        <v>44</v>
      </c>
      <c r="AF985" t="s">
        <v>62</v>
      </c>
      <c r="AG985" t="s">
        <v>124</v>
      </c>
      <c r="AI985">
        <v>1</v>
      </c>
      <c r="AJ985">
        <v>0</v>
      </c>
      <c r="AK985">
        <v>1</v>
      </c>
      <c r="AL985">
        <v>1</v>
      </c>
      <c r="AM985">
        <v>0</v>
      </c>
      <c r="AN985">
        <v>0</v>
      </c>
      <c r="AO985">
        <v>1</v>
      </c>
      <c r="AQ985">
        <v>0</v>
      </c>
      <c r="AR985">
        <v>0</v>
      </c>
      <c r="AS985">
        <v>0</v>
      </c>
      <c r="AT985">
        <v>0</v>
      </c>
      <c r="AU985">
        <v>2</v>
      </c>
      <c r="AV985">
        <v>0</v>
      </c>
      <c r="AW985">
        <v>0</v>
      </c>
      <c r="AX985">
        <v>2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K985" t="s">
        <v>3397</v>
      </c>
    </row>
    <row r="986" spans="1:63" x14ac:dyDescent="0.25">
      <c r="A986">
        <v>1</v>
      </c>
      <c r="E986">
        <v>985</v>
      </c>
      <c r="F986" t="s">
        <v>60</v>
      </c>
      <c r="H986" t="s">
        <v>1875</v>
      </c>
      <c r="I986" t="s">
        <v>1893</v>
      </c>
      <c r="J986" t="s">
        <v>1894</v>
      </c>
      <c r="K986" t="s">
        <v>3666</v>
      </c>
      <c r="M986">
        <v>0.5</v>
      </c>
      <c r="N986">
        <v>0.5</v>
      </c>
      <c r="O986">
        <v>0.25</v>
      </c>
      <c r="P986">
        <v>0.89</v>
      </c>
      <c r="Q986">
        <v>1.02</v>
      </c>
      <c r="R986">
        <v>43.876697285924571</v>
      </c>
      <c r="S986">
        <v>1.07</v>
      </c>
      <c r="T986">
        <v>6</v>
      </c>
      <c r="U986">
        <v>3</v>
      </c>
      <c r="W986">
        <v>4.7E-2</v>
      </c>
      <c r="AA986" t="s">
        <v>3397</v>
      </c>
      <c r="AE986" t="s">
        <v>44</v>
      </c>
      <c r="AF986" t="s">
        <v>73</v>
      </c>
      <c r="AG986" t="s">
        <v>66</v>
      </c>
      <c r="AH986" t="s">
        <v>1882</v>
      </c>
      <c r="AI986">
        <v>0</v>
      </c>
      <c r="AJ986">
        <v>1</v>
      </c>
      <c r="AK986">
        <v>1</v>
      </c>
      <c r="AL986">
        <v>0</v>
      </c>
      <c r="AM986">
        <v>1</v>
      </c>
      <c r="AN986">
        <v>0</v>
      </c>
      <c r="AO986">
        <v>1</v>
      </c>
      <c r="AQ986">
        <v>0</v>
      </c>
      <c r="AR986">
        <v>0</v>
      </c>
      <c r="AS986">
        <v>0</v>
      </c>
      <c r="AT986">
        <v>0</v>
      </c>
      <c r="AU986">
        <v>2</v>
      </c>
      <c r="AV986">
        <v>0</v>
      </c>
      <c r="AW986">
        <v>0</v>
      </c>
      <c r="AX986">
        <v>2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K986" t="s">
        <v>3397</v>
      </c>
    </row>
    <row r="987" spans="1:63" x14ac:dyDescent="0.25">
      <c r="A987">
        <v>1</v>
      </c>
      <c r="E987">
        <v>986</v>
      </c>
      <c r="F987" t="s">
        <v>60</v>
      </c>
      <c r="H987" t="s">
        <v>1875</v>
      </c>
      <c r="I987" t="s">
        <v>1895</v>
      </c>
      <c r="J987">
        <v>44630</v>
      </c>
      <c r="K987" t="s">
        <v>3665</v>
      </c>
      <c r="M987">
        <v>0.5</v>
      </c>
      <c r="N987">
        <v>0.5</v>
      </c>
      <c r="O987">
        <v>0.25</v>
      </c>
      <c r="P987">
        <v>0.84</v>
      </c>
      <c r="Q987">
        <v>0.95</v>
      </c>
      <c r="R987">
        <v>48.652222780306332</v>
      </c>
      <c r="S987">
        <v>1.01</v>
      </c>
      <c r="T987">
        <v>8</v>
      </c>
      <c r="U987">
        <v>3</v>
      </c>
      <c r="W987">
        <v>0.01</v>
      </c>
      <c r="AA987" t="s">
        <v>3397</v>
      </c>
      <c r="AE987" t="s">
        <v>44</v>
      </c>
      <c r="AF987" t="s">
        <v>62</v>
      </c>
      <c r="AG987" t="s">
        <v>66</v>
      </c>
      <c r="AH987" t="s">
        <v>1882</v>
      </c>
      <c r="AI987">
        <v>1</v>
      </c>
      <c r="AJ987">
        <v>1</v>
      </c>
      <c r="AK987">
        <v>0</v>
      </c>
      <c r="AL987">
        <v>0</v>
      </c>
      <c r="AM987">
        <v>1</v>
      </c>
      <c r="AN987">
        <v>0</v>
      </c>
      <c r="AO987">
        <v>1</v>
      </c>
      <c r="AQ987">
        <v>0</v>
      </c>
      <c r="AR987">
        <v>0</v>
      </c>
      <c r="AS987">
        <v>0</v>
      </c>
      <c r="AT987">
        <v>0</v>
      </c>
      <c r="AU987">
        <v>2</v>
      </c>
      <c r="AV987">
        <v>0</v>
      </c>
      <c r="AW987">
        <v>0</v>
      </c>
      <c r="AX987">
        <v>2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K987" t="s">
        <v>3397</v>
      </c>
    </row>
    <row r="988" spans="1:63" x14ac:dyDescent="0.25">
      <c r="A988">
        <v>1</v>
      </c>
      <c r="E988">
        <v>987</v>
      </c>
      <c r="G988" t="s">
        <v>74</v>
      </c>
      <c r="H988" t="s">
        <v>1875</v>
      </c>
      <c r="I988" t="s">
        <v>1896</v>
      </c>
      <c r="J988">
        <v>22640</v>
      </c>
      <c r="K988" t="s">
        <v>3665</v>
      </c>
      <c r="M988">
        <v>0.5</v>
      </c>
      <c r="N988">
        <v>0.5</v>
      </c>
      <c r="O988">
        <v>0.25</v>
      </c>
      <c r="P988">
        <v>0.84</v>
      </c>
      <c r="Q988">
        <v>0.96499999999999997</v>
      </c>
      <c r="R988">
        <v>45</v>
      </c>
      <c r="S988">
        <v>0.99</v>
      </c>
      <c r="T988">
        <v>8</v>
      </c>
      <c r="U988">
        <v>3</v>
      </c>
      <c r="V988">
        <v>7.8100000000000003E-2</v>
      </c>
      <c r="AA988" t="s">
        <v>3397</v>
      </c>
      <c r="AE988" t="s">
        <v>44</v>
      </c>
      <c r="AF988" t="s">
        <v>62</v>
      </c>
      <c r="AG988" t="s">
        <v>66</v>
      </c>
      <c r="AI988">
        <v>1</v>
      </c>
      <c r="AJ988">
        <v>1</v>
      </c>
      <c r="AK988">
        <v>0</v>
      </c>
      <c r="AL988">
        <v>0</v>
      </c>
      <c r="AM988">
        <v>1</v>
      </c>
      <c r="AN988">
        <v>0</v>
      </c>
      <c r="AO988">
        <v>1</v>
      </c>
      <c r="AQ988">
        <v>0</v>
      </c>
      <c r="AR988">
        <v>0</v>
      </c>
      <c r="AS988">
        <v>0</v>
      </c>
      <c r="AT988">
        <v>0</v>
      </c>
      <c r="AU988">
        <v>2</v>
      </c>
      <c r="AV988">
        <v>0</v>
      </c>
      <c r="AW988">
        <v>0</v>
      </c>
      <c r="AX988">
        <v>2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K988" t="s">
        <v>3397</v>
      </c>
    </row>
    <row r="989" spans="1:63" x14ac:dyDescent="0.25">
      <c r="A989">
        <v>1</v>
      </c>
      <c r="B989" t="s">
        <v>1875</v>
      </c>
      <c r="C989" t="s">
        <v>1875</v>
      </c>
      <c r="E989">
        <v>988</v>
      </c>
      <c r="G989" t="s">
        <v>74</v>
      </c>
      <c r="H989" t="s">
        <v>1875</v>
      </c>
      <c r="I989" t="s">
        <v>1897</v>
      </c>
      <c r="J989" t="s">
        <v>1898</v>
      </c>
      <c r="K989" t="s">
        <v>3664</v>
      </c>
      <c r="M989">
        <v>1</v>
      </c>
      <c r="N989">
        <v>0.5</v>
      </c>
      <c r="O989">
        <v>0.28100000000000003</v>
      </c>
      <c r="P989">
        <v>0.25</v>
      </c>
      <c r="Q989">
        <v>0.47499999999999998</v>
      </c>
      <c r="R989">
        <v>25.950642777037714</v>
      </c>
      <c r="S989">
        <v>0.5</v>
      </c>
      <c r="T989">
        <v>12</v>
      </c>
      <c r="U989">
        <v>2.0950000000000002</v>
      </c>
      <c r="V989">
        <v>7.8100000000000003E-2</v>
      </c>
      <c r="AA989" t="s">
        <v>3397</v>
      </c>
      <c r="AE989" t="s">
        <v>49</v>
      </c>
      <c r="AF989" t="s">
        <v>62</v>
      </c>
      <c r="AG989" t="s">
        <v>1899</v>
      </c>
      <c r="AI989">
        <v>1</v>
      </c>
      <c r="AJ989">
        <v>0</v>
      </c>
      <c r="AK989">
        <v>1</v>
      </c>
      <c r="AL989">
        <v>1</v>
      </c>
      <c r="AM989">
        <v>1</v>
      </c>
      <c r="AN989">
        <v>0</v>
      </c>
      <c r="AO989">
        <v>1</v>
      </c>
      <c r="AQ989">
        <v>0</v>
      </c>
      <c r="AR989">
        <v>0</v>
      </c>
      <c r="AS989">
        <v>0</v>
      </c>
      <c r="AT989">
        <v>0</v>
      </c>
      <c r="AU989">
        <v>2</v>
      </c>
      <c r="AV989">
        <v>0</v>
      </c>
      <c r="AW989">
        <v>0</v>
      </c>
      <c r="AX989">
        <v>2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K989" t="s">
        <v>3397</v>
      </c>
    </row>
    <row r="990" spans="1:63" x14ac:dyDescent="0.25">
      <c r="A990">
        <v>1</v>
      </c>
      <c r="E990">
        <v>989</v>
      </c>
      <c r="H990" t="s">
        <v>1875</v>
      </c>
      <c r="I990" t="s">
        <v>1900</v>
      </c>
      <c r="J990">
        <v>70970</v>
      </c>
      <c r="K990" t="s">
        <v>3663</v>
      </c>
      <c r="M990">
        <v>0.625</v>
      </c>
      <c r="N990">
        <v>0.625</v>
      </c>
      <c r="R990">
        <v>0</v>
      </c>
      <c r="T990">
        <v>8</v>
      </c>
      <c r="U990">
        <v>3.5</v>
      </c>
      <c r="AA990" t="s">
        <v>3397</v>
      </c>
      <c r="AE990" t="s">
        <v>44</v>
      </c>
      <c r="AF990" t="s">
        <v>62</v>
      </c>
      <c r="AG990" t="s">
        <v>66</v>
      </c>
      <c r="AH990" t="s">
        <v>1882</v>
      </c>
      <c r="AI990">
        <v>1</v>
      </c>
      <c r="AJ990">
        <v>1</v>
      </c>
      <c r="AK990">
        <v>0</v>
      </c>
      <c r="AL990">
        <v>0</v>
      </c>
      <c r="AM990">
        <v>1</v>
      </c>
      <c r="AN990">
        <v>0</v>
      </c>
      <c r="AO990">
        <v>1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2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K990" t="s">
        <v>3397</v>
      </c>
    </row>
    <row r="991" spans="1:63" x14ac:dyDescent="0.25">
      <c r="A991">
        <v>1</v>
      </c>
      <c r="E991">
        <v>990</v>
      </c>
      <c r="H991" t="s">
        <v>1875</v>
      </c>
      <c r="I991" t="s">
        <v>1901</v>
      </c>
      <c r="J991" t="s">
        <v>1902</v>
      </c>
      <c r="K991" t="s">
        <v>3662</v>
      </c>
      <c r="M991">
        <v>0.75</v>
      </c>
      <c r="R991">
        <v>0</v>
      </c>
      <c r="AA991" t="s">
        <v>3397</v>
      </c>
      <c r="AE991" t="s">
        <v>118</v>
      </c>
      <c r="AF991" t="s">
        <v>119</v>
      </c>
      <c r="AI991">
        <v>1</v>
      </c>
      <c r="AJ991">
        <v>0</v>
      </c>
      <c r="AK991">
        <v>1</v>
      </c>
      <c r="AL991">
        <v>1</v>
      </c>
      <c r="AM991">
        <v>0</v>
      </c>
      <c r="AN991">
        <v>0</v>
      </c>
      <c r="AO991">
        <v>1</v>
      </c>
      <c r="AQ991">
        <v>0</v>
      </c>
      <c r="AR991">
        <v>0</v>
      </c>
      <c r="AS991">
        <v>0</v>
      </c>
      <c r="AT991">
        <v>0</v>
      </c>
      <c r="AU991">
        <v>2</v>
      </c>
      <c r="AV991">
        <v>0</v>
      </c>
      <c r="AW991">
        <v>0</v>
      </c>
      <c r="AX991">
        <v>2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K991" t="s">
        <v>3397</v>
      </c>
    </row>
    <row r="992" spans="1:63" x14ac:dyDescent="0.25">
      <c r="A992">
        <v>1</v>
      </c>
      <c r="E992">
        <v>991</v>
      </c>
      <c r="H992" t="s">
        <v>1875</v>
      </c>
      <c r="I992" t="s">
        <v>1903</v>
      </c>
      <c r="J992" t="s">
        <v>1904</v>
      </c>
      <c r="K992" t="s">
        <v>3662</v>
      </c>
      <c r="M992">
        <v>0.75</v>
      </c>
      <c r="R992">
        <v>0</v>
      </c>
      <c r="AA992" t="s">
        <v>3397</v>
      </c>
      <c r="AE992" t="s">
        <v>118</v>
      </c>
      <c r="AF992" t="s">
        <v>119</v>
      </c>
      <c r="AI992">
        <v>1</v>
      </c>
      <c r="AJ992">
        <v>0</v>
      </c>
      <c r="AK992">
        <v>1</v>
      </c>
      <c r="AL992">
        <v>0</v>
      </c>
      <c r="AM992">
        <v>1</v>
      </c>
      <c r="AN992">
        <v>1</v>
      </c>
      <c r="AO992">
        <v>1</v>
      </c>
      <c r="AQ992">
        <v>0</v>
      </c>
      <c r="AR992">
        <v>0</v>
      </c>
      <c r="AS992">
        <v>0</v>
      </c>
      <c r="AT992">
        <v>0</v>
      </c>
      <c r="AU992">
        <v>2</v>
      </c>
      <c r="AV992">
        <v>0</v>
      </c>
      <c r="AW992">
        <v>0</v>
      </c>
      <c r="AX992">
        <v>2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K992" t="s">
        <v>3397</v>
      </c>
    </row>
    <row r="993" spans="1:63" x14ac:dyDescent="0.25">
      <c r="A993">
        <v>1</v>
      </c>
      <c r="E993">
        <v>992</v>
      </c>
      <c r="H993" t="s">
        <v>1875</v>
      </c>
      <c r="I993" t="s">
        <v>1905</v>
      </c>
      <c r="J993" t="s">
        <v>1906</v>
      </c>
      <c r="K993" t="s">
        <v>3662</v>
      </c>
      <c r="M993">
        <v>0.75</v>
      </c>
      <c r="R993">
        <v>0</v>
      </c>
      <c r="AA993" t="s">
        <v>3397</v>
      </c>
      <c r="AE993" t="s">
        <v>44</v>
      </c>
      <c r="AF993" t="s">
        <v>119</v>
      </c>
      <c r="AG993" t="s">
        <v>1879</v>
      </c>
      <c r="AI993">
        <v>1</v>
      </c>
      <c r="AJ993">
        <v>0</v>
      </c>
      <c r="AK993">
        <v>1</v>
      </c>
      <c r="AL993">
        <v>1</v>
      </c>
      <c r="AM993">
        <v>0</v>
      </c>
      <c r="AN993">
        <v>0</v>
      </c>
      <c r="AO993">
        <v>1</v>
      </c>
      <c r="AQ993">
        <v>0</v>
      </c>
      <c r="AR993">
        <v>0</v>
      </c>
      <c r="AS993">
        <v>0</v>
      </c>
      <c r="AT993">
        <v>0</v>
      </c>
      <c r="AU993">
        <v>2</v>
      </c>
      <c r="AV993">
        <v>0</v>
      </c>
      <c r="AW993">
        <v>0</v>
      </c>
      <c r="AX993">
        <v>2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K993" t="s">
        <v>3397</v>
      </c>
    </row>
    <row r="994" spans="1:63" x14ac:dyDescent="0.25">
      <c r="A994">
        <v>1</v>
      </c>
      <c r="E994">
        <v>993</v>
      </c>
      <c r="H994" t="s">
        <v>1875</v>
      </c>
      <c r="I994" t="s">
        <v>1907</v>
      </c>
      <c r="J994" t="s">
        <v>1908</v>
      </c>
      <c r="K994" t="s">
        <v>3661</v>
      </c>
      <c r="R994">
        <v>0</v>
      </c>
      <c r="AA994" t="s">
        <v>3397</v>
      </c>
      <c r="AE994" t="s">
        <v>118</v>
      </c>
      <c r="AF994" t="s">
        <v>119</v>
      </c>
      <c r="AG994" t="s">
        <v>1879</v>
      </c>
      <c r="AI994">
        <v>1</v>
      </c>
      <c r="AJ994">
        <v>0</v>
      </c>
      <c r="AK994">
        <v>1</v>
      </c>
      <c r="AL994">
        <v>1</v>
      </c>
      <c r="AM994">
        <v>0</v>
      </c>
      <c r="AN994">
        <v>0</v>
      </c>
      <c r="AO994">
        <v>1</v>
      </c>
      <c r="AQ994">
        <v>0</v>
      </c>
      <c r="AR994">
        <v>0</v>
      </c>
      <c r="AS994">
        <v>0</v>
      </c>
      <c r="AT994">
        <v>0</v>
      </c>
      <c r="AU994">
        <v>2</v>
      </c>
      <c r="AV994">
        <v>0</v>
      </c>
      <c r="AW994">
        <v>0</v>
      </c>
      <c r="AX994">
        <v>2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K994" t="s">
        <v>3397</v>
      </c>
    </row>
    <row r="995" spans="1:63" x14ac:dyDescent="0.25">
      <c r="A995">
        <v>1</v>
      </c>
      <c r="E995">
        <v>994</v>
      </c>
      <c r="H995" t="s">
        <v>1909</v>
      </c>
      <c r="K995" t="s">
        <v>3660</v>
      </c>
      <c r="M995">
        <v>0.75</v>
      </c>
      <c r="R995">
        <v>0</v>
      </c>
      <c r="AA995" t="s">
        <v>3397</v>
      </c>
      <c r="AE995" t="s">
        <v>118</v>
      </c>
      <c r="AF995" t="s">
        <v>119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Q995">
        <v>0</v>
      </c>
      <c r="AR995">
        <v>0</v>
      </c>
      <c r="AS995">
        <v>0</v>
      </c>
      <c r="AT995">
        <v>0</v>
      </c>
      <c r="AU995">
        <v>2</v>
      </c>
      <c r="AV995">
        <v>0</v>
      </c>
      <c r="AW995">
        <v>0</v>
      </c>
      <c r="AX995">
        <v>2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K995" t="s">
        <v>3397</v>
      </c>
    </row>
    <row r="996" spans="1:63" x14ac:dyDescent="0.25">
      <c r="A996">
        <v>1</v>
      </c>
      <c r="E996">
        <v>995</v>
      </c>
      <c r="H996" t="s">
        <v>1909</v>
      </c>
      <c r="K996" t="s">
        <v>3660</v>
      </c>
      <c r="M996">
        <v>0.75</v>
      </c>
      <c r="R996">
        <v>0</v>
      </c>
      <c r="AA996" t="s">
        <v>3397</v>
      </c>
      <c r="AE996" t="s">
        <v>118</v>
      </c>
      <c r="AF996" t="s">
        <v>119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Q996">
        <v>0</v>
      </c>
      <c r="AR996">
        <v>0</v>
      </c>
      <c r="AS996">
        <v>0</v>
      </c>
      <c r="AT996">
        <v>0</v>
      </c>
      <c r="AU996">
        <v>2</v>
      </c>
      <c r="AV996">
        <v>0</v>
      </c>
      <c r="AW996">
        <v>0</v>
      </c>
      <c r="AX996">
        <v>2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K996" t="s">
        <v>3397</v>
      </c>
    </row>
    <row r="997" spans="1:63" x14ac:dyDescent="0.25">
      <c r="A997">
        <v>1</v>
      </c>
      <c r="E997">
        <v>996</v>
      </c>
      <c r="G997" t="s">
        <v>74</v>
      </c>
      <c r="H997" t="s">
        <v>1910</v>
      </c>
      <c r="I997" t="s">
        <v>1911</v>
      </c>
      <c r="J997" t="s">
        <v>1912</v>
      </c>
      <c r="K997" t="s">
        <v>3659</v>
      </c>
      <c r="M997">
        <v>7.8100000000000003E-2</v>
      </c>
      <c r="N997">
        <v>0.125</v>
      </c>
      <c r="O997">
        <v>4.4999999999999998E-2</v>
      </c>
      <c r="P997">
        <v>0.2</v>
      </c>
      <c r="Q997">
        <v>0.33</v>
      </c>
      <c r="R997">
        <v>17.102728969052365</v>
      </c>
      <c r="S997">
        <v>0.35</v>
      </c>
      <c r="T997">
        <v>2</v>
      </c>
      <c r="U997">
        <v>1.5</v>
      </c>
      <c r="V997">
        <v>6.6600000000000006E-2</v>
      </c>
      <c r="AA997" t="s">
        <v>3397</v>
      </c>
      <c r="AE997" t="s">
        <v>44</v>
      </c>
      <c r="AF997" t="s">
        <v>73</v>
      </c>
      <c r="AG997" t="s">
        <v>66</v>
      </c>
      <c r="AI997">
        <v>0</v>
      </c>
      <c r="AJ997">
        <v>1</v>
      </c>
      <c r="AK997">
        <v>1</v>
      </c>
      <c r="AL997">
        <v>0</v>
      </c>
      <c r="AM997">
        <v>1</v>
      </c>
      <c r="AN997">
        <v>0</v>
      </c>
      <c r="AO997">
        <v>1</v>
      </c>
      <c r="AQ997">
        <v>0</v>
      </c>
      <c r="AR997">
        <v>0</v>
      </c>
      <c r="AS997">
        <v>0</v>
      </c>
      <c r="AT997">
        <v>0</v>
      </c>
      <c r="AU997">
        <v>2</v>
      </c>
      <c r="AV997">
        <v>0</v>
      </c>
      <c r="AW997">
        <v>0</v>
      </c>
      <c r="AX997">
        <v>2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K997" t="s">
        <v>3397</v>
      </c>
    </row>
    <row r="998" spans="1:63" x14ac:dyDescent="0.25">
      <c r="A998">
        <v>1</v>
      </c>
      <c r="E998">
        <v>997</v>
      </c>
      <c r="H998" t="s">
        <v>1910</v>
      </c>
      <c r="I998" t="s">
        <v>1913</v>
      </c>
      <c r="J998">
        <v>52878</v>
      </c>
      <c r="K998" t="s">
        <v>3659</v>
      </c>
      <c r="M998">
        <v>7.8100000000000003E-2</v>
      </c>
      <c r="N998">
        <v>0.125</v>
      </c>
      <c r="R998">
        <v>0</v>
      </c>
      <c r="T998">
        <v>2</v>
      </c>
      <c r="U998">
        <v>1.5</v>
      </c>
      <c r="V998">
        <v>6.6600000000000006E-2</v>
      </c>
      <c r="AA998" t="s">
        <v>3397</v>
      </c>
      <c r="AE998" t="s">
        <v>44</v>
      </c>
      <c r="AF998" t="s">
        <v>62</v>
      </c>
      <c r="AG998" t="s">
        <v>66</v>
      </c>
      <c r="AI998">
        <v>1</v>
      </c>
      <c r="AJ998">
        <v>1</v>
      </c>
      <c r="AK998">
        <v>0</v>
      </c>
      <c r="AL998">
        <v>0</v>
      </c>
      <c r="AM998">
        <v>1</v>
      </c>
      <c r="AN998">
        <v>0</v>
      </c>
      <c r="AO998">
        <v>1</v>
      </c>
      <c r="AQ998">
        <v>0</v>
      </c>
      <c r="AR998">
        <v>0</v>
      </c>
      <c r="AS998">
        <v>0</v>
      </c>
      <c r="AT998">
        <v>0</v>
      </c>
      <c r="AU998">
        <v>2</v>
      </c>
      <c r="AV998">
        <v>0</v>
      </c>
      <c r="AW998">
        <v>0</v>
      </c>
      <c r="AX998">
        <v>2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K998" t="s">
        <v>3397</v>
      </c>
    </row>
    <row r="999" spans="1:63" x14ac:dyDescent="0.25">
      <c r="A999">
        <v>1</v>
      </c>
      <c r="E999">
        <v>998</v>
      </c>
      <c r="G999" t="s">
        <v>74</v>
      </c>
      <c r="H999" t="s">
        <v>1910</v>
      </c>
      <c r="I999" t="s">
        <v>1914</v>
      </c>
      <c r="J999">
        <v>974293</v>
      </c>
      <c r="K999" t="s">
        <v>3658</v>
      </c>
      <c r="M999">
        <v>9.3799999999999994E-2</v>
      </c>
      <c r="N999">
        <v>0.125</v>
      </c>
      <c r="O999">
        <v>5.2999999999999999E-2</v>
      </c>
      <c r="P999">
        <v>0.22500000000000001</v>
      </c>
      <c r="Q999">
        <v>0.36499999999999999</v>
      </c>
      <c r="R999">
        <v>14.420773127510998</v>
      </c>
      <c r="S999">
        <v>0.375</v>
      </c>
      <c r="T999">
        <v>2</v>
      </c>
      <c r="U999">
        <v>1.5</v>
      </c>
      <c r="V999">
        <v>7.9000000000000001E-2</v>
      </c>
      <c r="AA999" t="s">
        <v>3397</v>
      </c>
      <c r="AE999" t="s">
        <v>44</v>
      </c>
      <c r="AF999" t="s">
        <v>62</v>
      </c>
      <c r="AG999" t="s">
        <v>66</v>
      </c>
      <c r="AI999">
        <v>1</v>
      </c>
      <c r="AJ999">
        <v>1</v>
      </c>
      <c r="AK999">
        <v>0</v>
      </c>
      <c r="AL999">
        <v>0</v>
      </c>
      <c r="AM999">
        <v>1</v>
      </c>
      <c r="AN999">
        <v>0</v>
      </c>
      <c r="AO999">
        <v>1</v>
      </c>
      <c r="AQ999">
        <v>0</v>
      </c>
      <c r="AR999">
        <v>0</v>
      </c>
      <c r="AS999">
        <v>0</v>
      </c>
      <c r="AT999">
        <v>0</v>
      </c>
      <c r="AU999">
        <v>2</v>
      </c>
      <c r="AV999">
        <v>0</v>
      </c>
      <c r="AW999">
        <v>0</v>
      </c>
      <c r="AX999">
        <v>2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K999" t="s">
        <v>3397</v>
      </c>
    </row>
    <row r="1000" spans="1:63" x14ac:dyDescent="0.25">
      <c r="A1000">
        <v>1</v>
      </c>
      <c r="E1000">
        <v>999</v>
      </c>
      <c r="H1000" t="s">
        <v>1910</v>
      </c>
      <c r="I1000" t="s">
        <v>1915</v>
      </c>
      <c r="J1000">
        <v>52908</v>
      </c>
      <c r="K1000" t="s">
        <v>3657</v>
      </c>
      <c r="M1000">
        <v>0.125</v>
      </c>
      <c r="N1000">
        <v>0.125</v>
      </c>
      <c r="O1000">
        <v>7.1999999999999995E-2</v>
      </c>
      <c r="P1000">
        <v>0.37</v>
      </c>
      <c r="Q1000">
        <v>0.4</v>
      </c>
      <c r="R1000">
        <v>41.455233544405097</v>
      </c>
      <c r="S1000">
        <v>0.42499999999999999</v>
      </c>
      <c r="T1000">
        <v>4</v>
      </c>
      <c r="U1000">
        <v>1.5</v>
      </c>
      <c r="V1000">
        <v>0.107</v>
      </c>
      <c r="AA1000" t="s">
        <v>3397</v>
      </c>
      <c r="AE1000" t="s">
        <v>44</v>
      </c>
      <c r="AF1000" t="s">
        <v>62</v>
      </c>
      <c r="AG1000" t="s">
        <v>66</v>
      </c>
      <c r="AI1000">
        <v>1</v>
      </c>
      <c r="AJ1000">
        <v>1</v>
      </c>
      <c r="AK1000">
        <v>0</v>
      </c>
      <c r="AL1000">
        <v>0</v>
      </c>
      <c r="AM1000">
        <v>1</v>
      </c>
      <c r="AN1000">
        <v>0</v>
      </c>
      <c r="AO1000">
        <v>1</v>
      </c>
      <c r="AQ1000">
        <v>0</v>
      </c>
      <c r="AR1000">
        <v>0</v>
      </c>
      <c r="AS1000">
        <v>0</v>
      </c>
      <c r="AT1000">
        <v>0</v>
      </c>
      <c r="AU1000">
        <v>2</v>
      </c>
      <c r="AV1000">
        <v>0</v>
      </c>
      <c r="AW1000">
        <v>0</v>
      </c>
      <c r="AX1000">
        <v>2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K1000" t="s">
        <v>3397</v>
      </c>
    </row>
    <row r="1001" spans="1:63" x14ac:dyDescent="0.25">
      <c r="A1001">
        <v>1</v>
      </c>
      <c r="E1001">
        <v>1000</v>
      </c>
      <c r="H1001" t="s">
        <v>1916</v>
      </c>
      <c r="I1001" t="s">
        <v>1917</v>
      </c>
      <c r="J1001" t="s">
        <v>1918</v>
      </c>
      <c r="K1001" t="s">
        <v>3656</v>
      </c>
      <c r="M1001">
        <v>1.9699999999999999E-2</v>
      </c>
      <c r="R1001">
        <v>0</v>
      </c>
      <c r="AA1001" t="s">
        <v>3397</v>
      </c>
      <c r="AE1001" t="s">
        <v>118</v>
      </c>
      <c r="AF1001" t="s">
        <v>119</v>
      </c>
      <c r="AG1001" t="s">
        <v>1919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Q1001">
        <v>0</v>
      </c>
      <c r="AR1001">
        <v>0</v>
      </c>
      <c r="AS1001">
        <v>0</v>
      </c>
      <c r="AT1001">
        <v>0</v>
      </c>
      <c r="AU1001">
        <v>2</v>
      </c>
      <c r="AV1001">
        <v>0</v>
      </c>
      <c r="AW1001">
        <v>0</v>
      </c>
      <c r="AX1001">
        <v>2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K1001" t="s">
        <v>3397</v>
      </c>
    </row>
    <row r="1002" spans="1:63" x14ac:dyDescent="0.25">
      <c r="A1002">
        <v>1</v>
      </c>
      <c r="E1002">
        <v>1001</v>
      </c>
      <c r="H1002" t="s">
        <v>1916</v>
      </c>
      <c r="I1002" t="s">
        <v>1920</v>
      </c>
      <c r="J1002" t="s">
        <v>1921</v>
      </c>
      <c r="K1002" t="s">
        <v>3655</v>
      </c>
      <c r="M1002">
        <v>3.9399999999999998E-2</v>
      </c>
      <c r="R1002">
        <v>0</v>
      </c>
      <c r="AA1002" t="s">
        <v>3397</v>
      </c>
      <c r="AE1002" t="s">
        <v>118</v>
      </c>
      <c r="AF1002" t="s">
        <v>119</v>
      </c>
      <c r="AG1002" t="s">
        <v>1919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Q1002">
        <v>0</v>
      </c>
      <c r="AR1002">
        <v>0</v>
      </c>
      <c r="AS1002">
        <v>0</v>
      </c>
      <c r="AT1002">
        <v>0</v>
      </c>
      <c r="AU1002">
        <v>2</v>
      </c>
      <c r="AV1002">
        <v>0</v>
      </c>
      <c r="AW1002">
        <v>0</v>
      </c>
      <c r="AX1002">
        <v>2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K1002" t="s">
        <v>3397</v>
      </c>
    </row>
    <row r="1003" spans="1:63" x14ac:dyDescent="0.25">
      <c r="A1003">
        <v>1</v>
      </c>
      <c r="E1003">
        <v>1002</v>
      </c>
      <c r="H1003" t="s">
        <v>1916</v>
      </c>
      <c r="I1003" t="s">
        <v>1922</v>
      </c>
      <c r="J1003" t="s">
        <v>1923</v>
      </c>
      <c r="K1003" t="s">
        <v>3654</v>
      </c>
      <c r="M1003">
        <v>7.8700000000000006E-2</v>
      </c>
      <c r="R1003">
        <v>0</v>
      </c>
      <c r="AA1003" t="s">
        <v>3397</v>
      </c>
      <c r="AE1003" t="s">
        <v>118</v>
      </c>
      <c r="AF1003" t="s">
        <v>119</v>
      </c>
      <c r="AG1003" t="s">
        <v>1919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Q1003">
        <v>0</v>
      </c>
      <c r="AR1003">
        <v>0</v>
      </c>
      <c r="AS1003">
        <v>0</v>
      </c>
      <c r="AT1003">
        <v>0</v>
      </c>
      <c r="AU1003">
        <v>2</v>
      </c>
      <c r="AV1003">
        <v>0</v>
      </c>
      <c r="AW1003">
        <v>0</v>
      </c>
      <c r="AX1003">
        <v>2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K1003" t="s">
        <v>3397</v>
      </c>
    </row>
    <row r="1004" spans="1:63" x14ac:dyDescent="0.25">
      <c r="A1004">
        <v>1</v>
      </c>
      <c r="B1004" t="s">
        <v>1924</v>
      </c>
      <c r="D1004" t="s">
        <v>1924</v>
      </c>
      <c r="E1004">
        <v>1003</v>
      </c>
      <c r="H1004" t="s">
        <v>1924</v>
      </c>
      <c r="I1004" t="s">
        <v>1925</v>
      </c>
      <c r="J1004" t="s">
        <v>1926</v>
      </c>
      <c r="K1004" t="s">
        <v>3653</v>
      </c>
      <c r="M1004">
        <v>2.1700000000000001E-2</v>
      </c>
      <c r="N1004">
        <v>2.1700000000000001E-2</v>
      </c>
      <c r="R1004">
        <v>0</v>
      </c>
      <c r="T1004">
        <v>4</v>
      </c>
      <c r="U1004">
        <v>1.5</v>
      </c>
      <c r="V1004">
        <v>0.25</v>
      </c>
      <c r="AA1004" t="s">
        <v>3397</v>
      </c>
      <c r="AE1004" t="s">
        <v>44</v>
      </c>
      <c r="AF1004" t="s">
        <v>62</v>
      </c>
      <c r="AI1004">
        <v>1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Q1004">
        <v>0</v>
      </c>
      <c r="AR1004">
        <v>0</v>
      </c>
      <c r="AS1004">
        <v>0</v>
      </c>
      <c r="AT1004">
        <v>0</v>
      </c>
      <c r="AU1004">
        <v>2</v>
      </c>
      <c r="AV1004">
        <v>0</v>
      </c>
      <c r="AW1004">
        <v>0</v>
      </c>
      <c r="AX1004">
        <v>2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K1004" t="s">
        <v>3397</v>
      </c>
    </row>
    <row r="1005" spans="1:63" x14ac:dyDescent="0.25">
      <c r="A1005">
        <v>1</v>
      </c>
      <c r="B1005" t="s">
        <v>1924</v>
      </c>
      <c r="D1005" t="s">
        <v>1924</v>
      </c>
      <c r="E1005">
        <v>1004</v>
      </c>
      <c r="G1005" t="s">
        <v>74</v>
      </c>
      <c r="H1005" t="s">
        <v>1924</v>
      </c>
      <c r="I1005" t="s">
        <v>1927</v>
      </c>
      <c r="J1005">
        <v>27207200</v>
      </c>
      <c r="K1005" t="s">
        <v>3652</v>
      </c>
      <c r="M1005">
        <v>7.1999999999999995E-2</v>
      </c>
      <c r="N1005">
        <v>6.5000000000000002E-2</v>
      </c>
      <c r="O1005">
        <v>7.1999999999999995E-2</v>
      </c>
      <c r="P1005">
        <v>0.57999999999999996</v>
      </c>
      <c r="R1005">
        <v>0</v>
      </c>
      <c r="S1005">
        <v>0.85</v>
      </c>
      <c r="T1005">
        <v>4</v>
      </c>
      <c r="U1005">
        <v>1.5</v>
      </c>
      <c r="V1005">
        <v>0.57999999999999996</v>
      </c>
      <c r="AA1005" t="s">
        <v>3397</v>
      </c>
      <c r="AB1005">
        <v>5.0000000000000001E-3</v>
      </c>
      <c r="AC1005">
        <v>0.05</v>
      </c>
      <c r="AE1005" t="s">
        <v>44</v>
      </c>
      <c r="AF1005" t="s">
        <v>62</v>
      </c>
      <c r="AG1005" t="s">
        <v>495</v>
      </c>
      <c r="AI1005">
        <v>1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</v>
      </c>
      <c r="AQ1005">
        <v>0</v>
      </c>
      <c r="AR1005">
        <v>0</v>
      </c>
      <c r="AS1005">
        <v>0</v>
      </c>
      <c r="AT1005">
        <v>0</v>
      </c>
      <c r="AU1005">
        <v>2</v>
      </c>
      <c r="AV1005">
        <v>0</v>
      </c>
      <c r="AW1005">
        <v>0</v>
      </c>
      <c r="AX1005">
        <v>2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K1005" t="s">
        <v>3397</v>
      </c>
    </row>
    <row r="1006" spans="1:63" x14ac:dyDescent="0.25">
      <c r="A1006">
        <v>1</v>
      </c>
      <c r="B1006" t="s">
        <v>1924</v>
      </c>
      <c r="D1006" t="s">
        <v>1924</v>
      </c>
      <c r="E1006">
        <v>1005</v>
      </c>
      <c r="H1006" t="s">
        <v>1924</v>
      </c>
      <c r="I1006" t="s">
        <v>1928</v>
      </c>
      <c r="J1006" t="s">
        <v>1929</v>
      </c>
      <c r="K1006" t="s">
        <v>3651</v>
      </c>
      <c r="M1006">
        <v>3.1800000000000002E-2</v>
      </c>
      <c r="N1006">
        <v>3.1800000000000002E-2</v>
      </c>
      <c r="R1006">
        <v>0</v>
      </c>
      <c r="T1006">
        <v>4</v>
      </c>
      <c r="U1006">
        <v>1.5</v>
      </c>
      <c r="V1006">
        <v>0.45</v>
      </c>
      <c r="AA1006" t="s">
        <v>3397</v>
      </c>
      <c r="AE1006" t="s">
        <v>44</v>
      </c>
      <c r="AF1006" t="s">
        <v>62</v>
      </c>
      <c r="AI1006">
        <v>1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</v>
      </c>
      <c r="AQ1006">
        <v>0</v>
      </c>
      <c r="AR1006">
        <v>0</v>
      </c>
      <c r="AS1006">
        <v>0</v>
      </c>
      <c r="AT1006">
        <v>0</v>
      </c>
      <c r="AU1006">
        <v>2</v>
      </c>
      <c r="AV1006">
        <v>0</v>
      </c>
      <c r="AW1006">
        <v>0</v>
      </c>
      <c r="AX1006">
        <v>2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K1006" t="s">
        <v>3397</v>
      </c>
    </row>
    <row r="1007" spans="1:63" x14ac:dyDescent="0.25">
      <c r="A1007">
        <v>1</v>
      </c>
      <c r="B1007" t="s">
        <v>1924</v>
      </c>
      <c r="D1007" t="s">
        <v>1924</v>
      </c>
      <c r="E1007">
        <v>1006</v>
      </c>
      <c r="H1007" t="s">
        <v>1924</v>
      </c>
      <c r="I1007" t="s">
        <v>1930</v>
      </c>
      <c r="J1007" t="s">
        <v>1931</v>
      </c>
      <c r="K1007" t="s">
        <v>3650</v>
      </c>
      <c r="M1007">
        <v>4.02E-2</v>
      </c>
      <c r="N1007">
        <v>3.5999999999999997E-2</v>
      </c>
      <c r="R1007">
        <v>0</v>
      </c>
      <c r="T1007">
        <v>4</v>
      </c>
      <c r="U1007">
        <v>2.6</v>
      </c>
      <c r="V1007">
        <v>0.5</v>
      </c>
      <c r="AA1007" t="s">
        <v>3397</v>
      </c>
      <c r="AE1007" t="s">
        <v>49</v>
      </c>
      <c r="AF1007" t="s">
        <v>62</v>
      </c>
      <c r="AI1007">
        <v>1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Q1007">
        <v>0</v>
      </c>
      <c r="AR1007">
        <v>0</v>
      </c>
      <c r="AS1007">
        <v>0</v>
      </c>
      <c r="AT1007">
        <v>0</v>
      </c>
      <c r="AU1007">
        <v>2</v>
      </c>
      <c r="AV1007">
        <v>0</v>
      </c>
      <c r="AW1007">
        <v>0</v>
      </c>
      <c r="AX1007">
        <v>2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K1007" t="s">
        <v>3397</v>
      </c>
    </row>
    <row r="1008" spans="1:63" x14ac:dyDescent="0.25">
      <c r="A1008">
        <v>1</v>
      </c>
      <c r="B1008" t="s">
        <v>1924</v>
      </c>
      <c r="D1008" t="s">
        <v>1924</v>
      </c>
      <c r="E1008">
        <v>1007</v>
      </c>
      <c r="H1008" t="s">
        <v>1924</v>
      </c>
      <c r="I1008" t="s">
        <v>1932</v>
      </c>
      <c r="J1008">
        <v>533.03700000000003</v>
      </c>
      <c r="K1008" t="s">
        <v>3649</v>
      </c>
      <c r="M1008">
        <v>3.6999999999999998E-2</v>
      </c>
      <c r="N1008">
        <v>3.6999999999999998E-2</v>
      </c>
      <c r="R1008">
        <v>0</v>
      </c>
      <c r="T1008">
        <v>4</v>
      </c>
      <c r="U1008">
        <v>1.6</v>
      </c>
      <c r="V1008">
        <v>0.55000000000000004</v>
      </c>
      <c r="AA1008" t="s">
        <v>3397</v>
      </c>
      <c r="AE1008" t="s">
        <v>49</v>
      </c>
      <c r="AF1008" t="s">
        <v>62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1</v>
      </c>
      <c r="AQ1008">
        <v>0</v>
      </c>
      <c r="AR1008">
        <v>0</v>
      </c>
      <c r="AS1008">
        <v>0</v>
      </c>
      <c r="AT1008">
        <v>0</v>
      </c>
      <c r="AU1008">
        <v>2</v>
      </c>
      <c r="AV1008">
        <v>0</v>
      </c>
      <c r="AW1008">
        <v>0</v>
      </c>
      <c r="AX1008">
        <v>2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K1008" t="s">
        <v>3397</v>
      </c>
    </row>
    <row r="1009" spans="1:63" x14ac:dyDescent="0.25">
      <c r="A1009">
        <v>1</v>
      </c>
      <c r="B1009" t="s">
        <v>1924</v>
      </c>
      <c r="D1009" t="s">
        <v>1924</v>
      </c>
      <c r="E1009">
        <v>1008</v>
      </c>
      <c r="H1009" t="s">
        <v>1924</v>
      </c>
      <c r="I1009" t="s">
        <v>1933</v>
      </c>
      <c r="J1009">
        <v>27203740</v>
      </c>
      <c r="K1009" t="s">
        <v>3648</v>
      </c>
      <c r="M1009">
        <v>3.7400000000000003E-2</v>
      </c>
      <c r="N1009">
        <v>3.7400000000000003E-2</v>
      </c>
      <c r="R1009">
        <v>0</v>
      </c>
      <c r="T1009">
        <v>4</v>
      </c>
      <c r="U1009">
        <v>1.6</v>
      </c>
      <c r="V1009">
        <v>0.45</v>
      </c>
      <c r="AA1009" t="s">
        <v>3397</v>
      </c>
      <c r="AE1009" t="s">
        <v>44</v>
      </c>
      <c r="AF1009" t="s">
        <v>62</v>
      </c>
      <c r="AI1009">
        <v>1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1</v>
      </c>
      <c r="AQ1009">
        <v>0</v>
      </c>
      <c r="AR1009">
        <v>0</v>
      </c>
      <c r="AS1009">
        <v>0</v>
      </c>
      <c r="AT1009">
        <v>0</v>
      </c>
      <c r="AU1009">
        <v>2</v>
      </c>
      <c r="AV1009">
        <v>0</v>
      </c>
      <c r="AW1009">
        <v>0</v>
      </c>
      <c r="AX1009">
        <v>2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K1009" t="s">
        <v>3397</v>
      </c>
    </row>
    <row r="1010" spans="1:63" x14ac:dyDescent="0.25">
      <c r="A1010">
        <v>1</v>
      </c>
      <c r="B1010" t="s">
        <v>1924</v>
      </c>
      <c r="D1010" t="s">
        <v>1924</v>
      </c>
      <c r="E1010">
        <v>1009</v>
      </c>
      <c r="G1010" t="s">
        <v>74</v>
      </c>
      <c r="H1010" t="s">
        <v>1924</v>
      </c>
      <c r="I1010" t="s">
        <v>1934</v>
      </c>
      <c r="J1010" t="s">
        <v>1935</v>
      </c>
      <c r="K1010" t="s">
        <v>3647</v>
      </c>
      <c r="M1010">
        <v>3.7999999999999999E-2</v>
      </c>
      <c r="N1010">
        <v>3.7999999999999999E-2</v>
      </c>
      <c r="O1010">
        <v>3.7999999999999999E-2</v>
      </c>
      <c r="P1010">
        <v>0.65</v>
      </c>
      <c r="R1010">
        <v>0</v>
      </c>
      <c r="S1010">
        <v>0.67500000000000004</v>
      </c>
      <c r="T1010">
        <v>3</v>
      </c>
      <c r="U1010">
        <v>1.5</v>
      </c>
      <c r="V1010">
        <v>0.5</v>
      </c>
      <c r="AA1010" t="s">
        <v>3397</v>
      </c>
      <c r="AB1010">
        <v>0.02</v>
      </c>
      <c r="AC1010">
        <v>1.2999999999999999E-2</v>
      </c>
      <c r="AE1010" t="s">
        <v>49</v>
      </c>
      <c r="AF1010" t="s">
        <v>62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Q1010">
        <v>0</v>
      </c>
      <c r="AR1010">
        <v>0</v>
      </c>
      <c r="AS1010">
        <v>0</v>
      </c>
      <c r="AT1010">
        <v>0</v>
      </c>
      <c r="AU1010">
        <v>2</v>
      </c>
      <c r="AV1010">
        <v>0</v>
      </c>
      <c r="AW1010">
        <v>0</v>
      </c>
      <c r="AX1010">
        <v>2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K1010" t="s">
        <v>3397</v>
      </c>
    </row>
    <row r="1011" spans="1:63" x14ac:dyDescent="0.25">
      <c r="A1011">
        <v>1</v>
      </c>
      <c r="B1011" t="s">
        <v>1924</v>
      </c>
      <c r="D1011" t="s">
        <v>1924</v>
      </c>
      <c r="E1011">
        <v>1010</v>
      </c>
      <c r="H1011" t="s">
        <v>1924</v>
      </c>
      <c r="I1011" t="s">
        <v>1936</v>
      </c>
      <c r="J1011">
        <v>27203800</v>
      </c>
      <c r="K1011" t="s">
        <v>3646</v>
      </c>
      <c r="M1011">
        <v>3.7999999999999999E-2</v>
      </c>
      <c r="N1011">
        <v>3.7999999999999999E-2</v>
      </c>
      <c r="R1011">
        <v>0</v>
      </c>
      <c r="T1011">
        <v>4</v>
      </c>
      <c r="U1011">
        <v>1.5</v>
      </c>
      <c r="V1011">
        <v>0.4</v>
      </c>
      <c r="AA1011" t="s">
        <v>3397</v>
      </c>
      <c r="AE1011" t="s">
        <v>44</v>
      </c>
      <c r="AF1011" t="s">
        <v>62</v>
      </c>
      <c r="AI1011">
        <v>1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1</v>
      </c>
      <c r="AQ1011">
        <v>0</v>
      </c>
      <c r="AR1011">
        <v>0</v>
      </c>
      <c r="AS1011">
        <v>0</v>
      </c>
      <c r="AT1011">
        <v>0</v>
      </c>
      <c r="AU1011">
        <v>2</v>
      </c>
      <c r="AV1011">
        <v>0</v>
      </c>
      <c r="AW1011">
        <v>0</v>
      </c>
      <c r="AX1011">
        <v>2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K1011" t="s">
        <v>3397</v>
      </c>
    </row>
    <row r="1012" spans="1:63" x14ac:dyDescent="0.25">
      <c r="A1012">
        <v>1</v>
      </c>
      <c r="B1012" t="s">
        <v>1924</v>
      </c>
      <c r="D1012" t="s">
        <v>1924</v>
      </c>
      <c r="E1012">
        <v>1011</v>
      </c>
      <c r="H1012" t="s">
        <v>1924</v>
      </c>
      <c r="I1012" t="s">
        <v>1937</v>
      </c>
      <c r="J1012" t="s">
        <v>1938</v>
      </c>
      <c r="K1012" t="s">
        <v>3645</v>
      </c>
      <c r="M1012">
        <v>3.9E-2</v>
      </c>
      <c r="N1012">
        <v>3.9E-2</v>
      </c>
      <c r="R1012">
        <v>0</v>
      </c>
      <c r="T1012">
        <v>3</v>
      </c>
      <c r="U1012">
        <v>1.5</v>
      </c>
      <c r="V1012">
        <v>0.5</v>
      </c>
      <c r="AA1012" t="s">
        <v>3397</v>
      </c>
      <c r="AE1012" t="s">
        <v>49</v>
      </c>
      <c r="AF1012" t="s">
        <v>62</v>
      </c>
      <c r="AG1012" t="s">
        <v>437</v>
      </c>
      <c r="AI1012">
        <v>1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1</v>
      </c>
      <c r="AQ1012">
        <v>0</v>
      </c>
      <c r="AR1012">
        <v>0</v>
      </c>
      <c r="AS1012">
        <v>0</v>
      </c>
      <c r="AT1012">
        <v>0</v>
      </c>
      <c r="AU1012">
        <v>2</v>
      </c>
      <c r="AV1012">
        <v>0</v>
      </c>
      <c r="AW1012">
        <v>0</v>
      </c>
      <c r="AX1012">
        <v>2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K1012" t="s">
        <v>3397</v>
      </c>
    </row>
    <row r="1013" spans="1:63" x14ac:dyDescent="0.25">
      <c r="A1013">
        <v>1</v>
      </c>
      <c r="B1013" t="s">
        <v>1924</v>
      </c>
      <c r="D1013" t="s">
        <v>1924</v>
      </c>
      <c r="E1013">
        <v>1012</v>
      </c>
      <c r="H1013" t="s">
        <v>1924</v>
      </c>
      <c r="I1013" t="s">
        <v>1939</v>
      </c>
      <c r="J1013" t="s">
        <v>1935</v>
      </c>
      <c r="K1013" t="s">
        <v>3644</v>
      </c>
      <c r="M1013">
        <v>3.9699999999999999E-2</v>
      </c>
      <c r="N1013">
        <v>3.9E-2</v>
      </c>
      <c r="R1013">
        <v>0</v>
      </c>
      <c r="T1013">
        <v>4</v>
      </c>
      <c r="U1013">
        <v>2.5</v>
      </c>
      <c r="V1013">
        <v>0.5</v>
      </c>
      <c r="AA1013" t="s">
        <v>3397</v>
      </c>
      <c r="AE1013" t="s">
        <v>49</v>
      </c>
      <c r="AF1013" t="s">
        <v>62</v>
      </c>
      <c r="AI1013">
        <v>1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Q1013">
        <v>0</v>
      </c>
      <c r="AR1013">
        <v>0</v>
      </c>
      <c r="AS1013">
        <v>0</v>
      </c>
      <c r="AT1013">
        <v>0</v>
      </c>
      <c r="AU1013">
        <v>2</v>
      </c>
      <c r="AV1013">
        <v>0</v>
      </c>
      <c r="AW1013">
        <v>0</v>
      </c>
      <c r="AX1013">
        <v>2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K1013" t="s">
        <v>3397</v>
      </c>
    </row>
    <row r="1014" spans="1:63" x14ac:dyDescent="0.25">
      <c r="A1014">
        <v>1</v>
      </c>
      <c r="B1014" t="s">
        <v>1924</v>
      </c>
      <c r="D1014" t="s">
        <v>1924</v>
      </c>
      <c r="E1014">
        <v>1013</v>
      </c>
      <c r="H1014" t="s">
        <v>1924</v>
      </c>
      <c r="I1014" t="s">
        <v>1940</v>
      </c>
      <c r="J1014" t="s">
        <v>1935</v>
      </c>
      <c r="K1014" t="s">
        <v>3638</v>
      </c>
      <c r="M1014">
        <v>3.9800000000000002E-2</v>
      </c>
      <c r="N1014">
        <v>3.9E-2</v>
      </c>
      <c r="R1014">
        <v>0</v>
      </c>
      <c r="T1014">
        <v>4</v>
      </c>
      <c r="U1014">
        <v>2.5</v>
      </c>
      <c r="V1014">
        <v>0.5</v>
      </c>
      <c r="AA1014" t="s">
        <v>3397</v>
      </c>
      <c r="AE1014" t="s">
        <v>49</v>
      </c>
      <c r="AF1014" t="s">
        <v>62</v>
      </c>
      <c r="AI1014">
        <v>1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</v>
      </c>
      <c r="AQ1014">
        <v>0</v>
      </c>
      <c r="AR1014">
        <v>0</v>
      </c>
      <c r="AS1014">
        <v>0</v>
      </c>
      <c r="AT1014">
        <v>0</v>
      </c>
      <c r="AU1014">
        <v>2</v>
      </c>
      <c r="AV1014">
        <v>0</v>
      </c>
      <c r="AW1014">
        <v>0</v>
      </c>
      <c r="AX1014">
        <v>2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K1014" t="s">
        <v>3397</v>
      </c>
    </row>
    <row r="1015" spans="1:63" x14ac:dyDescent="0.25">
      <c r="A1015">
        <v>1</v>
      </c>
      <c r="B1015" t="s">
        <v>1924</v>
      </c>
      <c r="D1015" t="s">
        <v>1924</v>
      </c>
      <c r="E1015">
        <v>1014</v>
      </c>
      <c r="H1015" t="s">
        <v>1924</v>
      </c>
      <c r="I1015" t="s">
        <v>1941</v>
      </c>
      <c r="J1015" t="s">
        <v>1942</v>
      </c>
      <c r="K1015" t="s">
        <v>3643</v>
      </c>
      <c r="M1015">
        <v>0.04</v>
      </c>
      <c r="N1015">
        <v>3.9E-2</v>
      </c>
      <c r="R1015">
        <v>0</v>
      </c>
      <c r="T1015">
        <v>4</v>
      </c>
      <c r="U1015">
        <v>2.5</v>
      </c>
      <c r="V1015">
        <v>0.6</v>
      </c>
      <c r="AA1015" t="s">
        <v>3397</v>
      </c>
      <c r="AE1015" t="s">
        <v>49</v>
      </c>
      <c r="AF1015" t="s">
        <v>62</v>
      </c>
      <c r="AI1015">
        <v>1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Q1015">
        <v>0</v>
      </c>
      <c r="AR1015">
        <v>0</v>
      </c>
      <c r="AS1015">
        <v>0</v>
      </c>
      <c r="AT1015">
        <v>0</v>
      </c>
      <c r="AU1015">
        <v>2</v>
      </c>
      <c r="AV1015">
        <v>0</v>
      </c>
      <c r="AW1015">
        <v>0</v>
      </c>
      <c r="AX1015">
        <v>2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K1015" t="s">
        <v>3397</v>
      </c>
    </row>
    <row r="1016" spans="1:63" x14ac:dyDescent="0.25">
      <c r="A1016">
        <v>1</v>
      </c>
      <c r="B1016" t="s">
        <v>1924</v>
      </c>
      <c r="D1016" t="s">
        <v>1924</v>
      </c>
      <c r="E1016">
        <v>1015</v>
      </c>
      <c r="H1016" t="s">
        <v>1924</v>
      </c>
      <c r="I1016" t="s">
        <v>1943</v>
      </c>
      <c r="J1016" t="s">
        <v>1931</v>
      </c>
      <c r="K1016" t="s">
        <v>3642</v>
      </c>
      <c r="M1016">
        <v>3.9100000000000003E-2</v>
      </c>
      <c r="N1016">
        <v>3.9100000000000003E-2</v>
      </c>
      <c r="R1016">
        <v>0</v>
      </c>
      <c r="T1016">
        <v>3</v>
      </c>
      <c r="U1016">
        <v>1.5</v>
      </c>
      <c r="V1016">
        <v>0.5</v>
      </c>
      <c r="AA1016" t="s">
        <v>3397</v>
      </c>
      <c r="AE1016" t="s">
        <v>49</v>
      </c>
      <c r="AF1016" t="s">
        <v>62</v>
      </c>
      <c r="AI1016">
        <v>1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1</v>
      </c>
      <c r="AQ1016">
        <v>0</v>
      </c>
      <c r="AR1016">
        <v>0</v>
      </c>
      <c r="AS1016">
        <v>0</v>
      </c>
      <c r="AT1016">
        <v>0</v>
      </c>
      <c r="AU1016">
        <v>2</v>
      </c>
      <c r="AV1016">
        <v>0</v>
      </c>
      <c r="AW1016">
        <v>0</v>
      </c>
      <c r="AX1016">
        <v>2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K1016" t="s">
        <v>3397</v>
      </c>
    </row>
    <row r="1017" spans="1:63" x14ac:dyDescent="0.25">
      <c r="A1017">
        <v>1</v>
      </c>
      <c r="B1017" t="s">
        <v>1924</v>
      </c>
      <c r="D1017" t="s">
        <v>1924</v>
      </c>
      <c r="E1017">
        <v>1016</v>
      </c>
      <c r="H1017" t="s">
        <v>1924</v>
      </c>
      <c r="I1017" t="s">
        <v>1944</v>
      </c>
      <c r="J1017" t="s">
        <v>1945</v>
      </c>
      <c r="K1017" t="s">
        <v>3641</v>
      </c>
      <c r="M1017">
        <v>3.9399999999999998E-2</v>
      </c>
      <c r="N1017">
        <v>3.9399999999999998E-2</v>
      </c>
      <c r="R1017">
        <v>0</v>
      </c>
      <c r="T1017">
        <v>4</v>
      </c>
      <c r="U1017">
        <v>2.5</v>
      </c>
      <c r="V1017">
        <v>0.5</v>
      </c>
      <c r="AA1017" t="s">
        <v>3397</v>
      </c>
      <c r="AE1017" t="s">
        <v>49</v>
      </c>
      <c r="AF1017" t="s">
        <v>62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</v>
      </c>
      <c r="AQ1017">
        <v>0</v>
      </c>
      <c r="AR1017">
        <v>0</v>
      </c>
      <c r="AS1017">
        <v>0</v>
      </c>
      <c r="AT1017">
        <v>0</v>
      </c>
      <c r="AU1017">
        <v>2</v>
      </c>
      <c r="AV1017">
        <v>0</v>
      </c>
      <c r="AW1017">
        <v>0</v>
      </c>
      <c r="AX1017">
        <v>2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K1017" t="s">
        <v>3397</v>
      </c>
    </row>
    <row r="1018" spans="1:63" x14ac:dyDescent="0.25">
      <c r="A1018">
        <v>1</v>
      </c>
      <c r="B1018" t="s">
        <v>1924</v>
      </c>
      <c r="D1018" t="s">
        <v>1924</v>
      </c>
      <c r="E1018">
        <v>1017</v>
      </c>
      <c r="H1018" t="s">
        <v>1924</v>
      </c>
      <c r="I1018" t="s">
        <v>1946</v>
      </c>
      <c r="J1018" t="s">
        <v>1947</v>
      </c>
      <c r="K1018" t="s">
        <v>3640</v>
      </c>
      <c r="M1018">
        <v>4.65E-2</v>
      </c>
      <c r="N1018">
        <v>4.4999999999999998E-2</v>
      </c>
      <c r="R1018">
        <v>0</v>
      </c>
      <c r="T1018">
        <v>4</v>
      </c>
      <c r="U1018">
        <v>2.5</v>
      </c>
      <c r="V1018">
        <v>0.5</v>
      </c>
      <c r="AA1018" t="s">
        <v>3397</v>
      </c>
      <c r="AE1018" t="s">
        <v>49</v>
      </c>
      <c r="AF1018" t="s">
        <v>62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1</v>
      </c>
      <c r="AQ1018">
        <v>0</v>
      </c>
      <c r="AR1018">
        <v>0</v>
      </c>
      <c r="AS1018">
        <v>0</v>
      </c>
      <c r="AT1018">
        <v>0</v>
      </c>
      <c r="AU1018">
        <v>2</v>
      </c>
      <c r="AV1018">
        <v>0</v>
      </c>
      <c r="AW1018">
        <v>0</v>
      </c>
      <c r="AX1018">
        <v>2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K1018" t="s">
        <v>3397</v>
      </c>
    </row>
    <row r="1019" spans="1:63" x14ac:dyDescent="0.25">
      <c r="A1019">
        <v>1</v>
      </c>
      <c r="B1019" t="s">
        <v>1924</v>
      </c>
      <c r="D1019" t="s">
        <v>1924</v>
      </c>
      <c r="E1019">
        <v>1018</v>
      </c>
      <c r="H1019" t="s">
        <v>1924</v>
      </c>
      <c r="I1019" t="s">
        <v>1948</v>
      </c>
      <c r="J1019" t="s">
        <v>1949</v>
      </c>
      <c r="K1019" t="s">
        <v>3639</v>
      </c>
      <c r="M1019">
        <v>4.8000000000000001E-2</v>
      </c>
      <c r="N1019">
        <v>4.5999999999999999E-2</v>
      </c>
      <c r="R1019">
        <v>0</v>
      </c>
      <c r="T1019">
        <v>4</v>
      </c>
      <c r="U1019">
        <v>2.5</v>
      </c>
      <c r="V1019">
        <v>0.55000000000000004</v>
      </c>
      <c r="AA1019" t="s">
        <v>3397</v>
      </c>
      <c r="AE1019" t="s">
        <v>49</v>
      </c>
      <c r="AF1019" t="s">
        <v>62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1</v>
      </c>
      <c r="AQ1019">
        <v>0</v>
      </c>
      <c r="AR1019">
        <v>0</v>
      </c>
      <c r="AS1019">
        <v>0</v>
      </c>
      <c r="AT1019">
        <v>0</v>
      </c>
      <c r="AU1019">
        <v>2</v>
      </c>
      <c r="AV1019">
        <v>0</v>
      </c>
      <c r="AW1019">
        <v>0</v>
      </c>
      <c r="AX1019">
        <v>2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K1019" t="s">
        <v>3397</v>
      </c>
    </row>
    <row r="1020" spans="1:63" x14ac:dyDescent="0.25">
      <c r="A1020">
        <v>1</v>
      </c>
      <c r="B1020" t="s">
        <v>1924</v>
      </c>
      <c r="D1020" t="s">
        <v>1924</v>
      </c>
      <c r="E1020">
        <v>1019</v>
      </c>
      <c r="H1020" t="s">
        <v>1924</v>
      </c>
      <c r="I1020" t="s">
        <v>1950</v>
      </c>
      <c r="J1020" t="s">
        <v>1951</v>
      </c>
      <c r="K1020" t="s">
        <v>3638</v>
      </c>
      <c r="M1020">
        <v>3.9800000000000002E-2</v>
      </c>
      <c r="N1020">
        <v>4.7E-2</v>
      </c>
      <c r="R1020">
        <v>0</v>
      </c>
      <c r="T1020">
        <v>4</v>
      </c>
      <c r="U1020">
        <v>1.5</v>
      </c>
      <c r="V1020">
        <v>0.375</v>
      </c>
      <c r="AA1020" t="s">
        <v>3397</v>
      </c>
      <c r="AE1020" t="s">
        <v>44</v>
      </c>
      <c r="AF1020" t="s">
        <v>62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</v>
      </c>
      <c r="AQ1020">
        <v>0</v>
      </c>
      <c r="AR1020">
        <v>0</v>
      </c>
      <c r="AS1020">
        <v>0</v>
      </c>
      <c r="AT1020">
        <v>0</v>
      </c>
      <c r="AU1020">
        <v>2</v>
      </c>
      <c r="AV1020">
        <v>0</v>
      </c>
      <c r="AW1020">
        <v>0</v>
      </c>
      <c r="AX1020">
        <v>2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K1020" t="s">
        <v>3397</v>
      </c>
    </row>
    <row r="1021" spans="1:63" x14ac:dyDescent="0.25">
      <c r="A1021">
        <v>1</v>
      </c>
      <c r="B1021" t="s">
        <v>1924</v>
      </c>
      <c r="D1021" t="s">
        <v>1924</v>
      </c>
      <c r="E1021">
        <v>1020</v>
      </c>
      <c r="G1021" t="s">
        <v>74</v>
      </c>
      <c r="H1021" t="s">
        <v>1924</v>
      </c>
      <c r="I1021" t="s">
        <v>1952</v>
      </c>
      <c r="J1021" t="s">
        <v>1953</v>
      </c>
      <c r="K1021" t="s">
        <v>3637</v>
      </c>
      <c r="M1021">
        <v>3.6799999999999999E-2</v>
      </c>
      <c r="N1021">
        <v>4.7E-2</v>
      </c>
      <c r="O1021">
        <v>3.4000000000000002E-2</v>
      </c>
      <c r="P1021">
        <v>0.755</v>
      </c>
      <c r="R1021">
        <v>0</v>
      </c>
      <c r="S1021">
        <v>0.78</v>
      </c>
      <c r="T1021">
        <v>4</v>
      </c>
      <c r="U1021">
        <v>1.5</v>
      </c>
      <c r="V1021">
        <v>0.75</v>
      </c>
      <c r="AA1021" t="s">
        <v>3397</v>
      </c>
      <c r="AB1021">
        <v>0.02</v>
      </c>
      <c r="AC1021">
        <v>1.7000000000000001E-2</v>
      </c>
      <c r="AE1021" t="s">
        <v>44</v>
      </c>
      <c r="AF1021" t="s">
        <v>62</v>
      </c>
      <c r="AG1021" t="s">
        <v>79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1</v>
      </c>
      <c r="AQ1021">
        <v>0</v>
      </c>
      <c r="AR1021">
        <v>0</v>
      </c>
      <c r="AS1021">
        <v>0</v>
      </c>
      <c r="AT1021">
        <v>0</v>
      </c>
      <c r="AU1021">
        <v>2</v>
      </c>
      <c r="AV1021">
        <v>0</v>
      </c>
      <c r="AW1021">
        <v>0</v>
      </c>
      <c r="AX1021">
        <v>2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K1021" t="s">
        <v>3397</v>
      </c>
    </row>
    <row r="1022" spans="1:63" x14ac:dyDescent="0.25">
      <c r="A1022">
        <v>1</v>
      </c>
      <c r="B1022" t="s">
        <v>1924</v>
      </c>
      <c r="D1022" t="s">
        <v>1924</v>
      </c>
      <c r="E1022">
        <v>1021</v>
      </c>
      <c r="H1022" t="s">
        <v>1924</v>
      </c>
      <c r="I1022" t="s">
        <v>1954</v>
      </c>
      <c r="J1022" t="s">
        <v>1931</v>
      </c>
      <c r="K1022" t="s">
        <v>3636</v>
      </c>
      <c r="M1022">
        <v>5.8700000000000002E-2</v>
      </c>
      <c r="N1022">
        <v>4.9000000000000002E-2</v>
      </c>
      <c r="R1022">
        <v>0</v>
      </c>
      <c r="T1022">
        <v>4</v>
      </c>
      <c r="U1022">
        <v>2.5</v>
      </c>
      <c r="V1022">
        <v>0.47499999999999998</v>
      </c>
      <c r="AA1022" t="s">
        <v>3397</v>
      </c>
      <c r="AE1022" t="s">
        <v>49</v>
      </c>
      <c r="AF1022" t="s">
        <v>62</v>
      </c>
      <c r="AI1022">
        <v>1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1</v>
      </c>
      <c r="AQ1022">
        <v>0</v>
      </c>
      <c r="AR1022">
        <v>0</v>
      </c>
      <c r="AS1022">
        <v>0</v>
      </c>
      <c r="AT1022">
        <v>0</v>
      </c>
      <c r="AU1022">
        <v>2</v>
      </c>
      <c r="AV1022">
        <v>0</v>
      </c>
      <c r="AW1022">
        <v>0</v>
      </c>
      <c r="AX1022">
        <v>2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K1022" t="s">
        <v>3397</v>
      </c>
    </row>
    <row r="1023" spans="1:63" x14ac:dyDescent="0.25">
      <c r="A1023">
        <v>1</v>
      </c>
      <c r="B1023" t="s">
        <v>1924</v>
      </c>
      <c r="D1023" t="s">
        <v>1924</v>
      </c>
      <c r="E1023">
        <v>1022</v>
      </c>
      <c r="H1023" t="s">
        <v>1924</v>
      </c>
      <c r="I1023" t="s">
        <v>1955</v>
      </c>
      <c r="J1023" t="s">
        <v>1956</v>
      </c>
      <c r="K1023" t="s">
        <v>3635</v>
      </c>
      <c r="M1023">
        <v>5.1999999999999998E-2</v>
      </c>
      <c r="N1023">
        <v>5.0999999999999997E-2</v>
      </c>
      <c r="R1023">
        <v>0</v>
      </c>
      <c r="T1023">
        <v>4</v>
      </c>
      <c r="U1023">
        <v>2.5</v>
      </c>
      <c r="V1023">
        <v>0.52500000000000002</v>
      </c>
      <c r="AA1023" t="s">
        <v>3397</v>
      </c>
      <c r="AE1023" t="s">
        <v>49</v>
      </c>
      <c r="AF1023" t="s">
        <v>62</v>
      </c>
      <c r="AI1023">
        <v>1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1</v>
      </c>
      <c r="AQ1023">
        <v>0</v>
      </c>
      <c r="AR1023">
        <v>0</v>
      </c>
      <c r="AS1023">
        <v>0</v>
      </c>
      <c r="AT1023">
        <v>0</v>
      </c>
      <c r="AU1023">
        <v>2</v>
      </c>
      <c r="AV1023">
        <v>0</v>
      </c>
      <c r="AW1023">
        <v>0</v>
      </c>
      <c r="AX1023">
        <v>2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K1023" t="s">
        <v>3397</v>
      </c>
    </row>
    <row r="1024" spans="1:63" x14ac:dyDescent="0.25">
      <c r="A1024">
        <v>1</v>
      </c>
      <c r="B1024" t="s">
        <v>1924</v>
      </c>
      <c r="D1024" t="s">
        <v>1924</v>
      </c>
      <c r="E1024">
        <v>1023</v>
      </c>
      <c r="H1024" t="s">
        <v>1924</v>
      </c>
      <c r="I1024" t="s">
        <v>1957</v>
      </c>
      <c r="J1024" t="s">
        <v>1931</v>
      </c>
      <c r="K1024" t="s">
        <v>3634</v>
      </c>
      <c r="M1024">
        <v>5.8999999999999997E-2</v>
      </c>
      <c r="N1024">
        <v>5.0999999999999997E-2</v>
      </c>
      <c r="R1024">
        <v>0</v>
      </c>
      <c r="T1024">
        <v>4</v>
      </c>
      <c r="U1024">
        <v>2.5</v>
      </c>
      <c r="V1024">
        <v>0.5</v>
      </c>
      <c r="AA1024" t="s">
        <v>3397</v>
      </c>
      <c r="AE1024" t="s">
        <v>49</v>
      </c>
      <c r="AF1024" t="s">
        <v>62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1</v>
      </c>
      <c r="AQ1024">
        <v>0</v>
      </c>
      <c r="AR1024">
        <v>0</v>
      </c>
      <c r="AS1024">
        <v>0</v>
      </c>
      <c r="AT1024">
        <v>0</v>
      </c>
      <c r="AU1024">
        <v>2</v>
      </c>
      <c r="AV1024">
        <v>0</v>
      </c>
      <c r="AW1024">
        <v>0</v>
      </c>
      <c r="AX1024">
        <v>2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K1024" t="s">
        <v>3397</v>
      </c>
    </row>
    <row r="1025" spans="1:63" x14ac:dyDescent="0.25">
      <c r="A1025">
        <v>1</v>
      </c>
      <c r="B1025" t="s">
        <v>1924</v>
      </c>
      <c r="D1025" t="s">
        <v>1924</v>
      </c>
      <c r="E1025">
        <v>1024</v>
      </c>
      <c r="H1025" t="s">
        <v>1924</v>
      </c>
      <c r="I1025" t="s">
        <v>1958</v>
      </c>
      <c r="J1025" t="s">
        <v>1959</v>
      </c>
      <c r="K1025" t="s">
        <v>3633</v>
      </c>
      <c r="M1025">
        <v>5.9499999999999997E-2</v>
      </c>
      <c r="N1025">
        <v>5.7000000000000002E-2</v>
      </c>
      <c r="R1025">
        <v>0</v>
      </c>
      <c r="T1025">
        <v>4</v>
      </c>
      <c r="U1025">
        <v>1.5</v>
      </c>
      <c r="V1025">
        <v>0.4</v>
      </c>
      <c r="AA1025" t="s">
        <v>3397</v>
      </c>
      <c r="AE1025" t="s">
        <v>44</v>
      </c>
      <c r="AF1025" t="s">
        <v>62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Q1025">
        <v>0</v>
      </c>
      <c r="AR1025">
        <v>0</v>
      </c>
      <c r="AS1025">
        <v>0</v>
      </c>
      <c r="AT1025">
        <v>0</v>
      </c>
      <c r="AU1025">
        <v>2</v>
      </c>
      <c r="AV1025">
        <v>0</v>
      </c>
      <c r="AW1025">
        <v>0</v>
      </c>
      <c r="AX1025">
        <v>2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K1025" t="s">
        <v>3397</v>
      </c>
    </row>
    <row r="1026" spans="1:63" x14ac:dyDescent="0.25">
      <c r="A1026">
        <v>1</v>
      </c>
      <c r="B1026" t="s">
        <v>1924</v>
      </c>
      <c r="D1026" t="s">
        <v>1924</v>
      </c>
      <c r="E1026">
        <v>1025</v>
      </c>
      <c r="H1026" t="s">
        <v>1924</v>
      </c>
      <c r="I1026" t="s">
        <v>1960</v>
      </c>
      <c r="J1026" t="s">
        <v>1961</v>
      </c>
      <c r="K1026" t="s">
        <v>3632</v>
      </c>
      <c r="M1026">
        <v>6.1499999999999999E-2</v>
      </c>
      <c r="N1026">
        <v>5.7000000000000002E-2</v>
      </c>
      <c r="R1026">
        <v>0</v>
      </c>
      <c r="T1026">
        <v>4</v>
      </c>
      <c r="U1026">
        <v>1.5</v>
      </c>
      <c r="V1026">
        <v>0.4</v>
      </c>
      <c r="AA1026" t="s">
        <v>3397</v>
      </c>
      <c r="AE1026" t="s">
        <v>44</v>
      </c>
      <c r="AF1026" t="s">
        <v>62</v>
      </c>
      <c r="AI1026">
        <v>1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Q1026">
        <v>0</v>
      </c>
      <c r="AR1026">
        <v>0</v>
      </c>
      <c r="AS1026">
        <v>0</v>
      </c>
      <c r="AT1026">
        <v>0</v>
      </c>
      <c r="AU1026">
        <v>2</v>
      </c>
      <c r="AV1026">
        <v>0</v>
      </c>
      <c r="AW1026">
        <v>0</v>
      </c>
      <c r="AX1026">
        <v>2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K1026" t="s">
        <v>3397</v>
      </c>
    </row>
    <row r="1027" spans="1:63" x14ac:dyDescent="0.25">
      <c r="A1027">
        <v>1</v>
      </c>
      <c r="B1027" t="s">
        <v>1924</v>
      </c>
      <c r="D1027" t="s">
        <v>1924</v>
      </c>
      <c r="E1027">
        <v>1026</v>
      </c>
      <c r="H1027" t="s">
        <v>1924</v>
      </c>
      <c r="I1027" t="s">
        <v>1962</v>
      </c>
      <c r="J1027" t="s">
        <v>1963</v>
      </c>
      <c r="K1027" t="s">
        <v>3631</v>
      </c>
      <c r="M1027">
        <v>6.2E-2</v>
      </c>
      <c r="N1027">
        <v>5.7000000000000002E-2</v>
      </c>
      <c r="R1027">
        <v>0</v>
      </c>
      <c r="T1027">
        <v>4</v>
      </c>
      <c r="U1027">
        <v>1.5</v>
      </c>
      <c r="V1027">
        <v>0.45</v>
      </c>
      <c r="AA1027" t="s">
        <v>3397</v>
      </c>
      <c r="AE1027" t="s">
        <v>44</v>
      </c>
      <c r="AF1027" t="s">
        <v>62</v>
      </c>
      <c r="AI1027">
        <v>1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</v>
      </c>
      <c r="AQ1027">
        <v>0</v>
      </c>
      <c r="AR1027">
        <v>0</v>
      </c>
      <c r="AS1027">
        <v>0</v>
      </c>
      <c r="AT1027">
        <v>0</v>
      </c>
      <c r="AU1027">
        <v>2</v>
      </c>
      <c r="AV1027">
        <v>0</v>
      </c>
      <c r="AW1027">
        <v>0</v>
      </c>
      <c r="AX1027">
        <v>2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K1027" t="s">
        <v>3397</v>
      </c>
    </row>
    <row r="1028" spans="1:63" x14ac:dyDescent="0.25">
      <c r="A1028">
        <v>1</v>
      </c>
      <c r="B1028" t="s">
        <v>1924</v>
      </c>
      <c r="D1028" t="s">
        <v>1924</v>
      </c>
      <c r="E1028">
        <v>1027</v>
      </c>
      <c r="H1028" t="s">
        <v>1924</v>
      </c>
      <c r="I1028" t="s">
        <v>1964</v>
      </c>
      <c r="J1028">
        <v>27206250</v>
      </c>
      <c r="K1028" t="s">
        <v>3630</v>
      </c>
      <c r="M1028">
        <v>6.25E-2</v>
      </c>
      <c r="N1028">
        <v>5.7000000000000002E-2</v>
      </c>
      <c r="R1028">
        <v>0</v>
      </c>
      <c r="T1028">
        <v>4</v>
      </c>
      <c r="U1028">
        <v>1.5</v>
      </c>
      <c r="V1028">
        <v>0.45</v>
      </c>
      <c r="AA1028" t="s">
        <v>3397</v>
      </c>
      <c r="AE1028" t="s">
        <v>44</v>
      </c>
      <c r="AF1028" t="s">
        <v>62</v>
      </c>
      <c r="AI1028">
        <v>1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1</v>
      </c>
      <c r="AQ1028">
        <v>0</v>
      </c>
      <c r="AR1028">
        <v>0</v>
      </c>
      <c r="AS1028">
        <v>0</v>
      </c>
      <c r="AT1028">
        <v>0</v>
      </c>
      <c r="AU1028">
        <v>2</v>
      </c>
      <c r="AV1028">
        <v>0</v>
      </c>
      <c r="AW1028">
        <v>0</v>
      </c>
      <c r="AX1028">
        <v>2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K1028" t="s">
        <v>3397</v>
      </c>
    </row>
    <row r="1029" spans="1:63" x14ac:dyDescent="0.25">
      <c r="A1029">
        <v>1</v>
      </c>
      <c r="B1029" t="s">
        <v>1924</v>
      </c>
      <c r="D1029" t="s">
        <v>1924</v>
      </c>
      <c r="E1029">
        <v>1028</v>
      </c>
      <c r="H1029" t="s">
        <v>1924</v>
      </c>
      <c r="I1029" t="s">
        <v>1965</v>
      </c>
      <c r="J1029">
        <v>1233</v>
      </c>
      <c r="K1029" t="s">
        <v>3625</v>
      </c>
      <c r="M1029">
        <v>6.3500000000000001E-2</v>
      </c>
      <c r="N1029">
        <v>5.7000000000000002E-2</v>
      </c>
      <c r="R1029">
        <v>0</v>
      </c>
      <c r="T1029">
        <v>4</v>
      </c>
      <c r="U1029">
        <v>1.5</v>
      </c>
      <c r="V1029">
        <v>0.47499999999999998</v>
      </c>
      <c r="AA1029" t="s">
        <v>3397</v>
      </c>
      <c r="AE1029" t="s">
        <v>44</v>
      </c>
      <c r="AF1029" t="s">
        <v>62</v>
      </c>
      <c r="AG1029" t="s">
        <v>495</v>
      </c>
      <c r="AI1029">
        <v>1</v>
      </c>
      <c r="AJ1029">
        <v>1</v>
      </c>
      <c r="AK1029">
        <v>1</v>
      </c>
      <c r="AL1029">
        <v>0</v>
      </c>
      <c r="AM1029">
        <v>1</v>
      </c>
      <c r="AN1029">
        <v>0</v>
      </c>
      <c r="AO1029">
        <v>1</v>
      </c>
      <c r="AQ1029">
        <v>0</v>
      </c>
      <c r="AR1029">
        <v>0</v>
      </c>
      <c r="AS1029">
        <v>0</v>
      </c>
      <c r="AT1029">
        <v>0</v>
      </c>
      <c r="AU1029">
        <v>2</v>
      </c>
      <c r="AV1029">
        <v>0</v>
      </c>
      <c r="AW1029">
        <v>0</v>
      </c>
      <c r="AX1029">
        <v>2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K1029" t="s">
        <v>3397</v>
      </c>
    </row>
    <row r="1030" spans="1:63" x14ac:dyDescent="0.25">
      <c r="A1030">
        <v>1</v>
      </c>
      <c r="B1030" t="s">
        <v>1924</v>
      </c>
      <c r="D1030" t="s">
        <v>1924</v>
      </c>
      <c r="E1030">
        <v>1029</v>
      </c>
      <c r="H1030" t="s">
        <v>1924</v>
      </c>
      <c r="I1030" t="s">
        <v>1966</v>
      </c>
      <c r="J1030">
        <v>27206500</v>
      </c>
      <c r="K1030" t="s">
        <v>3629</v>
      </c>
      <c r="M1030">
        <v>6.5000000000000002E-2</v>
      </c>
      <c r="N1030">
        <v>5.7000000000000002E-2</v>
      </c>
      <c r="R1030">
        <v>0</v>
      </c>
      <c r="T1030">
        <v>4</v>
      </c>
      <c r="U1030">
        <v>1.5</v>
      </c>
      <c r="V1030">
        <v>0.42499999999999999</v>
      </c>
      <c r="AA1030" t="s">
        <v>3397</v>
      </c>
      <c r="AE1030" t="s">
        <v>44</v>
      </c>
      <c r="AF1030" t="s">
        <v>62</v>
      </c>
      <c r="AI1030">
        <v>1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1</v>
      </c>
      <c r="AQ1030">
        <v>0</v>
      </c>
      <c r="AR1030">
        <v>0</v>
      </c>
      <c r="AS1030">
        <v>0</v>
      </c>
      <c r="AT1030">
        <v>0</v>
      </c>
      <c r="AU1030">
        <v>2</v>
      </c>
      <c r="AV1030">
        <v>0</v>
      </c>
      <c r="AW1030">
        <v>0</v>
      </c>
      <c r="AX1030">
        <v>2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K1030" t="s">
        <v>3397</v>
      </c>
    </row>
    <row r="1031" spans="1:63" x14ac:dyDescent="0.25">
      <c r="A1031">
        <v>1</v>
      </c>
      <c r="B1031" t="s">
        <v>1924</v>
      </c>
      <c r="D1031" t="s">
        <v>1924</v>
      </c>
      <c r="E1031">
        <v>1030</v>
      </c>
      <c r="H1031" t="s">
        <v>1924</v>
      </c>
      <c r="I1031" t="s">
        <v>1967</v>
      </c>
      <c r="J1031" t="s">
        <v>1931</v>
      </c>
      <c r="K1031" t="s">
        <v>3628</v>
      </c>
      <c r="M1031">
        <v>5.9299999999999999E-2</v>
      </c>
      <c r="N1031">
        <v>5.8000000000000003E-2</v>
      </c>
      <c r="R1031">
        <v>0</v>
      </c>
      <c r="T1031">
        <v>4</v>
      </c>
      <c r="U1031">
        <v>2.5</v>
      </c>
      <c r="V1031">
        <v>0.5</v>
      </c>
      <c r="AA1031" t="s">
        <v>3397</v>
      </c>
      <c r="AE1031" t="s">
        <v>49</v>
      </c>
      <c r="AF1031" t="s">
        <v>62</v>
      </c>
      <c r="AI1031">
        <v>1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1</v>
      </c>
      <c r="AQ1031">
        <v>0</v>
      </c>
      <c r="AR1031">
        <v>0</v>
      </c>
      <c r="AS1031">
        <v>0</v>
      </c>
      <c r="AT1031">
        <v>0</v>
      </c>
      <c r="AU1031">
        <v>2</v>
      </c>
      <c r="AV1031">
        <v>0</v>
      </c>
      <c r="AW1031">
        <v>0</v>
      </c>
      <c r="AX1031">
        <v>2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K1031" t="s">
        <v>3397</v>
      </c>
    </row>
    <row r="1032" spans="1:63" x14ac:dyDescent="0.25">
      <c r="A1032">
        <v>1</v>
      </c>
      <c r="B1032" t="s">
        <v>1924</v>
      </c>
      <c r="D1032" t="s">
        <v>1924</v>
      </c>
      <c r="E1032">
        <v>1031</v>
      </c>
      <c r="H1032" t="s">
        <v>1924</v>
      </c>
      <c r="I1032" t="s">
        <v>1968</v>
      </c>
      <c r="J1032" t="s">
        <v>1931</v>
      </c>
      <c r="K1032" t="s">
        <v>3627</v>
      </c>
      <c r="M1032">
        <v>5.9400000000000001E-2</v>
      </c>
      <c r="N1032">
        <v>5.8000000000000003E-2</v>
      </c>
      <c r="R1032">
        <v>0</v>
      </c>
      <c r="T1032">
        <v>4</v>
      </c>
      <c r="U1032">
        <v>2.5</v>
      </c>
      <c r="V1032">
        <v>0.5</v>
      </c>
      <c r="AA1032" t="s">
        <v>3397</v>
      </c>
      <c r="AE1032" t="s">
        <v>49</v>
      </c>
      <c r="AF1032" t="s">
        <v>62</v>
      </c>
      <c r="AI1032">
        <v>1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1</v>
      </c>
      <c r="AQ1032">
        <v>0</v>
      </c>
      <c r="AR1032">
        <v>0</v>
      </c>
      <c r="AS1032">
        <v>0</v>
      </c>
      <c r="AT1032">
        <v>0</v>
      </c>
      <c r="AU1032">
        <v>2</v>
      </c>
      <c r="AV1032">
        <v>0</v>
      </c>
      <c r="AW1032">
        <v>0</v>
      </c>
      <c r="AX1032">
        <v>2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K1032" t="s">
        <v>3397</v>
      </c>
    </row>
    <row r="1033" spans="1:63" x14ac:dyDescent="0.25">
      <c r="A1033">
        <v>1</v>
      </c>
      <c r="B1033" t="s">
        <v>1924</v>
      </c>
      <c r="D1033" t="s">
        <v>1924</v>
      </c>
      <c r="E1033">
        <v>1032</v>
      </c>
      <c r="H1033" t="s">
        <v>1924</v>
      </c>
      <c r="I1033" t="s">
        <v>1969</v>
      </c>
      <c r="J1033" t="s">
        <v>1931</v>
      </c>
      <c r="K1033" t="s">
        <v>3626</v>
      </c>
      <c r="M1033">
        <v>0.06</v>
      </c>
      <c r="N1033">
        <v>5.8000000000000003E-2</v>
      </c>
      <c r="R1033">
        <v>0</v>
      </c>
      <c r="T1033">
        <v>4</v>
      </c>
      <c r="U1033">
        <v>2.5</v>
      </c>
      <c r="V1033">
        <v>0.52500000000000002</v>
      </c>
      <c r="AA1033" t="s">
        <v>3397</v>
      </c>
      <c r="AE1033" t="s">
        <v>49</v>
      </c>
      <c r="AF1033" t="s">
        <v>62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1</v>
      </c>
      <c r="AQ1033">
        <v>0</v>
      </c>
      <c r="AR1033">
        <v>0</v>
      </c>
      <c r="AS1033">
        <v>0</v>
      </c>
      <c r="AT1033">
        <v>0</v>
      </c>
      <c r="AU1033">
        <v>2</v>
      </c>
      <c r="AV1033">
        <v>0</v>
      </c>
      <c r="AW1033">
        <v>0</v>
      </c>
      <c r="AX1033">
        <v>2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K1033" t="s">
        <v>3397</v>
      </c>
    </row>
    <row r="1034" spans="1:63" x14ac:dyDescent="0.25">
      <c r="A1034">
        <v>1</v>
      </c>
      <c r="B1034" t="s">
        <v>1924</v>
      </c>
      <c r="D1034" t="s">
        <v>1924</v>
      </c>
      <c r="E1034">
        <v>1033</v>
      </c>
      <c r="G1034" t="s">
        <v>74</v>
      </c>
      <c r="H1034" t="s">
        <v>1924</v>
      </c>
      <c r="I1034" t="s">
        <v>1970</v>
      </c>
      <c r="J1034" t="s">
        <v>1971</v>
      </c>
      <c r="K1034" t="s">
        <v>3625</v>
      </c>
      <c r="M1034">
        <v>6.3500000000000001E-2</v>
      </c>
      <c r="N1034">
        <v>5.8000000000000003E-2</v>
      </c>
      <c r="O1034">
        <v>6.3500000000000001E-2</v>
      </c>
      <c r="P1034">
        <v>0.53</v>
      </c>
      <c r="R1034">
        <v>0</v>
      </c>
      <c r="S1034">
        <v>0.82</v>
      </c>
      <c r="T1034">
        <v>4</v>
      </c>
      <c r="U1034">
        <v>2.5</v>
      </c>
      <c r="V1034">
        <v>0.52500000000000002</v>
      </c>
      <c r="AA1034" t="s">
        <v>3397</v>
      </c>
      <c r="AB1034">
        <v>5.0000000000000001E-3</v>
      </c>
      <c r="AC1034">
        <v>4.4999999999999998E-2</v>
      </c>
      <c r="AE1034" t="s">
        <v>49</v>
      </c>
      <c r="AF1034" t="s">
        <v>62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1</v>
      </c>
      <c r="AQ1034">
        <v>0</v>
      </c>
      <c r="AR1034">
        <v>0</v>
      </c>
      <c r="AS1034">
        <v>0</v>
      </c>
      <c r="AT1034">
        <v>0</v>
      </c>
      <c r="AU1034">
        <v>2</v>
      </c>
      <c r="AV1034">
        <v>0</v>
      </c>
      <c r="AW1034">
        <v>0</v>
      </c>
      <c r="AX1034">
        <v>2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K1034" t="s">
        <v>3397</v>
      </c>
    </row>
    <row r="1035" spans="1:63" x14ac:dyDescent="0.25">
      <c r="A1035">
        <v>1</v>
      </c>
      <c r="B1035" t="s">
        <v>1924</v>
      </c>
      <c r="D1035" t="s">
        <v>1924</v>
      </c>
      <c r="E1035">
        <v>1034</v>
      </c>
      <c r="H1035" t="s">
        <v>1924</v>
      </c>
      <c r="I1035" t="s">
        <v>1972</v>
      </c>
      <c r="J1035" t="s">
        <v>1973</v>
      </c>
      <c r="K1035" t="s">
        <v>3624</v>
      </c>
      <c r="M1035">
        <v>6.4500000000000002E-2</v>
      </c>
      <c r="N1035">
        <v>5.8000000000000003E-2</v>
      </c>
      <c r="R1035">
        <v>0</v>
      </c>
      <c r="T1035">
        <v>4</v>
      </c>
      <c r="U1035">
        <v>2.5</v>
      </c>
      <c r="V1035">
        <v>0.52500000000000002</v>
      </c>
      <c r="AA1035" t="s">
        <v>3397</v>
      </c>
      <c r="AE1035" t="s">
        <v>49</v>
      </c>
      <c r="AF1035" t="s">
        <v>62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1</v>
      </c>
      <c r="AQ1035">
        <v>0</v>
      </c>
      <c r="AR1035">
        <v>0</v>
      </c>
      <c r="AS1035">
        <v>0</v>
      </c>
      <c r="AT1035">
        <v>0</v>
      </c>
      <c r="AU1035">
        <v>2</v>
      </c>
      <c r="AV1035">
        <v>0</v>
      </c>
      <c r="AW1035">
        <v>0</v>
      </c>
      <c r="AX1035">
        <v>2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K1035" t="s">
        <v>3397</v>
      </c>
    </row>
    <row r="1036" spans="1:63" x14ac:dyDescent="0.25">
      <c r="A1036">
        <v>1</v>
      </c>
      <c r="B1036" t="s">
        <v>1924</v>
      </c>
      <c r="D1036" t="s">
        <v>1924</v>
      </c>
      <c r="E1036">
        <v>1035</v>
      </c>
      <c r="H1036" t="s">
        <v>1924</v>
      </c>
      <c r="I1036" t="s">
        <v>1974</v>
      </c>
      <c r="J1036" t="s">
        <v>1975</v>
      </c>
      <c r="K1036" t="s">
        <v>3623</v>
      </c>
      <c r="M1036">
        <v>7.0499999999999993E-2</v>
      </c>
      <c r="N1036">
        <v>6.5000000000000002E-2</v>
      </c>
      <c r="R1036">
        <v>0</v>
      </c>
      <c r="T1036">
        <v>4</v>
      </c>
      <c r="U1036">
        <v>3</v>
      </c>
      <c r="V1036">
        <v>0.75</v>
      </c>
      <c r="AA1036" t="s">
        <v>3397</v>
      </c>
      <c r="AE1036" t="s">
        <v>49</v>
      </c>
      <c r="AF1036" t="s">
        <v>62</v>
      </c>
      <c r="AI1036">
        <v>1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1</v>
      </c>
      <c r="AQ1036">
        <v>0</v>
      </c>
      <c r="AR1036">
        <v>0</v>
      </c>
      <c r="AS1036">
        <v>0</v>
      </c>
      <c r="AT1036">
        <v>0</v>
      </c>
      <c r="AU1036">
        <v>2</v>
      </c>
      <c r="AV1036">
        <v>0</v>
      </c>
      <c r="AW1036">
        <v>0</v>
      </c>
      <c r="AX1036">
        <v>2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K1036" t="s">
        <v>3397</v>
      </c>
    </row>
    <row r="1037" spans="1:63" x14ac:dyDescent="0.25">
      <c r="A1037">
        <v>1</v>
      </c>
      <c r="B1037" t="s">
        <v>1924</v>
      </c>
      <c r="D1037" t="s">
        <v>1924</v>
      </c>
      <c r="E1037">
        <v>1036</v>
      </c>
      <c r="G1037" t="s">
        <v>74</v>
      </c>
      <c r="H1037" t="s">
        <v>1924</v>
      </c>
      <c r="I1037" t="s">
        <v>1976</v>
      </c>
      <c r="J1037" t="s">
        <v>1977</v>
      </c>
      <c r="K1037" t="s">
        <v>3622</v>
      </c>
      <c r="M1037">
        <v>7.0999999999999994E-2</v>
      </c>
      <c r="N1037">
        <v>6.5000000000000002E-2</v>
      </c>
      <c r="O1037">
        <v>7.0999999999999994E-2</v>
      </c>
      <c r="P1037">
        <v>0.83</v>
      </c>
      <c r="R1037">
        <v>0</v>
      </c>
      <c r="S1037">
        <v>1.17</v>
      </c>
      <c r="T1037">
        <v>4</v>
      </c>
      <c r="U1037">
        <v>3</v>
      </c>
      <c r="V1037">
        <v>0.75</v>
      </c>
      <c r="AA1037" t="s">
        <v>3397</v>
      </c>
      <c r="AB1037">
        <v>3.0000000000000001E-3</v>
      </c>
      <c r="AC1037">
        <v>0.05</v>
      </c>
      <c r="AE1037" t="s">
        <v>49</v>
      </c>
      <c r="AF1037" t="s">
        <v>62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1</v>
      </c>
      <c r="AQ1037">
        <v>0</v>
      </c>
      <c r="AR1037">
        <v>0</v>
      </c>
      <c r="AS1037">
        <v>0</v>
      </c>
      <c r="AT1037">
        <v>0</v>
      </c>
      <c r="AU1037">
        <v>2</v>
      </c>
      <c r="AV1037">
        <v>0</v>
      </c>
      <c r="AW1037">
        <v>0</v>
      </c>
      <c r="AX1037">
        <v>2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K1037" t="s">
        <v>3397</v>
      </c>
    </row>
    <row r="1038" spans="1:63" x14ac:dyDescent="0.25">
      <c r="A1038">
        <v>1</v>
      </c>
      <c r="B1038" t="s">
        <v>1924</v>
      </c>
      <c r="D1038" t="s">
        <v>1924</v>
      </c>
      <c r="E1038">
        <v>1037</v>
      </c>
      <c r="H1038" t="s">
        <v>1924</v>
      </c>
      <c r="I1038" t="s">
        <v>1978</v>
      </c>
      <c r="J1038" t="s">
        <v>1931</v>
      </c>
      <c r="K1038" t="s">
        <v>3621</v>
      </c>
      <c r="M1038">
        <v>7.4999999999999997E-2</v>
      </c>
      <c r="N1038">
        <v>7.0999999999999994E-2</v>
      </c>
      <c r="R1038">
        <v>0</v>
      </c>
      <c r="T1038">
        <v>4</v>
      </c>
      <c r="U1038">
        <v>3</v>
      </c>
      <c r="V1038">
        <v>0.75</v>
      </c>
      <c r="AA1038" t="s">
        <v>3397</v>
      </c>
      <c r="AE1038" t="s">
        <v>49</v>
      </c>
      <c r="AF1038" t="s">
        <v>62</v>
      </c>
      <c r="AI1038">
        <v>1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1</v>
      </c>
      <c r="AQ1038">
        <v>0</v>
      </c>
      <c r="AR1038">
        <v>0</v>
      </c>
      <c r="AS1038">
        <v>0</v>
      </c>
      <c r="AT1038">
        <v>0</v>
      </c>
      <c r="AU1038">
        <v>2</v>
      </c>
      <c r="AV1038">
        <v>0</v>
      </c>
      <c r="AW1038">
        <v>0</v>
      </c>
      <c r="AX1038">
        <v>2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K1038" t="s">
        <v>3397</v>
      </c>
    </row>
    <row r="1039" spans="1:63" x14ac:dyDescent="0.25">
      <c r="A1039">
        <v>1</v>
      </c>
      <c r="B1039" t="s">
        <v>1924</v>
      </c>
      <c r="D1039" t="s">
        <v>1924</v>
      </c>
      <c r="E1039">
        <v>1038</v>
      </c>
      <c r="H1039" t="s">
        <v>1924</v>
      </c>
      <c r="I1039" t="s">
        <v>1979</v>
      </c>
      <c r="J1039" t="s">
        <v>1980</v>
      </c>
      <c r="K1039" t="s">
        <v>3620</v>
      </c>
      <c r="M1039">
        <v>7.6499999999999999E-2</v>
      </c>
      <c r="N1039">
        <v>7.0999999999999994E-2</v>
      </c>
      <c r="R1039">
        <v>0</v>
      </c>
      <c r="T1039">
        <v>4</v>
      </c>
      <c r="U1039">
        <v>3</v>
      </c>
      <c r="V1039">
        <v>0.75</v>
      </c>
      <c r="AA1039" t="s">
        <v>3397</v>
      </c>
      <c r="AE1039" t="s">
        <v>49</v>
      </c>
      <c r="AF1039" t="s">
        <v>62</v>
      </c>
      <c r="AI1039">
        <v>1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1</v>
      </c>
      <c r="AQ1039">
        <v>0</v>
      </c>
      <c r="AR1039">
        <v>0</v>
      </c>
      <c r="AS1039">
        <v>0</v>
      </c>
      <c r="AT1039">
        <v>0</v>
      </c>
      <c r="AU1039">
        <v>2</v>
      </c>
      <c r="AV1039">
        <v>0</v>
      </c>
      <c r="AW1039">
        <v>0</v>
      </c>
      <c r="AX1039">
        <v>2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K1039" t="s">
        <v>3397</v>
      </c>
    </row>
    <row r="1040" spans="1:63" x14ac:dyDescent="0.25">
      <c r="A1040">
        <v>1</v>
      </c>
      <c r="B1040" t="s">
        <v>1924</v>
      </c>
      <c r="D1040" t="s">
        <v>1924</v>
      </c>
      <c r="E1040">
        <v>1039</v>
      </c>
      <c r="H1040" t="s">
        <v>1924</v>
      </c>
      <c r="I1040" t="s">
        <v>1981</v>
      </c>
      <c r="J1040" t="s">
        <v>1931</v>
      </c>
      <c r="K1040" t="s">
        <v>3619</v>
      </c>
      <c r="M1040">
        <v>7.8E-2</v>
      </c>
      <c r="N1040">
        <v>7.0999999999999994E-2</v>
      </c>
      <c r="R1040">
        <v>0</v>
      </c>
      <c r="T1040">
        <v>4</v>
      </c>
      <c r="U1040">
        <v>3</v>
      </c>
      <c r="V1040">
        <v>0.72499999999999998</v>
      </c>
      <c r="AA1040" t="s">
        <v>3397</v>
      </c>
      <c r="AE1040" t="s">
        <v>49</v>
      </c>
      <c r="AF1040" t="s">
        <v>62</v>
      </c>
      <c r="AI1040">
        <v>1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1</v>
      </c>
      <c r="AQ1040">
        <v>0</v>
      </c>
      <c r="AR1040">
        <v>0</v>
      </c>
      <c r="AS1040">
        <v>0</v>
      </c>
      <c r="AT1040">
        <v>0</v>
      </c>
      <c r="AU1040">
        <v>2</v>
      </c>
      <c r="AV1040">
        <v>0</v>
      </c>
      <c r="AW1040">
        <v>0</v>
      </c>
      <c r="AX1040">
        <v>2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K1040" t="s">
        <v>3397</v>
      </c>
    </row>
    <row r="1041" spans="1:63" x14ac:dyDescent="0.25">
      <c r="A1041">
        <v>1</v>
      </c>
      <c r="B1041" t="s">
        <v>1924</v>
      </c>
      <c r="D1041" t="s">
        <v>1924</v>
      </c>
      <c r="E1041">
        <v>1040</v>
      </c>
      <c r="H1041" t="s">
        <v>1924</v>
      </c>
      <c r="I1041" t="s">
        <v>1982</v>
      </c>
      <c r="J1041" t="s">
        <v>1931</v>
      </c>
      <c r="K1041" t="s">
        <v>3617</v>
      </c>
      <c r="M1041">
        <v>7.8100000000000003E-2</v>
      </c>
      <c r="N1041">
        <v>7.0999999999999994E-2</v>
      </c>
      <c r="R1041">
        <v>0</v>
      </c>
      <c r="T1041">
        <v>4</v>
      </c>
      <c r="U1041">
        <v>3</v>
      </c>
      <c r="V1041">
        <v>0.75</v>
      </c>
      <c r="AA1041" t="s">
        <v>3397</v>
      </c>
      <c r="AE1041" t="s">
        <v>49</v>
      </c>
      <c r="AF1041" t="s">
        <v>62</v>
      </c>
      <c r="AI1041">
        <v>1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1</v>
      </c>
      <c r="AQ1041">
        <v>0</v>
      </c>
      <c r="AR1041">
        <v>0</v>
      </c>
      <c r="AS1041">
        <v>0</v>
      </c>
      <c r="AT1041">
        <v>0</v>
      </c>
      <c r="AU1041">
        <v>2</v>
      </c>
      <c r="AV1041">
        <v>0</v>
      </c>
      <c r="AW1041">
        <v>0</v>
      </c>
      <c r="AX1041">
        <v>2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K1041" t="s">
        <v>3397</v>
      </c>
    </row>
    <row r="1042" spans="1:63" x14ac:dyDescent="0.25">
      <c r="A1042">
        <v>1</v>
      </c>
      <c r="B1042" t="s">
        <v>1924</v>
      </c>
      <c r="D1042" t="s">
        <v>1924</v>
      </c>
      <c r="E1042">
        <v>1041</v>
      </c>
      <c r="H1042" t="s">
        <v>1924</v>
      </c>
      <c r="I1042" t="s">
        <v>1983</v>
      </c>
      <c r="J1042" t="s">
        <v>1931</v>
      </c>
      <c r="K1042" t="s">
        <v>3618</v>
      </c>
      <c r="M1042">
        <v>7.8200000000000006E-2</v>
      </c>
      <c r="N1042">
        <v>7.0999999999999994E-2</v>
      </c>
      <c r="R1042">
        <v>0</v>
      </c>
      <c r="T1042">
        <v>4</v>
      </c>
      <c r="U1042">
        <v>3</v>
      </c>
      <c r="V1042">
        <v>0.75</v>
      </c>
      <c r="AA1042" t="s">
        <v>3397</v>
      </c>
      <c r="AE1042" t="s">
        <v>49</v>
      </c>
      <c r="AF1042" t="s">
        <v>62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Q1042">
        <v>0</v>
      </c>
      <c r="AR1042">
        <v>0</v>
      </c>
      <c r="AS1042">
        <v>0</v>
      </c>
      <c r="AT1042">
        <v>0</v>
      </c>
      <c r="AU1042">
        <v>2</v>
      </c>
      <c r="AV1042">
        <v>0</v>
      </c>
      <c r="AW1042">
        <v>0</v>
      </c>
      <c r="AX1042">
        <v>2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K1042" t="s">
        <v>3397</v>
      </c>
    </row>
    <row r="1043" spans="1:63" x14ac:dyDescent="0.25">
      <c r="A1043">
        <v>1</v>
      </c>
      <c r="B1043" t="s">
        <v>1924</v>
      </c>
      <c r="D1043" t="s">
        <v>1924</v>
      </c>
      <c r="E1043">
        <v>1042</v>
      </c>
      <c r="H1043" t="s">
        <v>1924</v>
      </c>
      <c r="I1043" t="s">
        <v>1984</v>
      </c>
      <c r="J1043">
        <v>27207810</v>
      </c>
      <c r="K1043" t="s">
        <v>3617</v>
      </c>
      <c r="M1043">
        <v>7.8100000000000003E-2</v>
      </c>
      <c r="N1043">
        <v>7.1999999999999995E-2</v>
      </c>
      <c r="R1043">
        <v>0</v>
      </c>
      <c r="T1043">
        <v>4</v>
      </c>
      <c r="U1043">
        <v>1.75</v>
      </c>
      <c r="V1043">
        <v>0.6</v>
      </c>
      <c r="AA1043" t="s">
        <v>3397</v>
      </c>
      <c r="AE1043" t="s">
        <v>44</v>
      </c>
      <c r="AF1043" t="s">
        <v>62</v>
      </c>
      <c r="AI1043">
        <v>1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1</v>
      </c>
      <c r="AQ1043">
        <v>0</v>
      </c>
      <c r="AR1043">
        <v>0</v>
      </c>
      <c r="AS1043">
        <v>0</v>
      </c>
      <c r="AT1043">
        <v>0</v>
      </c>
      <c r="AU1043">
        <v>2</v>
      </c>
      <c r="AV1043">
        <v>0</v>
      </c>
      <c r="AW1043">
        <v>0</v>
      </c>
      <c r="AX1043">
        <v>2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K1043" t="s">
        <v>3397</v>
      </c>
    </row>
    <row r="1044" spans="1:63" x14ac:dyDescent="0.25">
      <c r="A1044">
        <v>1</v>
      </c>
      <c r="B1044" t="s">
        <v>1924</v>
      </c>
      <c r="D1044" t="s">
        <v>1924</v>
      </c>
      <c r="E1044">
        <v>1043</v>
      </c>
      <c r="H1044" t="s">
        <v>1924</v>
      </c>
      <c r="I1044" t="s">
        <v>1985</v>
      </c>
      <c r="J1044">
        <v>27207950</v>
      </c>
      <c r="K1044" t="s">
        <v>3615</v>
      </c>
      <c r="M1044">
        <v>7.9500000000000001E-2</v>
      </c>
      <c r="N1044">
        <v>7.1999999999999995E-2</v>
      </c>
      <c r="R1044">
        <v>0</v>
      </c>
      <c r="T1044">
        <v>4</v>
      </c>
      <c r="U1044">
        <v>1.75</v>
      </c>
      <c r="V1044">
        <v>0.6</v>
      </c>
      <c r="AA1044" t="s">
        <v>3397</v>
      </c>
      <c r="AE1044" t="s">
        <v>44</v>
      </c>
      <c r="AF1044" t="s">
        <v>62</v>
      </c>
      <c r="AI1044">
        <v>1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1</v>
      </c>
      <c r="AQ1044">
        <v>0</v>
      </c>
      <c r="AR1044">
        <v>0</v>
      </c>
      <c r="AS1044">
        <v>0</v>
      </c>
      <c r="AT1044">
        <v>0</v>
      </c>
      <c r="AU1044">
        <v>2</v>
      </c>
      <c r="AV1044">
        <v>0</v>
      </c>
      <c r="AW1044">
        <v>0</v>
      </c>
      <c r="AX1044">
        <v>2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K1044" t="s">
        <v>3397</v>
      </c>
    </row>
    <row r="1045" spans="1:63" x14ac:dyDescent="0.25">
      <c r="A1045">
        <v>1</v>
      </c>
      <c r="B1045" t="s">
        <v>1924</v>
      </c>
      <c r="D1045" t="s">
        <v>1924</v>
      </c>
      <c r="E1045">
        <v>1044</v>
      </c>
      <c r="H1045" t="s">
        <v>1924</v>
      </c>
      <c r="I1045" t="s">
        <v>1986</v>
      </c>
      <c r="J1045">
        <v>27208100</v>
      </c>
      <c r="K1045" t="s">
        <v>3616</v>
      </c>
      <c r="M1045">
        <v>8.1000000000000003E-2</v>
      </c>
      <c r="N1045">
        <v>7.1999999999999995E-2</v>
      </c>
      <c r="R1045">
        <v>0</v>
      </c>
      <c r="T1045">
        <v>4</v>
      </c>
      <c r="U1045">
        <v>1.75</v>
      </c>
      <c r="V1045">
        <v>0.6</v>
      </c>
      <c r="AA1045" t="s">
        <v>3397</v>
      </c>
      <c r="AE1045" t="s">
        <v>44</v>
      </c>
      <c r="AF1045" t="s">
        <v>62</v>
      </c>
      <c r="AI1045">
        <v>1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1</v>
      </c>
      <c r="AQ1045">
        <v>0</v>
      </c>
      <c r="AR1045">
        <v>0</v>
      </c>
      <c r="AS1045">
        <v>0</v>
      </c>
      <c r="AT1045">
        <v>0</v>
      </c>
      <c r="AU1045">
        <v>2</v>
      </c>
      <c r="AV1045">
        <v>0</v>
      </c>
      <c r="AW1045">
        <v>0</v>
      </c>
      <c r="AX1045">
        <v>2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K1045" t="s">
        <v>3397</v>
      </c>
    </row>
    <row r="1046" spans="1:63" x14ac:dyDescent="0.25">
      <c r="A1046">
        <v>1</v>
      </c>
      <c r="B1046" t="s">
        <v>1924</v>
      </c>
      <c r="D1046" t="s">
        <v>1924</v>
      </c>
      <c r="E1046">
        <v>1045</v>
      </c>
      <c r="H1046" t="s">
        <v>1924</v>
      </c>
      <c r="I1046" t="s">
        <v>1987</v>
      </c>
      <c r="J1046">
        <v>733.07950000000005</v>
      </c>
      <c r="K1046" t="s">
        <v>3615</v>
      </c>
      <c r="M1046">
        <v>7.9500000000000001E-2</v>
      </c>
      <c r="N1046">
        <v>7.6999999999999999E-2</v>
      </c>
      <c r="R1046">
        <v>0</v>
      </c>
      <c r="T1046">
        <v>4</v>
      </c>
      <c r="U1046">
        <v>3</v>
      </c>
      <c r="V1046">
        <v>0.75</v>
      </c>
      <c r="AA1046" t="s">
        <v>3397</v>
      </c>
      <c r="AE1046" t="s">
        <v>49</v>
      </c>
      <c r="AF1046" t="s">
        <v>62</v>
      </c>
      <c r="AI1046">
        <v>1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1</v>
      </c>
      <c r="AQ1046">
        <v>0</v>
      </c>
      <c r="AR1046">
        <v>0</v>
      </c>
      <c r="AS1046">
        <v>0</v>
      </c>
      <c r="AT1046">
        <v>0</v>
      </c>
      <c r="AU1046">
        <v>2</v>
      </c>
      <c r="AV1046">
        <v>0</v>
      </c>
      <c r="AW1046">
        <v>0</v>
      </c>
      <c r="AX1046">
        <v>2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K1046" t="s">
        <v>3397</v>
      </c>
    </row>
    <row r="1047" spans="1:63" x14ac:dyDescent="0.25">
      <c r="A1047">
        <v>1</v>
      </c>
      <c r="B1047" t="s">
        <v>1924</v>
      </c>
      <c r="D1047" t="s">
        <v>1924</v>
      </c>
      <c r="E1047">
        <v>1046</v>
      </c>
      <c r="H1047" t="s">
        <v>1924</v>
      </c>
      <c r="I1047" t="s">
        <v>1988</v>
      </c>
      <c r="J1047">
        <v>27208150</v>
      </c>
      <c r="K1047" t="s">
        <v>3614</v>
      </c>
      <c r="M1047">
        <v>8.1500000000000003E-2</v>
      </c>
      <c r="N1047">
        <v>7.9000000000000001E-2</v>
      </c>
      <c r="R1047">
        <v>0</v>
      </c>
      <c r="T1047">
        <v>4</v>
      </c>
      <c r="U1047">
        <v>2</v>
      </c>
      <c r="V1047">
        <v>0.625</v>
      </c>
      <c r="AA1047" t="s">
        <v>3397</v>
      </c>
      <c r="AE1047" t="s">
        <v>44</v>
      </c>
      <c r="AF1047" t="s">
        <v>62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1</v>
      </c>
      <c r="AQ1047">
        <v>0</v>
      </c>
      <c r="AR1047">
        <v>0</v>
      </c>
      <c r="AS1047">
        <v>0</v>
      </c>
      <c r="AT1047">
        <v>0</v>
      </c>
      <c r="AU1047">
        <v>2</v>
      </c>
      <c r="AV1047">
        <v>0</v>
      </c>
      <c r="AW1047">
        <v>0</v>
      </c>
      <c r="AX1047">
        <v>2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K1047" t="s">
        <v>3397</v>
      </c>
    </row>
    <row r="1048" spans="1:63" x14ac:dyDescent="0.25">
      <c r="A1048">
        <v>1</v>
      </c>
      <c r="B1048" t="s">
        <v>1924</v>
      </c>
      <c r="D1048" t="s">
        <v>1924</v>
      </c>
      <c r="E1048">
        <v>1047</v>
      </c>
      <c r="H1048" t="s">
        <v>1924</v>
      </c>
      <c r="I1048" t="s">
        <v>1989</v>
      </c>
      <c r="J1048">
        <v>27208200</v>
      </c>
      <c r="K1048" t="s">
        <v>3613</v>
      </c>
      <c r="M1048">
        <v>8.2000000000000003E-2</v>
      </c>
      <c r="N1048">
        <v>7.9000000000000001E-2</v>
      </c>
      <c r="R1048">
        <v>0</v>
      </c>
      <c r="T1048">
        <v>4</v>
      </c>
      <c r="U1048">
        <v>2</v>
      </c>
      <c r="V1048">
        <v>0.6</v>
      </c>
      <c r="AA1048" t="s">
        <v>3397</v>
      </c>
      <c r="AE1048" t="s">
        <v>44</v>
      </c>
      <c r="AF1048" t="s">
        <v>62</v>
      </c>
      <c r="AI1048">
        <v>1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1</v>
      </c>
      <c r="AQ1048">
        <v>0</v>
      </c>
      <c r="AR1048">
        <v>0</v>
      </c>
      <c r="AS1048">
        <v>0</v>
      </c>
      <c r="AT1048">
        <v>0</v>
      </c>
      <c r="AU1048">
        <v>2</v>
      </c>
      <c r="AV1048">
        <v>0</v>
      </c>
      <c r="AW1048">
        <v>0</v>
      </c>
      <c r="AX1048">
        <v>2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K1048" t="s">
        <v>3397</v>
      </c>
    </row>
    <row r="1049" spans="1:63" x14ac:dyDescent="0.25">
      <c r="A1049">
        <v>1</v>
      </c>
      <c r="B1049" t="s">
        <v>1924</v>
      </c>
      <c r="D1049" t="s">
        <v>1924</v>
      </c>
      <c r="E1049">
        <v>1048</v>
      </c>
      <c r="H1049" t="s">
        <v>1924</v>
      </c>
      <c r="I1049" t="s">
        <v>1990</v>
      </c>
      <c r="J1049">
        <v>27208270</v>
      </c>
      <c r="K1049" t="s">
        <v>3612</v>
      </c>
      <c r="M1049">
        <v>8.2699999999999996E-2</v>
      </c>
      <c r="N1049">
        <v>7.9000000000000001E-2</v>
      </c>
      <c r="R1049">
        <v>0</v>
      </c>
      <c r="T1049">
        <v>4</v>
      </c>
      <c r="U1049">
        <v>2</v>
      </c>
      <c r="V1049">
        <v>0.625</v>
      </c>
      <c r="AA1049" t="s">
        <v>3397</v>
      </c>
      <c r="AE1049" t="s">
        <v>44</v>
      </c>
      <c r="AF1049" t="s">
        <v>62</v>
      </c>
      <c r="AI1049">
        <v>1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Q1049">
        <v>0</v>
      </c>
      <c r="AR1049">
        <v>0</v>
      </c>
      <c r="AS1049">
        <v>0</v>
      </c>
      <c r="AT1049">
        <v>0</v>
      </c>
      <c r="AU1049">
        <v>2</v>
      </c>
      <c r="AV1049">
        <v>0</v>
      </c>
      <c r="AW1049">
        <v>0</v>
      </c>
      <c r="AX1049">
        <v>2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K1049" t="s">
        <v>3397</v>
      </c>
    </row>
    <row r="1050" spans="1:63" x14ac:dyDescent="0.25">
      <c r="A1050">
        <v>1</v>
      </c>
      <c r="B1050" t="s">
        <v>1924</v>
      </c>
      <c r="D1050" t="s">
        <v>1924</v>
      </c>
      <c r="E1050">
        <v>1049</v>
      </c>
      <c r="H1050" t="s">
        <v>1924</v>
      </c>
      <c r="I1050" t="s">
        <v>1991</v>
      </c>
      <c r="J1050">
        <v>27208900</v>
      </c>
      <c r="K1050" t="s">
        <v>3603</v>
      </c>
      <c r="M1050">
        <v>8.8999999999999996E-2</v>
      </c>
      <c r="N1050">
        <v>7.9000000000000001E-2</v>
      </c>
      <c r="R1050">
        <v>0</v>
      </c>
      <c r="T1050">
        <v>4</v>
      </c>
      <c r="U1050">
        <v>2</v>
      </c>
      <c r="V1050">
        <v>0.52500000000000002</v>
      </c>
      <c r="AA1050" t="s">
        <v>3397</v>
      </c>
      <c r="AE1050" t="s">
        <v>44</v>
      </c>
      <c r="AF1050" t="s">
        <v>62</v>
      </c>
      <c r="AI1050">
        <v>1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1</v>
      </c>
      <c r="AQ1050">
        <v>0</v>
      </c>
      <c r="AR1050">
        <v>0</v>
      </c>
      <c r="AS1050">
        <v>0</v>
      </c>
      <c r="AT1050">
        <v>0</v>
      </c>
      <c r="AU1050">
        <v>2</v>
      </c>
      <c r="AV1050">
        <v>0</v>
      </c>
      <c r="AW1050">
        <v>0</v>
      </c>
      <c r="AX1050">
        <v>2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K1050" t="s">
        <v>3397</v>
      </c>
    </row>
    <row r="1051" spans="1:63" x14ac:dyDescent="0.25">
      <c r="A1051">
        <v>1</v>
      </c>
      <c r="B1051" t="s">
        <v>1924</v>
      </c>
      <c r="D1051" t="s">
        <v>1924</v>
      </c>
      <c r="E1051">
        <v>1050</v>
      </c>
      <c r="H1051" t="s">
        <v>1924</v>
      </c>
      <c r="I1051" t="s">
        <v>1992</v>
      </c>
      <c r="J1051" t="s">
        <v>1931</v>
      </c>
      <c r="K1051" t="s">
        <v>3611</v>
      </c>
      <c r="M1051">
        <v>8.3000000000000004E-2</v>
      </c>
      <c r="N1051">
        <v>0.08</v>
      </c>
      <c r="R1051">
        <v>0</v>
      </c>
      <c r="T1051">
        <v>4</v>
      </c>
      <c r="U1051">
        <v>3</v>
      </c>
      <c r="V1051">
        <v>0.75</v>
      </c>
      <c r="AA1051" t="s">
        <v>3397</v>
      </c>
      <c r="AE1051" t="s">
        <v>49</v>
      </c>
      <c r="AF1051" t="s">
        <v>62</v>
      </c>
      <c r="AI1051">
        <v>1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</v>
      </c>
      <c r="AQ1051">
        <v>0</v>
      </c>
      <c r="AR1051">
        <v>0</v>
      </c>
      <c r="AS1051">
        <v>0</v>
      </c>
      <c r="AT1051">
        <v>0</v>
      </c>
      <c r="AU1051">
        <v>2</v>
      </c>
      <c r="AV1051">
        <v>0</v>
      </c>
      <c r="AW1051">
        <v>0</v>
      </c>
      <c r="AX1051">
        <v>2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K1051" t="s">
        <v>3397</v>
      </c>
    </row>
    <row r="1052" spans="1:63" x14ac:dyDescent="0.25">
      <c r="A1052">
        <v>1</v>
      </c>
      <c r="B1052" t="s">
        <v>1924</v>
      </c>
      <c r="D1052" t="s">
        <v>1924</v>
      </c>
      <c r="E1052">
        <v>1051</v>
      </c>
      <c r="H1052" t="s">
        <v>1924</v>
      </c>
      <c r="I1052" t="s">
        <v>1993</v>
      </c>
      <c r="J1052" t="s">
        <v>1931</v>
      </c>
      <c r="K1052" t="s">
        <v>3610</v>
      </c>
      <c r="M1052">
        <v>8.4000000000000005E-2</v>
      </c>
      <c r="N1052">
        <v>0.08</v>
      </c>
      <c r="R1052">
        <v>0</v>
      </c>
      <c r="T1052">
        <v>4</v>
      </c>
      <c r="U1052">
        <v>3</v>
      </c>
      <c r="V1052">
        <v>0.75</v>
      </c>
      <c r="AA1052" t="s">
        <v>3397</v>
      </c>
      <c r="AE1052" t="s">
        <v>49</v>
      </c>
      <c r="AF1052" t="s">
        <v>62</v>
      </c>
      <c r="AI1052">
        <v>1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1</v>
      </c>
      <c r="AQ1052">
        <v>0</v>
      </c>
      <c r="AR1052">
        <v>0</v>
      </c>
      <c r="AS1052">
        <v>0</v>
      </c>
      <c r="AT1052">
        <v>0</v>
      </c>
      <c r="AU1052">
        <v>2</v>
      </c>
      <c r="AV1052">
        <v>0</v>
      </c>
      <c r="AW1052">
        <v>0</v>
      </c>
      <c r="AX1052">
        <v>2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K1052" t="s">
        <v>3397</v>
      </c>
    </row>
    <row r="1053" spans="1:63" x14ac:dyDescent="0.25">
      <c r="A1053">
        <v>1</v>
      </c>
      <c r="B1053" t="s">
        <v>1924</v>
      </c>
      <c r="D1053" t="s">
        <v>1924</v>
      </c>
      <c r="E1053">
        <v>1052</v>
      </c>
      <c r="H1053" t="s">
        <v>1924</v>
      </c>
      <c r="I1053" t="s">
        <v>1994</v>
      </c>
      <c r="J1053" t="s">
        <v>1931</v>
      </c>
      <c r="K1053" t="s">
        <v>3609</v>
      </c>
      <c r="M1053">
        <v>8.5000000000000006E-2</v>
      </c>
      <c r="N1053">
        <v>0.08</v>
      </c>
      <c r="R1053">
        <v>0</v>
      </c>
      <c r="T1053">
        <v>4</v>
      </c>
      <c r="U1053">
        <v>3</v>
      </c>
      <c r="V1053">
        <v>0.75</v>
      </c>
      <c r="AA1053" t="s">
        <v>3397</v>
      </c>
      <c r="AE1053" t="s">
        <v>49</v>
      </c>
      <c r="AF1053" t="s">
        <v>62</v>
      </c>
      <c r="AI1053">
        <v>1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1</v>
      </c>
      <c r="AQ1053">
        <v>0</v>
      </c>
      <c r="AR1053">
        <v>0</v>
      </c>
      <c r="AS1053">
        <v>0</v>
      </c>
      <c r="AT1053">
        <v>0</v>
      </c>
      <c r="AU1053">
        <v>2</v>
      </c>
      <c r="AV1053">
        <v>0</v>
      </c>
      <c r="AW1053">
        <v>0</v>
      </c>
      <c r="AX1053">
        <v>2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K1053" t="s">
        <v>3397</v>
      </c>
    </row>
    <row r="1054" spans="1:63" x14ac:dyDescent="0.25">
      <c r="A1054">
        <v>1</v>
      </c>
      <c r="B1054" t="s">
        <v>1924</v>
      </c>
      <c r="D1054" t="s">
        <v>1924</v>
      </c>
      <c r="E1054">
        <v>1053</v>
      </c>
      <c r="H1054" t="s">
        <v>1924</v>
      </c>
      <c r="I1054" t="s">
        <v>1995</v>
      </c>
      <c r="J1054" t="s">
        <v>1996</v>
      </c>
      <c r="K1054" t="s">
        <v>3608</v>
      </c>
      <c r="M1054">
        <v>8.7999999999999995E-2</v>
      </c>
      <c r="N1054">
        <v>8.1000000000000003E-2</v>
      </c>
      <c r="R1054">
        <v>0</v>
      </c>
      <c r="T1054">
        <v>4</v>
      </c>
      <c r="U1054">
        <v>3</v>
      </c>
      <c r="V1054">
        <v>0.75</v>
      </c>
      <c r="AA1054" t="s">
        <v>3397</v>
      </c>
      <c r="AE1054" t="s">
        <v>49</v>
      </c>
      <c r="AF1054" t="s">
        <v>62</v>
      </c>
      <c r="AI1054">
        <v>1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1</v>
      </c>
      <c r="AQ1054">
        <v>0</v>
      </c>
      <c r="AR1054">
        <v>0</v>
      </c>
      <c r="AS1054">
        <v>0</v>
      </c>
      <c r="AT1054">
        <v>0</v>
      </c>
      <c r="AU1054">
        <v>2</v>
      </c>
      <c r="AV1054">
        <v>0</v>
      </c>
      <c r="AW1054">
        <v>0</v>
      </c>
      <c r="AX1054">
        <v>2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K1054" t="s">
        <v>3397</v>
      </c>
    </row>
    <row r="1055" spans="1:63" x14ac:dyDescent="0.25">
      <c r="A1055">
        <v>1</v>
      </c>
      <c r="B1055" t="s">
        <v>1924</v>
      </c>
      <c r="D1055" t="s">
        <v>1924</v>
      </c>
      <c r="E1055">
        <v>1054</v>
      </c>
      <c r="H1055" t="s">
        <v>1924</v>
      </c>
      <c r="I1055" t="s">
        <v>1997</v>
      </c>
      <c r="J1055" t="s">
        <v>1998</v>
      </c>
      <c r="K1055" t="s">
        <v>3607</v>
      </c>
      <c r="M1055">
        <v>9.3299999999999994E-2</v>
      </c>
      <c r="N1055">
        <v>8.5999999999999993E-2</v>
      </c>
      <c r="R1055">
        <v>0</v>
      </c>
      <c r="T1055">
        <v>4</v>
      </c>
      <c r="U1055">
        <v>3</v>
      </c>
      <c r="V1055">
        <v>0.75</v>
      </c>
      <c r="AA1055" t="s">
        <v>3397</v>
      </c>
      <c r="AE1055" t="s">
        <v>49</v>
      </c>
      <c r="AF1055" t="s">
        <v>62</v>
      </c>
      <c r="AI1055">
        <v>1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Q1055">
        <v>0</v>
      </c>
      <c r="AR1055">
        <v>0</v>
      </c>
      <c r="AS1055">
        <v>0</v>
      </c>
      <c r="AT1055">
        <v>0</v>
      </c>
      <c r="AU1055">
        <v>2</v>
      </c>
      <c r="AV1055">
        <v>0</v>
      </c>
      <c r="AW1055">
        <v>0</v>
      </c>
      <c r="AX1055">
        <v>2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K1055" t="s">
        <v>3397</v>
      </c>
    </row>
    <row r="1056" spans="1:63" x14ac:dyDescent="0.25">
      <c r="A1056">
        <v>1</v>
      </c>
      <c r="B1056" t="s">
        <v>1924</v>
      </c>
      <c r="D1056" t="s">
        <v>1924</v>
      </c>
      <c r="E1056">
        <v>1055</v>
      </c>
      <c r="H1056" t="s">
        <v>1924</v>
      </c>
      <c r="I1056" t="s">
        <v>1999</v>
      </c>
      <c r="J1056">
        <v>27209150</v>
      </c>
      <c r="K1056" t="s">
        <v>3606</v>
      </c>
      <c r="M1056">
        <v>9.1499999999999998E-2</v>
      </c>
      <c r="N1056">
        <v>8.6999999999999994E-2</v>
      </c>
      <c r="R1056">
        <v>0</v>
      </c>
      <c r="T1056">
        <v>4</v>
      </c>
      <c r="U1056">
        <v>2</v>
      </c>
      <c r="V1056">
        <v>0.6</v>
      </c>
      <c r="AA1056" t="s">
        <v>3397</v>
      </c>
      <c r="AE1056" t="s">
        <v>44</v>
      </c>
      <c r="AF1056" t="s">
        <v>62</v>
      </c>
      <c r="AI1056">
        <v>1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1</v>
      </c>
      <c r="AQ1056">
        <v>0</v>
      </c>
      <c r="AR1056">
        <v>0</v>
      </c>
      <c r="AS1056">
        <v>0</v>
      </c>
      <c r="AT1056">
        <v>0</v>
      </c>
      <c r="AU1056">
        <v>2</v>
      </c>
      <c r="AV1056">
        <v>0</v>
      </c>
      <c r="AW1056">
        <v>0</v>
      </c>
      <c r="AX1056">
        <v>2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K1056" t="s">
        <v>3397</v>
      </c>
    </row>
    <row r="1057" spans="1:63" x14ac:dyDescent="0.25">
      <c r="A1057">
        <v>1</v>
      </c>
      <c r="B1057" t="s">
        <v>1924</v>
      </c>
      <c r="D1057" t="s">
        <v>1924</v>
      </c>
      <c r="E1057">
        <v>1056</v>
      </c>
      <c r="G1057" t="s">
        <v>74</v>
      </c>
      <c r="H1057" t="s">
        <v>1924</v>
      </c>
      <c r="I1057" t="s">
        <v>2000</v>
      </c>
      <c r="J1057" t="s">
        <v>2001</v>
      </c>
      <c r="K1057" t="s">
        <v>3605</v>
      </c>
      <c r="M1057">
        <v>9.35E-2</v>
      </c>
      <c r="N1057">
        <v>8.6999999999999994E-2</v>
      </c>
      <c r="O1057">
        <v>9.35E-2</v>
      </c>
      <c r="P1057">
        <v>0.77500000000000002</v>
      </c>
      <c r="R1057">
        <v>0</v>
      </c>
      <c r="S1057">
        <v>1.1850000000000001</v>
      </c>
      <c r="T1057">
        <v>4</v>
      </c>
      <c r="U1057">
        <v>3</v>
      </c>
      <c r="V1057">
        <v>0.75</v>
      </c>
      <c r="AA1057" t="s">
        <v>3397</v>
      </c>
      <c r="AB1057">
        <v>5.0000000000000001E-3</v>
      </c>
      <c r="AC1057">
        <v>0.06</v>
      </c>
      <c r="AE1057" t="s">
        <v>49</v>
      </c>
      <c r="AF1057" t="s">
        <v>62</v>
      </c>
      <c r="AI1057">
        <v>1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1</v>
      </c>
      <c r="AQ1057">
        <v>0</v>
      </c>
      <c r="AR1057">
        <v>0</v>
      </c>
      <c r="AS1057">
        <v>0</v>
      </c>
      <c r="AT1057">
        <v>0</v>
      </c>
      <c r="AU1057">
        <v>2</v>
      </c>
      <c r="AV1057">
        <v>0</v>
      </c>
      <c r="AW1057">
        <v>0</v>
      </c>
      <c r="AX1057">
        <v>2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K1057" t="s">
        <v>3397</v>
      </c>
    </row>
    <row r="1058" spans="1:63" x14ac:dyDescent="0.25">
      <c r="A1058">
        <v>1</v>
      </c>
      <c r="B1058" t="s">
        <v>1924</v>
      </c>
      <c r="D1058" t="s">
        <v>1924</v>
      </c>
      <c r="E1058">
        <v>1057</v>
      </c>
      <c r="G1058" t="s">
        <v>74</v>
      </c>
      <c r="H1058" t="s">
        <v>1924</v>
      </c>
      <c r="I1058" t="s">
        <v>2002</v>
      </c>
      <c r="J1058">
        <v>27209370</v>
      </c>
      <c r="K1058" t="s">
        <v>3604</v>
      </c>
      <c r="M1058">
        <v>9.3799999999999994E-2</v>
      </c>
      <c r="N1058">
        <v>8.6999999999999994E-2</v>
      </c>
      <c r="O1058">
        <v>9.3799999999999994E-2</v>
      </c>
      <c r="P1058">
        <v>0.61</v>
      </c>
      <c r="R1058">
        <v>0</v>
      </c>
      <c r="S1058">
        <v>0.98499999999999999</v>
      </c>
      <c r="T1058">
        <v>4</v>
      </c>
      <c r="U1058">
        <v>2</v>
      </c>
      <c r="V1058">
        <v>6</v>
      </c>
      <c r="AA1058" t="s">
        <v>3397</v>
      </c>
      <c r="AB1058">
        <v>5.0000000000000001E-3</v>
      </c>
      <c r="AC1058">
        <v>5.5E-2</v>
      </c>
      <c r="AE1058" t="s">
        <v>44</v>
      </c>
      <c r="AF1058" t="s">
        <v>62</v>
      </c>
      <c r="AI1058">
        <v>1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1</v>
      </c>
      <c r="AQ1058">
        <v>0</v>
      </c>
      <c r="AR1058">
        <v>0</v>
      </c>
      <c r="AS1058">
        <v>0</v>
      </c>
      <c r="AT1058">
        <v>0</v>
      </c>
      <c r="AU1058">
        <v>2</v>
      </c>
      <c r="AV1058">
        <v>0</v>
      </c>
      <c r="AW1058">
        <v>0</v>
      </c>
      <c r="AX1058">
        <v>2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K1058" t="s">
        <v>3400</v>
      </c>
    </row>
    <row r="1059" spans="1:63" x14ac:dyDescent="0.25">
      <c r="A1059">
        <v>1</v>
      </c>
      <c r="B1059" t="s">
        <v>1924</v>
      </c>
      <c r="D1059" t="s">
        <v>1924</v>
      </c>
      <c r="E1059">
        <v>1058</v>
      </c>
      <c r="G1059" t="s">
        <v>74</v>
      </c>
      <c r="H1059" t="s">
        <v>1924</v>
      </c>
      <c r="I1059" t="s">
        <v>2003</v>
      </c>
      <c r="J1059" t="s">
        <v>1931</v>
      </c>
      <c r="K1059" t="s">
        <v>3603</v>
      </c>
      <c r="M1059">
        <v>8.8999999999999996E-2</v>
      </c>
      <c r="N1059">
        <v>0.08</v>
      </c>
      <c r="O1059">
        <v>8.8999999999999996E-2</v>
      </c>
      <c r="P1059">
        <v>0.8</v>
      </c>
      <c r="R1059">
        <v>0</v>
      </c>
      <c r="S1059">
        <v>1.075</v>
      </c>
      <c r="T1059">
        <v>4</v>
      </c>
      <c r="U1059">
        <v>3</v>
      </c>
      <c r="V1059">
        <v>0.75</v>
      </c>
      <c r="AA1059" t="s">
        <v>3397</v>
      </c>
      <c r="AB1059">
        <v>5.0000000000000001E-3</v>
      </c>
      <c r="AC1059">
        <v>0.05</v>
      </c>
      <c r="AE1059" t="s">
        <v>49</v>
      </c>
      <c r="AF1059" t="s">
        <v>62</v>
      </c>
      <c r="AI1059">
        <v>1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1</v>
      </c>
      <c r="AQ1059">
        <v>0</v>
      </c>
      <c r="AR1059">
        <v>0</v>
      </c>
      <c r="AS1059">
        <v>0</v>
      </c>
      <c r="AT1059">
        <v>0</v>
      </c>
      <c r="AU1059">
        <v>2</v>
      </c>
      <c r="AV1059">
        <v>0</v>
      </c>
      <c r="AW1059">
        <v>0</v>
      </c>
      <c r="AX1059">
        <v>2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K1059" t="s">
        <v>3397</v>
      </c>
    </row>
    <row r="1060" spans="1:63" x14ac:dyDescent="0.25">
      <c r="A1060">
        <v>1</v>
      </c>
      <c r="B1060" t="s">
        <v>1924</v>
      </c>
      <c r="D1060" t="s">
        <v>1924</v>
      </c>
      <c r="E1060">
        <v>1059</v>
      </c>
      <c r="G1060" t="s">
        <v>74</v>
      </c>
      <c r="H1060" t="s">
        <v>1924</v>
      </c>
      <c r="I1060" t="s">
        <v>2004</v>
      </c>
      <c r="J1060">
        <v>27209400</v>
      </c>
      <c r="K1060" t="s">
        <v>3602</v>
      </c>
      <c r="M1060">
        <v>9.4E-2</v>
      </c>
      <c r="N1060">
        <v>8.7999999999999995E-2</v>
      </c>
      <c r="O1060">
        <v>9.4E-2</v>
      </c>
      <c r="P1060">
        <v>0.6</v>
      </c>
      <c r="R1060">
        <v>0</v>
      </c>
      <c r="S1060">
        <v>0.92500000000000004</v>
      </c>
      <c r="T1060">
        <v>4</v>
      </c>
      <c r="U1060">
        <v>2</v>
      </c>
      <c r="V1060">
        <v>0.6</v>
      </c>
      <c r="AA1060" t="s">
        <v>3397</v>
      </c>
      <c r="AB1060">
        <v>5.0000000000000001E-3</v>
      </c>
      <c r="AC1060">
        <v>0.06</v>
      </c>
      <c r="AE1060" t="s">
        <v>44</v>
      </c>
      <c r="AF1060" t="s">
        <v>62</v>
      </c>
      <c r="AI1060">
        <v>1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1</v>
      </c>
      <c r="AQ1060">
        <v>0</v>
      </c>
      <c r="AR1060">
        <v>0</v>
      </c>
      <c r="AS1060">
        <v>0</v>
      </c>
      <c r="AT1060">
        <v>0</v>
      </c>
      <c r="AU1060">
        <v>2</v>
      </c>
      <c r="AV1060">
        <v>0</v>
      </c>
      <c r="AW1060">
        <v>0</v>
      </c>
      <c r="AX1060">
        <v>2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K1060" t="s">
        <v>3397</v>
      </c>
    </row>
    <row r="1061" spans="1:63" x14ac:dyDescent="0.25">
      <c r="A1061">
        <v>1</v>
      </c>
      <c r="B1061" t="s">
        <v>1924</v>
      </c>
      <c r="D1061" t="s">
        <v>1924</v>
      </c>
      <c r="E1061">
        <v>1060</v>
      </c>
      <c r="H1061" t="s">
        <v>1924</v>
      </c>
      <c r="I1061" t="s">
        <v>2005</v>
      </c>
      <c r="J1061">
        <v>27209450</v>
      </c>
      <c r="K1061" t="s">
        <v>3601</v>
      </c>
      <c r="M1061">
        <v>9.4500000000000001E-2</v>
      </c>
      <c r="N1061">
        <v>8.7999999999999995E-2</v>
      </c>
      <c r="R1061">
        <v>0</v>
      </c>
      <c r="T1061">
        <v>4</v>
      </c>
      <c r="U1061">
        <v>2</v>
      </c>
      <c r="V1061">
        <v>0.6</v>
      </c>
      <c r="AA1061" t="s">
        <v>3397</v>
      </c>
      <c r="AE1061" t="s">
        <v>44</v>
      </c>
      <c r="AF1061" t="s">
        <v>62</v>
      </c>
      <c r="AI1061">
        <v>1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Q1061">
        <v>0</v>
      </c>
      <c r="AR1061">
        <v>0</v>
      </c>
      <c r="AS1061">
        <v>0</v>
      </c>
      <c r="AT1061">
        <v>0</v>
      </c>
      <c r="AU1061">
        <v>2</v>
      </c>
      <c r="AV1061">
        <v>0</v>
      </c>
      <c r="AW1061">
        <v>0</v>
      </c>
      <c r="AX1061">
        <v>2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K1061" t="s">
        <v>3397</v>
      </c>
    </row>
    <row r="1062" spans="1:63" x14ac:dyDescent="0.25">
      <c r="A1062">
        <v>1</v>
      </c>
      <c r="B1062" t="s">
        <v>1924</v>
      </c>
      <c r="D1062" t="s">
        <v>1924</v>
      </c>
      <c r="E1062">
        <v>1061</v>
      </c>
      <c r="H1062" t="s">
        <v>1924</v>
      </c>
      <c r="I1062" t="s">
        <v>2006</v>
      </c>
      <c r="J1062">
        <v>27209600</v>
      </c>
      <c r="K1062" t="s">
        <v>3600</v>
      </c>
      <c r="M1062">
        <v>9.6000000000000002E-2</v>
      </c>
      <c r="N1062">
        <v>8.7999999999999995E-2</v>
      </c>
      <c r="R1062">
        <v>0</v>
      </c>
      <c r="T1062">
        <v>4</v>
      </c>
      <c r="U1062">
        <v>2</v>
      </c>
      <c r="V1062">
        <v>0.6</v>
      </c>
      <c r="AA1062" t="s">
        <v>3397</v>
      </c>
      <c r="AE1062" t="s">
        <v>44</v>
      </c>
      <c r="AF1062" t="s">
        <v>62</v>
      </c>
      <c r="AI1062">
        <v>1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1</v>
      </c>
      <c r="AQ1062">
        <v>0</v>
      </c>
      <c r="AR1062">
        <v>0</v>
      </c>
      <c r="AS1062">
        <v>0</v>
      </c>
      <c r="AT1062">
        <v>0</v>
      </c>
      <c r="AU1062">
        <v>2</v>
      </c>
      <c r="AV1062">
        <v>0</v>
      </c>
      <c r="AW1062">
        <v>0</v>
      </c>
      <c r="AX1062">
        <v>2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K1062" t="s">
        <v>3397</v>
      </c>
    </row>
    <row r="1063" spans="1:63" x14ac:dyDescent="0.25">
      <c r="A1063">
        <v>1</v>
      </c>
      <c r="B1063" t="s">
        <v>1924</v>
      </c>
      <c r="D1063" t="s">
        <v>1924</v>
      </c>
      <c r="E1063">
        <v>1062</v>
      </c>
      <c r="H1063" t="s">
        <v>1924</v>
      </c>
      <c r="I1063" t="s">
        <v>2007</v>
      </c>
      <c r="J1063" t="s">
        <v>2008</v>
      </c>
      <c r="K1063" t="s">
        <v>3599</v>
      </c>
      <c r="M1063">
        <v>9.7000000000000003E-2</v>
      </c>
      <c r="N1063">
        <v>9.1999999999999998E-2</v>
      </c>
      <c r="R1063">
        <v>0</v>
      </c>
      <c r="T1063">
        <v>4</v>
      </c>
      <c r="U1063">
        <v>3.5</v>
      </c>
      <c r="V1063">
        <v>0.9</v>
      </c>
      <c r="AA1063" t="s">
        <v>3397</v>
      </c>
      <c r="AE1063" t="s">
        <v>49</v>
      </c>
      <c r="AF1063" t="s">
        <v>62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Q1063">
        <v>0</v>
      </c>
      <c r="AR1063">
        <v>0</v>
      </c>
      <c r="AS1063">
        <v>0</v>
      </c>
      <c r="AT1063">
        <v>0</v>
      </c>
      <c r="AU1063">
        <v>2</v>
      </c>
      <c r="AV1063">
        <v>0</v>
      </c>
      <c r="AW1063">
        <v>0</v>
      </c>
      <c r="AX1063">
        <v>2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K1063" t="s">
        <v>3397</v>
      </c>
    </row>
    <row r="1064" spans="1:63" x14ac:dyDescent="0.25">
      <c r="A1064">
        <v>1</v>
      </c>
      <c r="B1064" t="s">
        <v>1924</v>
      </c>
      <c r="D1064" t="s">
        <v>1924</v>
      </c>
      <c r="E1064">
        <v>1063</v>
      </c>
      <c r="H1064" t="s">
        <v>1924</v>
      </c>
      <c r="I1064" t="s">
        <v>2009</v>
      </c>
      <c r="J1064" t="s">
        <v>2010</v>
      </c>
      <c r="K1064" t="s">
        <v>3598</v>
      </c>
      <c r="M1064">
        <v>9.7500000000000003E-2</v>
      </c>
      <c r="N1064">
        <v>9.1999999999999998E-2</v>
      </c>
      <c r="R1064">
        <v>0</v>
      </c>
      <c r="T1064">
        <v>4</v>
      </c>
      <c r="U1064">
        <v>3.5</v>
      </c>
      <c r="V1064">
        <v>0.9</v>
      </c>
      <c r="AA1064" t="s">
        <v>3397</v>
      </c>
      <c r="AE1064" t="s">
        <v>49</v>
      </c>
      <c r="AF1064" t="s">
        <v>62</v>
      </c>
      <c r="AI1064">
        <v>1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1</v>
      </c>
      <c r="AQ1064">
        <v>0</v>
      </c>
      <c r="AR1064">
        <v>0</v>
      </c>
      <c r="AS1064">
        <v>0</v>
      </c>
      <c r="AT1064">
        <v>0</v>
      </c>
      <c r="AU1064">
        <v>2</v>
      </c>
      <c r="AV1064">
        <v>0</v>
      </c>
      <c r="AW1064">
        <v>0</v>
      </c>
      <c r="AX1064">
        <v>2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K1064" t="s">
        <v>3397</v>
      </c>
    </row>
    <row r="1065" spans="1:63" x14ac:dyDescent="0.25">
      <c r="A1065">
        <v>1</v>
      </c>
      <c r="B1065" t="s">
        <v>1924</v>
      </c>
      <c r="D1065" t="s">
        <v>1924</v>
      </c>
      <c r="E1065">
        <v>1064</v>
      </c>
      <c r="H1065" t="s">
        <v>1924</v>
      </c>
      <c r="I1065" t="s">
        <v>2011</v>
      </c>
      <c r="J1065">
        <v>25957</v>
      </c>
      <c r="K1065" t="s">
        <v>3597</v>
      </c>
      <c r="M1065">
        <v>9.8400000000000001E-2</v>
      </c>
      <c r="N1065">
        <v>9.2999999999999999E-2</v>
      </c>
      <c r="R1065">
        <v>0</v>
      </c>
      <c r="T1065">
        <v>4</v>
      </c>
      <c r="U1065">
        <v>3.5</v>
      </c>
      <c r="V1065">
        <v>0.9</v>
      </c>
      <c r="AA1065" t="s">
        <v>3397</v>
      </c>
      <c r="AE1065" t="s">
        <v>49</v>
      </c>
      <c r="AF1065" t="s">
        <v>62</v>
      </c>
      <c r="AI1065">
        <v>1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1</v>
      </c>
      <c r="AQ1065">
        <v>0</v>
      </c>
      <c r="AR1065">
        <v>0</v>
      </c>
      <c r="AS1065">
        <v>0</v>
      </c>
      <c r="AT1065">
        <v>0</v>
      </c>
      <c r="AU1065">
        <v>2</v>
      </c>
      <c r="AV1065">
        <v>0</v>
      </c>
      <c r="AW1065">
        <v>0</v>
      </c>
      <c r="AX1065">
        <v>2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K1065" t="s">
        <v>3397</v>
      </c>
    </row>
    <row r="1066" spans="1:63" x14ac:dyDescent="0.25">
      <c r="A1066">
        <v>1</v>
      </c>
      <c r="B1066" t="s">
        <v>1924</v>
      </c>
      <c r="D1066" t="s">
        <v>1924</v>
      </c>
      <c r="E1066">
        <v>1065</v>
      </c>
      <c r="H1066" t="s">
        <v>1924</v>
      </c>
      <c r="I1066" t="s">
        <v>2012</v>
      </c>
      <c r="J1066" t="s">
        <v>1931</v>
      </c>
      <c r="K1066" t="s">
        <v>3596</v>
      </c>
      <c r="M1066">
        <v>9.8500000000000004E-2</v>
      </c>
      <c r="N1066">
        <v>9.2999999999999999E-2</v>
      </c>
      <c r="R1066">
        <v>0</v>
      </c>
      <c r="T1066">
        <v>4</v>
      </c>
      <c r="U1066">
        <v>3.5</v>
      </c>
      <c r="V1066">
        <v>0.9</v>
      </c>
      <c r="AA1066" t="s">
        <v>3397</v>
      </c>
      <c r="AE1066" t="s">
        <v>49</v>
      </c>
      <c r="AF1066" t="s">
        <v>62</v>
      </c>
      <c r="AI1066">
        <v>1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1</v>
      </c>
      <c r="AQ1066">
        <v>0</v>
      </c>
      <c r="AR1066">
        <v>0</v>
      </c>
      <c r="AS1066">
        <v>0</v>
      </c>
      <c r="AT1066">
        <v>0</v>
      </c>
      <c r="AU1066">
        <v>2</v>
      </c>
      <c r="AV1066">
        <v>0</v>
      </c>
      <c r="AW1066">
        <v>0</v>
      </c>
      <c r="AX1066">
        <v>2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K1066" t="s">
        <v>3397</v>
      </c>
    </row>
    <row r="1067" spans="1:63" x14ac:dyDescent="0.25">
      <c r="A1067">
        <v>1</v>
      </c>
      <c r="B1067" t="s">
        <v>1924</v>
      </c>
      <c r="D1067" t="s">
        <v>1924</v>
      </c>
      <c r="E1067">
        <v>1066</v>
      </c>
      <c r="H1067" t="s">
        <v>1924</v>
      </c>
      <c r="I1067" t="s">
        <v>2013</v>
      </c>
      <c r="J1067" t="s">
        <v>2014</v>
      </c>
      <c r="K1067" t="s">
        <v>3595</v>
      </c>
      <c r="M1067">
        <v>9.9699999999999997E-2</v>
      </c>
      <c r="N1067">
        <v>9.4E-2</v>
      </c>
      <c r="R1067">
        <v>0</v>
      </c>
      <c r="T1067">
        <v>4</v>
      </c>
      <c r="U1067">
        <v>2.25</v>
      </c>
      <c r="V1067">
        <v>0.65</v>
      </c>
      <c r="AA1067" t="s">
        <v>3397</v>
      </c>
      <c r="AE1067" t="s">
        <v>44</v>
      </c>
      <c r="AF1067" t="s">
        <v>62</v>
      </c>
      <c r="AI1067">
        <v>1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</v>
      </c>
      <c r="AQ1067">
        <v>0</v>
      </c>
      <c r="AR1067">
        <v>0</v>
      </c>
      <c r="AS1067">
        <v>0</v>
      </c>
      <c r="AT1067">
        <v>0</v>
      </c>
      <c r="AU1067">
        <v>2</v>
      </c>
      <c r="AV1067">
        <v>0</v>
      </c>
      <c r="AW1067">
        <v>0</v>
      </c>
      <c r="AX1067">
        <v>2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K1067" t="s">
        <v>3397</v>
      </c>
    </row>
    <row r="1068" spans="1:63" x14ac:dyDescent="0.25">
      <c r="A1068">
        <v>1</v>
      </c>
      <c r="B1068" t="s">
        <v>1924</v>
      </c>
      <c r="D1068" t="s">
        <v>1924</v>
      </c>
      <c r="E1068">
        <v>1067</v>
      </c>
      <c r="H1068" t="s">
        <v>1924</v>
      </c>
      <c r="I1068" t="s">
        <v>2015</v>
      </c>
      <c r="J1068" t="s">
        <v>2016</v>
      </c>
      <c r="K1068" t="s">
        <v>3594</v>
      </c>
      <c r="M1068">
        <v>0.104</v>
      </c>
      <c r="N1068">
        <v>9.5000000000000001E-2</v>
      </c>
      <c r="R1068">
        <v>0</v>
      </c>
      <c r="T1068">
        <v>4</v>
      </c>
      <c r="U1068">
        <v>3.5</v>
      </c>
      <c r="V1068">
        <v>0.9</v>
      </c>
      <c r="AA1068" t="s">
        <v>3397</v>
      </c>
      <c r="AE1068" t="s">
        <v>49</v>
      </c>
      <c r="AF1068" t="s">
        <v>62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1</v>
      </c>
      <c r="AQ1068">
        <v>0</v>
      </c>
      <c r="AR1068">
        <v>0</v>
      </c>
      <c r="AS1068">
        <v>0</v>
      </c>
      <c r="AT1068">
        <v>0</v>
      </c>
      <c r="AU1068">
        <v>2</v>
      </c>
      <c r="AV1068">
        <v>0</v>
      </c>
      <c r="AW1068">
        <v>0</v>
      </c>
      <c r="AX1068">
        <v>2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K1068" t="s">
        <v>3397</v>
      </c>
    </row>
    <row r="1069" spans="1:63" x14ac:dyDescent="0.25">
      <c r="A1069">
        <v>1</v>
      </c>
      <c r="B1069" t="s">
        <v>1924</v>
      </c>
      <c r="D1069" t="s">
        <v>1924</v>
      </c>
      <c r="E1069">
        <v>1068</v>
      </c>
      <c r="H1069" t="s">
        <v>1924</v>
      </c>
      <c r="I1069" t="s">
        <v>2017</v>
      </c>
      <c r="J1069">
        <v>27209800</v>
      </c>
      <c r="K1069" t="s">
        <v>3593</v>
      </c>
      <c r="M1069">
        <v>9.8000000000000004E-2</v>
      </c>
      <c r="N1069">
        <v>9.6000000000000002E-2</v>
      </c>
      <c r="R1069">
        <v>0</v>
      </c>
      <c r="T1069">
        <v>4</v>
      </c>
      <c r="U1069">
        <v>2.25</v>
      </c>
      <c r="V1069">
        <v>0.7</v>
      </c>
      <c r="AA1069" t="s">
        <v>3397</v>
      </c>
      <c r="AE1069" t="s">
        <v>44</v>
      </c>
      <c r="AF1069" t="s">
        <v>62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1</v>
      </c>
      <c r="AQ1069">
        <v>0</v>
      </c>
      <c r="AR1069">
        <v>0</v>
      </c>
      <c r="AS1069">
        <v>0</v>
      </c>
      <c r="AT1069">
        <v>0</v>
      </c>
      <c r="AU1069">
        <v>2</v>
      </c>
      <c r="AV1069">
        <v>0</v>
      </c>
      <c r="AW1069">
        <v>0</v>
      </c>
      <c r="AX1069">
        <v>2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K1069" t="s">
        <v>3397</v>
      </c>
    </row>
    <row r="1070" spans="1:63" x14ac:dyDescent="0.25">
      <c r="A1070">
        <v>1</v>
      </c>
      <c r="B1070" t="s">
        <v>1924</v>
      </c>
      <c r="D1070" t="s">
        <v>1924</v>
      </c>
      <c r="E1070">
        <v>1069</v>
      </c>
      <c r="H1070" t="s">
        <v>1924</v>
      </c>
      <c r="I1070" t="s">
        <v>2018</v>
      </c>
      <c r="J1070" t="s">
        <v>1931</v>
      </c>
      <c r="K1070" t="s">
        <v>3592</v>
      </c>
      <c r="M1070">
        <v>0.106</v>
      </c>
      <c r="N1070">
        <v>0.10299999999999999</v>
      </c>
      <c r="R1070">
        <v>0</v>
      </c>
      <c r="T1070">
        <v>4</v>
      </c>
      <c r="U1070">
        <v>3.5</v>
      </c>
      <c r="V1070">
        <v>0.875</v>
      </c>
      <c r="AA1070" t="s">
        <v>3397</v>
      </c>
      <c r="AE1070" t="s">
        <v>49</v>
      </c>
      <c r="AF1070" t="s">
        <v>62</v>
      </c>
      <c r="AI1070">
        <v>1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Q1070">
        <v>0</v>
      </c>
      <c r="AR1070">
        <v>0</v>
      </c>
      <c r="AS1070">
        <v>0</v>
      </c>
      <c r="AT1070">
        <v>0</v>
      </c>
      <c r="AU1070">
        <v>2</v>
      </c>
      <c r="AV1070">
        <v>0</v>
      </c>
      <c r="AW1070">
        <v>0</v>
      </c>
      <c r="AX1070">
        <v>2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K1070" t="s">
        <v>3397</v>
      </c>
    </row>
    <row r="1071" spans="1:63" x14ac:dyDescent="0.25">
      <c r="A1071">
        <v>1</v>
      </c>
      <c r="B1071" t="s">
        <v>1924</v>
      </c>
      <c r="D1071" t="s">
        <v>1924</v>
      </c>
      <c r="E1071">
        <v>1070</v>
      </c>
      <c r="H1071" t="s">
        <v>1924</v>
      </c>
      <c r="I1071" t="s">
        <v>2019</v>
      </c>
      <c r="J1071">
        <v>27211100</v>
      </c>
      <c r="K1071" t="s">
        <v>3591</v>
      </c>
      <c r="M1071">
        <v>0.111</v>
      </c>
      <c r="N1071">
        <v>0.104</v>
      </c>
      <c r="R1071">
        <v>0</v>
      </c>
      <c r="T1071">
        <v>4</v>
      </c>
      <c r="U1071">
        <v>2.25</v>
      </c>
      <c r="V1071">
        <v>0.7</v>
      </c>
      <c r="AA1071" t="s">
        <v>3397</v>
      </c>
      <c r="AE1071" t="s">
        <v>44</v>
      </c>
      <c r="AF1071" t="s">
        <v>62</v>
      </c>
      <c r="AI1071">
        <v>1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1</v>
      </c>
      <c r="AQ1071">
        <v>0</v>
      </c>
      <c r="AR1071">
        <v>0</v>
      </c>
      <c r="AS1071">
        <v>0</v>
      </c>
      <c r="AT1071">
        <v>0</v>
      </c>
      <c r="AU1071">
        <v>2</v>
      </c>
      <c r="AV1071">
        <v>0</v>
      </c>
      <c r="AW1071">
        <v>0</v>
      </c>
      <c r="AX1071">
        <v>2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K1071" t="s">
        <v>3397</v>
      </c>
    </row>
    <row r="1072" spans="1:63" x14ac:dyDescent="0.25">
      <c r="A1072">
        <v>1</v>
      </c>
      <c r="B1072" t="s">
        <v>1924</v>
      </c>
      <c r="D1072" t="s">
        <v>1924</v>
      </c>
      <c r="E1072">
        <v>1071</v>
      </c>
      <c r="G1072" t="s">
        <v>74</v>
      </c>
      <c r="H1072" t="s">
        <v>1924</v>
      </c>
      <c r="I1072" t="s">
        <v>2020</v>
      </c>
      <c r="J1072" t="s">
        <v>2021</v>
      </c>
      <c r="K1072" t="s">
        <v>3590</v>
      </c>
      <c r="M1072">
        <v>0.1105</v>
      </c>
      <c r="N1072">
        <v>0.105</v>
      </c>
      <c r="O1072">
        <v>0.1105</v>
      </c>
      <c r="P1072">
        <v>0.96499999999999997</v>
      </c>
      <c r="R1072">
        <v>0</v>
      </c>
      <c r="S1072">
        <v>1.43</v>
      </c>
      <c r="T1072">
        <v>4</v>
      </c>
      <c r="U1072">
        <v>3.5</v>
      </c>
      <c r="V1072">
        <v>0.9</v>
      </c>
      <c r="AA1072" t="s">
        <v>3397</v>
      </c>
      <c r="AB1072">
        <v>5.0000000000000001E-3</v>
      </c>
      <c r="AC1072">
        <v>6.5000000000000002E-2</v>
      </c>
      <c r="AE1072" t="s">
        <v>49</v>
      </c>
      <c r="AF1072" t="s">
        <v>62</v>
      </c>
      <c r="AI1072">
        <v>1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1</v>
      </c>
      <c r="AQ1072">
        <v>0</v>
      </c>
      <c r="AR1072">
        <v>0</v>
      </c>
      <c r="AS1072">
        <v>0</v>
      </c>
      <c r="AT1072">
        <v>0</v>
      </c>
      <c r="AU1072">
        <v>2</v>
      </c>
      <c r="AV1072">
        <v>0</v>
      </c>
      <c r="AW1072">
        <v>0</v>
      </c>
      <c r="AX1072">
        <v>2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K1072" t="s">
        <v>3397</v>
      </c>
    </row>
    <row r="1073" spans="1:63" x14ac:dyDescent="0.25">
      <c r="A1073">
        <v>1</v>
      </c>
      <c r="B1073" t="s">
        <v>1924</v>
      </c>
      <c r="D1073" t="s">
        <v>1924</v>
      </c>
      <c r="E1073">
        <v>1072</v>
      </c>
      <c r="G1073" t="s">
        <v>74</v>
      </c>
      <c r="H1073" t="s">
        <v>1924</v>
      </c>
      <c r="I1073" t="s">
        <v>2022</v>
      </c>
      <c r="J1073" t="s">
        <v>2023</v>
      </c>
      <c r="K1073" t="s">
        <v>3589</v>
      </c>
      <c r="M1073">
        <v>0.12520000000000001</v>
      </c>
      <c r="N1073">
        <v>0.109</v>
      </c>
      <c r="O1073">
        <v>0.12520000000000001</v>
      </c>
      <c r="P1073">
        <v>0.64</v>
      </c>
      <c r="R1073">
        <v>0</v>
      </c>
      <c r="S1073">
        <v>0.91500000000000004</v>
      </c>
      <c r="T1073">
        <v>4</v>
      </c>
      <c r="U1073">
        <v>2.25</v>
      </c>
      <c r="V1073">
        <v>0.625</v>
      </c>
      <c r="AA1073" t="s">
        <v>3397</v>
      </c>
      <c r="AB1073">
        <v>7.4999999999999997E-2</v>
      </c>
      <c r="AC1073">
        <v>2.7E-2</v>
      </c>
      <c r="AE1073" t="s">
        <v>44</v>
      </c>
      <c r="AF1073" t="s">
        <v>62</v>
      </c>
      <c r="AG1073" t="s">
        <v>76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1</v>
      </c>
      <c r="AQ1073">
        <v>0</v>
      </c>
      <c r="AR1073">
        <v>0</v>
      </c>
      <c r="AS1073">
        <v>0</v>
      </c>
      <c r="AT1073">
        <v>0</v>
      </c>
      <c r="AU1073">
        <v>2</v>
      </c>
      <c r="AV1073">
        <v>0</v>
      </c>
      <c r="AW1073">
        <v>0</v>
      </c>
      <c r="AX1073">
        <v>2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K1073" t="s">
        <v>3397</v>
      </c>
    </row>
    <row r="1074" spans="1:63" x14ac:dyDescent="0.25">
      <c r="A1074">
        <v>1</v>
      </c>
      <c r="B1074" t="s">
        <v>1924</v>
      </c>
      <c r="D1074" t="s">
        <v>1924</v>
      </c>
      <c r="E1074">
        <v>1073</v>
      </c>
      <c r="H1074" t="s">
        <v>1924</v>
      </c>
      <c r="I1074" t="s">
        <v>2024</v>
      </c>
      <c r="J1074">
        <v>24289</v>
      </c>
      <c r="K1074" t="s">
        <v>3588</v>
      </c>
      <c r="M1074">
        <v>0.11700000000000001</v>
      </c>
      <c r="N1074">
        <v>0.112</v>
      </c>
      <c r="R1074">
        <v>0</v>
      </c>
      <c r="T1074">
        <v>4</v>
      </c>
      <c r="U1074">
        <v>3.5</v>
      </c>
      <c r="V1074">
        <v>0.875</v>
      </c>
      <c r="AA1074" t="s">
        <v>3397</v>
      </c>
      <c r="AE1074" t="s">
        <v>49</v>
      </c>
      <c r="AF1074" t="s">
        <v>62</v>
      </c>
      <c r="AI1074">
        <v>1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1</v>
      </c>
      <c r="AQ1074">
        <v>0</v>
      </c>
      <c r="AR1074">
        <v>0</v>
      </c>
      <c r="AS1074">
        <v>0</v>
      </c>
      <c r="AT1074">
        <v>0</v>
      </c>
      <c r="AU1074">
        <v>2</v>
      </c>
      <c r="AV1074">
        <v>0</v>
      </c>
      <c r="AW1074">
        <v>0</v>
      </c>
      <c r="AX1074">
        <v>2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K1074" t="s">
        <v>3397</v>
      </c>
    </row>
    <row r="1075" spans="1:63" x14ac:dyDescent="0.25">
      <c r="A1075">
        <v>1</v>
      </c>
      <c r="B1075" t="s">
        <v>1924</v>
      </c>
      <c r="D1075" t="s">
        <v>1924</v>
      </c>
      <c r="E1075">
        <v>1074</v>
      </c>
      <c r="H1075" t="s">
        <v>1924</v>
      </c>
      <c r="I1075" t="s">
        <v>2025</v>
      </c>
      <c r="J1075" t="s">
        <v>2026</v>
      </c>
      <c r="K1075" t="s">
        <v>3587</v>
      </c>
      <c r="M1075">
        <v>0.1181</v>
      </c>
      <c r="N1075">
        <v>0.112</v>
      </c>
      <c r="R1075">
        <v>0</v>
      </c>
      <c r="T1075">
        <v>4</v>
      </c>
      <c r="U1075">
        <v>3.5</v>
      </c>
      <c r="V1075">
        <v>0.875</v>
      </c>
      <c r="AA1075" t="s">
        <v>3397</v>
      </c>
      <c r="AE1075" t="s">
        <v>49</v>
      </c>
      <c r="AF1075" t="s">
        <v>62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1</v>
      </c>
      <c r="AQ1075">
        <v>0</v>
      </c>
      <c r="AR1075">
        <v>0</v>
      </c>
      <c r="AS1075">
        <v>0</v>
      </c>
      <c r="AT1075">
        <v>0</v>
      </c>
      <c r="AU1075">
        <v>2</v>
      </c>
      <c r="AV1075">
        <v>0</v>
      </c>
      <c r="AW1075">
        <v>0</v>
      </c>
      <c r="AX1075">
        <v>2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K1075" t="s">
        <v>3397</v>
      </c>
    </row>
    <row r="1076" spans="1:63" x14ac:dyDescent="0.25">
      <c r="A1076">
        <v>1</v>
      </c>
      <c r="B1076" t="s">
        <v>1924</v>
      </c>
      <c r="D1076" t="s">
        <v>1924</v>
      </c>
      <c r="E1076">
        <v>1075</v>
      </c>
      <c r="H1076" t="s">
        <v>1924</v>
      </c>
      <c r="I1076" t="s">
        <v>2027</v>
      </c>
      <c r="J1076">
        <v>24295</v>
      </c>
      <c r="K1076" t="s">
        <v>3586</v>
      </c>
      <c r="M1076">
        <v>0.11849999999999999</v>
      </c>
      <c r="N1076">
        <v>0.112</v>
      </c>
      <c r="R1076">
        <v>0</v>
      </c>
      <c r="T1076">
        <v>4</v>
      </c>
      <c r="U1076">
        <v>3.5</v>
      </c>
      <c r="V1076">
        <v>0.875</v>
      </c>
      <c r="AA1076" t="s">
        <v>3397</v>
      </c>
      <c r="AE1076" t="s">
        <v>49</v>
      </c>
      <c r="AF1076" t="s">
        <v>62</v>
      </c>
      <c r="AI1076">
        <v>1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Q1076">
        <v>0</v>
      </c>
      <c r="AR1076">
        <v>0</v>
      </c>
      <c r="AS1076">
        <v>0</v>
      </c>
      <c r="AT1076">
        <v>0</v>
      </c>
      <c r="AU1076">
        <v>2</v>
      </c>
      <c r="AV1076">
        <v>0</v>
      </c>
      <c r="AW1076">
        <v>0</v>
      </c>
      <c r="AX1076">
        <v>2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K1076" t="s">
        <v>3397</v>
      </c>
    </row>
    <row r="1077" spans="1:63" x14ac:dyDescent="0.25">
      <c r="A1077">
        <v>1</v>
      </c>
      <c r="B1077" t="s">
        <v>1924</v>
      </c>
      <c r="D1077" t="s">
        <v>1924</v>
      </c>
      <c r="E1077">
        <v>1076</v>
      </c>
      <c r="H1077" t="s">
        <v>1924</v>
      </c>
      <c r="I1077" t="s">
        <v>2028</v>
      </c>
      <c r="J1077">
        <v>27211950</v>
      </c>
      <c r="K1077" t="s">
        <v>3585</v>
      </c>
      <c r="M1077">
        <v>0.1195</v>
      </c>
      <c r="N1077">
        <v>0.112</v>
      </c>
      <c r="R1077">
        <v>0</v>
      </c>
      <c r="T1077">
        <v>4</v>
      </c>
      <c r="U1077">
        <v>2.25</v>
      </c>
      <c r="V1077">
        <v>0.7</v>
      </c>
      <c r="AA1077" t="s">
        <v>3397</v>
      </c>
      <c r="AE1077" t="s">
        <v>44</v>
      </c>
      <c r="AF1077" t="s">
        <v>62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1</v>
      </c>
      <c r="AQ1077">
        <v>0</v>
      </c>
      <c r="AR1077">
        <v>0</v>
      </c>
      <c r="AS1077">
        <v>0</v>
      </c>
      <c r="AT1077">
        <v>0</v>
      </c>
      <c r="AU1077">
        <v>2</v>
      </c>
      <c r="AV1077">
        <v>0</v>
      </c>
      <c r="AW1077">
        <v>0</v>
      </c>
      <c r="AX1077">
        <v>2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K1077" t="s">
        <v>3397</v>
      </c>
    </row>
    <row r="1078" spans="1:63" x14ac:dyDescent="0.25">
      <c r="A1078">
        <v>1</v>
      </c>
      <c r="B1078" t="s">
        <v>1924</v>
      </c>
      <c r="D1078" t="s">
        <v>1924</v>
      </c>
      <c r="E1078">
        <v>1077</v>
      </c>
      <c r="G1078" t="s">
        <v>74</v>
      </c>
      <c r="H1078" t="s">
        <v>1924</v>
      </c>
      <c r="I1078" t="s">
        <v>2029</v>
      </c>
      <c r="J1078" t="s">
        <v>2030</v>
      </c>
      <c r="K1078" t="s">
        <v>3584</v>
      </c>
      <c r="M1078">
        <v>0.124</v>
      </c>
      <c r="N1078">
        <v>0.11799999999999999</v>
      </c>
      <c r="O1078">
        <v>0.124</v>
      </c>
      <c r="P1078">
        <v>0.94</v>
      </c>
      <c r="R1078">
        <v>0</v>
      </c>
      <c r="S1078">
        <v>1.165</v>
      </c>
      <c r="T1078">
        <v>4</v>
      </c>
      <c r="U1078">
        <v>3.5</v>
      </c>
      <c r="V1078">
        <v>0.875</v>
      </c>
      <c r="AA1078" t="s">
        <v>3397</v>
      </c>
      <c r="AB1078">
        <v>5.0000000000000001E-3</v>
      </c>
      <c r="AC1078">
        <v>6.5000000000000002E-2</v>
      </c>
      <c r="AE1078" t="s">
        <v>49</v>
      </c>
      <c r="AF1078" t="s">
        <v>62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1</v>
      </c>
      <c r="AQ1078">
        <v>0</v>
      </c>
      <c r="AR1078">
        <v>0</v>
      </c>
      <c r="AS1078">
        <v>0</v>
      </c>
      <c r="AT1078">
        <v>0</v>
      </c>
      <c r="AU1078">
        <v>2</v>
      </c>
      <c r="AV1078">
        <v>0</v>
      </c>
      <c r="AW1078">
        <v>0</v>
      </c>
      <c r="AX1078">
        <v>2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K1078" t="s">
        <v>3397</v>
      </c>
    </row>
    <row r="1079" spans="1:63" x14ac:dyDescent="0.25">
      <c r="A1079">
        <v>1</v>
      </c>
      <c r="B1079" t="s">
        <v>1924</v>
      </c>
      <c r="D1079" t="s">
        <v>1924</v>
      </c>
      <c r="E1079">
        <v>1078</v>
      </c>
      <c r="H1079" t="s">
        <v>1924</v>
      </c>
      <c r="I1079" t="s">
        <v>2031</v>
      </c>
      <c r="J1079" t="s">
        <v>2032</v>
      </c>
      <c r="K1079" t="s">
        <v>3583</v>
      </c>
      <c r="M1079">
        <v>0.1245</v>
      </c>
      <c r="N1079">
        <v>0.11899999999999999</v>
      </c>
      <c r="R1079">
        <v>0</v>
      </c>
      <c r="T1079">
        <v>4</v>
      </c>
      <c r="U1079">
        <v>3.5</v>
      </c>
      <c r="V1079">
        <v>0.875</v>
      </c>
      <c r="AA1079" t="s">
        <v>3397</v>
      </c>
      <c r="AE1079" t="s">
        <v>49</v>
      </c>
      <c r="AF1079" t="s">
        <v>62</v>
      </c>
      <c r="AI1079">
        <v>1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1</v>
      </c>
      <c r="AQ1079">
        <v>0</v>
      </c>
      <c r="AR1079">
        <v>0</v>
      </c>
      <c r="AS1079">
        <v>0</v>
      </c>
      <c r="AT1079">
        <v>0</v>
      </c>
      <c r="AU1079">
        <v>2</v>
      </c>
      <c r="AV1079">
        <v>0</v>
      </c>
      <c r="AW1079">
        <v>0</v>
      </c>
      <c r="AX1079">
        <v>2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K1079" t="s">
        <v>3397</v>
      </c>
    </row>
    <row r="1080" spans="1:63" x14ac:dyDescent="0.25">
      <c r="A1080">
        <v>1</v>
      </c>
      <c r="B1080" t="s">
        <v>1924</v>
      </c>
      <c r="D1080" t="s">
        <v>1924</v>
      </c>
      <c r="E1080">
        <v>1079</v>
      </c>
      <c r="H1080" t="s">
        <v>1924</v>
      </c>
      <c r="I1080" t="s">
        <v>2033</v>
      </c>
      <c r="J1080" t="s">
        <v>2034</v>
      </c>
      <c r="K1080" t="s">
        <v>3579</v>
      </c>
      <c r="M1080">
        <v>0.127</v>
      </c>
      <c r="N1080">
        <v>0.11899999999999999</v>
      </c>
      <c r="R1080">
        <v>0</v>
      </c>
      <c r="T1080">
        <v>4</v>
      </c>
      <c r="U1080">
        <v>3.5</v>
      </c>
      <c r="V1080">
        <v>0.875</v>
      </c>
      <c r="AA1080" t="s">
        <v>3397</v>
      </c>
      <c r="AE1080" t="s">
        <v>49</v>
      </c>
      <c r="AF1080" t="s">
        <v>62</v>
      </c>
      <c r="AI1080">
        <v>1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1</v>
      </c>
      <c r="AQ1080">
        <v>0</v>
      </c>
      <c r="AR1080">
        <v>0</v>
      </c>
      <c r="AS1080">
        <v>0</v>
      </c>
      <c r="AT1080">
        <v>0</v>
      </c>
      <c r="AU1080">
        <v>2</v>
      </c>
      <c r="AV1080">
        <v>0</v>
      </c>
      <c r="AW1080">
        <v>0</v>
      </c>
      <c r="AX1080">
        <v>2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K1080" t="s">
        <v>3397</v>
      </c>
    </row>
    <row r="1081" spans="1:63" x14ac:dyDescent="0.25">
      <c r="A1081">
        <v>1</v>
      </c>
      <c r="B1081" t="s">
        <v>1924</v>
      </c>
      <c r="D1081" t="s">
        <v>1924</v>
      </c>
      <c r="E1081">
        <v>1080</v>
      </c>
      <c r="G1081" t="s">
        <v>74</v>
      </c>
      <c r="H1081" t="s">
        <v>1924</v>
      </c>
      <c r="I1081" t="s">
        <v>2035</v>
      </c>
      <c r="J1081">
        <v>27212500</v>
      </c>
      <c r="K1081" t="s">
        <v>3582</v>
      </c>
      <c r="M1081">
        <v>0.125</v>
      </c>
      <c r="N1081">
        <v>0.12</v>
      </c>
      <c r="O1081">
        <v>0.125</v>
      </c>
      <c r="P1081">
        <v>1.1100000000000001</v>
      </c>
      <c r="R1081">
        <v>0</v>
      </c>
      <c r="S1081">
        <v>1.135</v>
      </c>
      <c r="T1081">
        <v>4</v>
      </c>
      <c r="U1081">
        <v>2.25</v>
      </c>
      <c r="V1081">
        <v>0.7</v>
      </c>
      <c r="AA1081" t="s">
        <v>3397</v>
      </c>
      <c r="AB1081">
        <v>5.0000000000000001E-3</v>
      </c>
      <c r="AC1081">
        <v>7.4999999999999997E-2</v>
      </c>
      <c r="AE1081" t="s">
        <v>44</v>
      </c>
      <c r="AF1081" t="s">
        <v>62</v>
      </c>
      <c r="AI1081">
        <v>1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</v>
      </c>
      <c r="AQ1081">
        <v>0</v>
      </c>
      <c r="AR1081">
        <v>0</v>
      </c>
      <c r="AS1081">
        <v>0</v>
      </c>
      <c r="AT1081">
        <v>0</v>
      </c>
      <c r="AU1081">
        <v>2</v>
      </c>
      <c r="AV1081">
        <v>0</v>
      </c>
      <c r="AW1081">
        <v>0</v>
      </c>
      <c r="AX1081">
        <v>2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K1081" t="s">
        <v>3397</v>
      </c>
    </row>
    <row r="1082" spans="1:63" x14ac:dyDescent="0.25">
      <c r="A1082">
        <v>1</v>
      </c>
      <c r="B1082" t="s">
        <v>1924</v>
      </c>
      <c r="D1082" t="s">
        <v>1924</v>
      </c>
      <c r="E1082">
        <v>1081</v>
      </c>
      <c r="G1082" t="s">
        <v>74</v>
      </c>
      <c r="H1082" t="s">
        <v>1924</v>
      </c>
      <c r="I1082" t="s">
        <v>2036</v>
      </c>
      <c r="J1082">
        <v>27212550</v>
      </c>
      <c r="K1082" t="s">
        <v>3581</v>
      </c>
      <c r="M1082">
        <v>0.1255</v>
      </c>
      <c r="N1082">
        <v>0.12</v>
      </c>
      <c r="O1082">
        <v>0.1255</v>
      </c>
      <c r="P1082">
        <v>0.74</v>
      </c>
      <c r="R1082">
        <v>0</v>
      </c>
      <c r="S1082">
        <v>1.19</v>
      </c>
      <c r="T1082">
        <v>4</v>
      </c>
      <c r="U1082">
        <v>2.25</v>
      </c>
      <c r="V1082">
        <v>0.7</v>
      </c>
      <c r="AA1082" t="s">
        <v>3397</v>
      </c>
      <c r="AB1082">
        <v>1E-3</v>
      </c>
      <c r="AC1082">
        <v>7.4999999999999997E-2</v>
      </c>
      <c r="AE1082" t="s">
        <v>44</v>
      </c>
      <c r="AF1082" t="s">
        <v>62</v>
      </c>
      <c r="AG1082" t="s">
        <v>495</v>
      </c>
      <c r="AI1082">
        <v>1</v>
      </c>
      <c r="AJ1082">
        <v>1</v>
      </c>
      <c r="AK1082">
        <v>0</v>
      </c>
      <c r="AL1082">
        <v>0</v>
      </c>
      <c r="AM1082">
        <v>0</v>
      </c>
      <c r="AN1082">
        <v>1</v>
      </c>
      <c r="AO1082">
        <v>1</v>
      </c>
      <c r="AQ1082">
        <v>0</v>
      </c>
      <c r="AR1082">
        <v>0</v>
      </c>
      <c r="AS1082">
        <v>0</v>
      </c>
      <c r="AT1082">
        <v>0</v>
      </c>
      <c r="AU1082">
        <v>2</v>
      </c>
      <c r="AV1082">
        <v>0</v>
      </c>
      <c r="AW1082">
        <v>0</v>
      </c>
      <c r="AX1082">
        <v>2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K1082" t="s">
        <v>3397</v>
      </c>
    </row>
    <row r="1083" spans="1:63" x14ac:dyDescent="0.25">
      <c r="A1083">
        <v>1</v>
      </c>
      <c r="B1083" t="s">
        <v>1924</v>
      </c>
      <c r="D1083" t="s">
        <v>1924</v>
      </c>
      <c r="E1083">
        <v>1082</v>
      </c>
      <c r="G1083" t="s">
        <v>74</v>
      </c>
      <c r="H1083" t="s">
        <v>1924</v>
      </c>
      <c r="I1083" t="s">
        <v>2037</v>
      </c>
      <c r="J1083">
        <v>27212600</v>
      </c>
      <c r="K1083" t="s">
        <v>3580</v>
      </c>
      <c r="M1083">
        <v>0.126</v>
      </c>
      <c r="N1083">
        <v>0.12</v>
      </c>
      <c r="O1083">
        <v>0.126</v>
      </c>
      <c r="P1083">
        <v>0.74</v>
      </c>
      <c r="Q1083">
        <v>0.75</v>
      </c>
      <c r="R1083">
        <v>163.30075576600638</v>
      </c>
      <c r="S1083">
        <v>1.135</v>
      </c>
      <c r="T1083">
        <v>4</v>
      </c>
      <c r="U1083">
        <v>2.25</v>
      </c>
      <c r="V1083">
        <v>0.7</v>
      </c>
      <c r="AA1083" t="s">
        <v>3397</v>
      </c>
      <c r="AB1083">
        <v>5.0000000000000001E-3</v>
      </c>
      <c r="AC1083">
        <v>0.08</v>
      </c>
      <c r="AE1083" t="s">
        <v>44</v>
      </c>
      <c r="AF1083" t="s">
        <v>62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0</v>
      </c>
      <c r="AO1083">
        <v>1</v>
      </c>
      <c r="AQ1083">
        <v>0</v>
      </c>
      <c r="AR1083">
        <v>0</v>
      </c>
      <c r="AS1083">
        <v>0</v>
      </c>
      <c r="AT1083">
        <v>0</v>
      </c>
      <c r="AU1083">
        <v>2</v>
      </c>
      <c r="AV1083">
        <v>0</v>
      </c>
      <c r="AW1083">
        <v>0</v>
      </c>
      <c r="AX1083">
        <v>2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K1083" t="s">
        <v>3397</v>
      </c>
    </row>
    <row r="1084" spans="1:63" x14ac:dyDescent="0.25">
      <c r="A1084">
        <v>1</v>
      </c>
      <c r="B1084" t="s">
        <v>1924</v>
      </c>
      <c r="D1084" t="s">
        <v>1924</v>
      </c>
      <c r="E1084">
        <v>1083</v>
      </c>
      <c r="G1084" t="s">
        <v>74</v>
      </c>
      <c r="H1084" t="s">
        <v>1924</v>
      </c>
      <c r="I1084" t="s">
        <v>2038</v>
      </c>
      <c r="J1084">
        <v>27212700</v>
      </c>
      <c r="K1084" t="s">
        <v>3579</v>
      </c>
      <c r="M1084">
        <v>0.127</v>
      </c>
      <c r="N1084">
        <v>0.12</v>
      </c>
      <c r="O1084">
        <v>0.127</v>
      </c>
      <c r="P1084">
        <v>0.74</v>
      </c>
      <c r="Q1084">
        <v>0.75</v>
      </c>
      <c r="R1084">
        <v>160.70995378081128</v>
      </c>
      <c r="S1084">
        <v>1.135</v>
      </c>
      <c r="T1084">
        <v>4</v>
      </c>
      <c r="U1084">
        <v>2.25</v>
      </c>
      <c r="V1084">
        <v>0.7</v>
      </c>
      <c r="AA1084" t="s">
        <v>3397</v>
      </c>
      <c r="AB1084">
        <v>5.0000000000000001E-3</v>
      </c>
      <c r="AC1084">
        <v>0.08</v>
      </c>
      <c r="AE1084" t="s">
        <v>44</v>
      </c>
      <c r="AF1084" t="s">
        <v>62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1</v>
      </c>
      <c r="AQ1084">
        <v>0</v>
      </c>
      <c r="AR1084">
        <v>0</v>
      </c>
      <c r="AS1084">
        <v>0</v>
      </c>
      <c r="AT1084">
        <v>0</v>
      </c>
      <c r="AU1084">
        <v>2</v>
      </c>
      <c r="AV1084">
        <v>0</v>
      </c>
      <c r="AW1084">
        <v>0</v>
      </c>
      <c r="AX1084">
        <v>2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K1084" t="s">
        <v>3397</v>
      </c>
    </row>
    <row r="1085" spans="1:63" x14ac:dyDescent="0.25">
      <c r="A1085">
        <v>1</v>
      </c>
      <c r="B1085" t="s">
        <v>1924</v>
      </c>
      <c r="D1085" t="s">
        <v>1924</v>
      </c>
      <c r="E1085">
        <v>1084</v>
      </c>
      <c r="G1085" t="s">
        <v>74</v>
      </c>
      <c r="H1085" t="s">
        <v>1924</v>
      </c>
      <c r="I1085" t="s">
        <v>2410</v>
      </c>
      <c r="J1085">
        <v>27212801</v>
      </c>
      <c r="K1085" t="s">
        <v>3578</v>
      </c>
      <c r="M1085">
        <v>0.128</v>
      </c>
      <c r="N1085">
        <v>0.12</v>
      </c>
      <c r="O1085">
        <v>0.128</v>
      </c>
      <c r="P1085">
        <v>0.74</v>
      </c>
      <c r="Q1085">
        <v>0.75</v>
      </c>
      <c r="R1085">
        <v>158.19859051364818</v>
      </c>
      <c r="S1085">
        <v>1.1499999999999999</v>
      </c>
      <c r="T1085">
        <v>4</v>
      </c>
      <c r="U1085">
        <v>2.25</v>
      </c>
      <c r="V1085">
        <v>0.7</v>
      </c>
      <c r="AA1085" t="s">
        <v>3397</v>
      </c>
      <c r="AB1085">
        <v>5.0000000000000001E-3</v>
      </c>
      <c r="AC1085">
        <v>7.4999999999999997E-2</v>
      </c>
      <c r="AE1085" t="s">
        <v>44</v>
      </c>
      <c r="AF1085" t="s">
        <v>62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1</v>
      </c>
      <c r="AQ1085">
        <v>0</v>
      </c>
      <c r="AR1085">
        <v>0</v>
      </c>
      <c r="AS1085">
        <v>0</v>
      </c>
      <c r="AT1085">
        <v>0</v>
      </c>
      <c r="AU1085">
        <v>2</v>
      </c>
      <c r="AV1085">
        <v>0</v>
      </c>
      <c r="AW1085">
        <v>0</v>
      </c>
      <c r="AX1085">
        <v>2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K1085" t="s">
        <v>3397</v>
      </c>
    </row>
    <row r="1086" spans="1:63" x14ac:dyDescent="0.25">
      <c r="A1086">
        <v>1</v>
      </c>
      <c r="B1086" t="s">
        <v>1924</v>
      </c>
      <c r="D1086" t="s">
        <v>1924</v>
      </c>
      <c r="E1086">
        <v>1085</v>
      </c>
      <c r="H1086" t="s">
        <v>1924</v>
      </c>
      <c r="I1086" t="s">
        <v>2039</v>
      </c>
      <c r="J1086">
        <v>27212900</v>
      </c>
      <c r="K1086" t="s">
        <v>3577</v>
      </c>
      <c r="M1086">
        <v>0.129</v>
      </c>
      <c r="N1086">
        <v>0.126</v>
      </c>
      <c r="R1086">
        <v>0</v>
      </c>
      <c r="T1086">
        <v>4</v>
      </c>
      <c r="U1086">
        <v>2.5</v>
      </c>
      <c r="V1086">
        <v>0.85</v>
      </c>
      <c r="AA1086" t="s">
        <v>3397</v>
      </c>
      <c r="AE1086" t="s">
        <v>44</v>
      </c>
      <c r="AF1086" t="s">
        <v>62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1</v>
      </c>
      <c r="AQ1086">
        <v>0</v>
      </c>
      <c r="AR1086">
        <v>0</v>
      </c>
      <c r="AS1086">
        <v>0</v>
      </c>
      <c r="AT1086">
        <v>0</v>
      </c>
      <c r="AU1086">
        <v>2</v>
      </c>
      <c r="AV1086">
        <v>0</v>
      </c>
      <c r="AW1086">
        <v>0</v>
      </c>
      <c r="AX1086">
        <v>2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K1086" t="s">
        <v>3397</v>
      </c>
    </row>
    <row r="1087" spans="1:63" x14ac:dyDescent="0.25">
      <c r="A1087">
        <v>1</v>
      </c>
      <c r="B1087" t="s">
        <v>1924</v>
      </c>
      <c r="D1087" t="s">
        <v>1924</v>
      </c>
      <c r="E1087">
        <v>1086</v>
      </c>
      <c r="H1087" t="s">
        <v>1924</v>
      </c>
      <c r="I1087" t="s">
        <v>2040</v>
      </c>
      <c r="J1087">
        <v>27212850</v>
      </c>
      <c r="K1087" t="s">
        <v>3576</v>
      </c>
      <c r="M1087">
        <v>0.1285</v>
      </c>
      <c r="N1087">
        <v>0.127</v>
      </c>
      <c r="R1087">
        <v>0</v>
      </c>
      <c r="T1087">
        <v>4</v>
      </c>
      <c r="U1087">
        <v>2.5</v>
      </c>
      <c r="V1087">
        <v>0.85</v>
      </c>
      <c r="AA1087" t="s">
        <v>3397</v>
      </c>
      <c r="AE1087" t="s">
        <v>44</v>
      </c>
      <c r="AF1087" t="s">
        <v>62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1</v>
      </c>
      <c r="AQ1087">
        <v>0</v>
      </c>
      <c r="AR1087">
        <v>0</v>
      </c>
      <c r="AS1087">
        <v>0</v>
      </c>
      <c r="AT1087">
        <v>0</v>
      </c>
      <c r="AU1087">
        <v>2</v>
      </c>
      <c r="AV1087">
        <v>0</v>
      </c>
      <c r="AW1087">
        <v>0</v>
      </c>
      <c r="AX1087">
        <v>2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K1087" t="s">
        <v>3397</v>
      </c>
    </row>
    <row r="1088" spans="1:63" x14ac:dyDescent="0.25">
      <c r="A1088">
        <v>1</v>
      </c>
      <c r="B1088" t="s">
        <v>1924</v>
      </c>
      <c r="D1088" t="s">
        <v>1924</v>
      </c>
      <c r="E1088">
        <v>1087</v>
      </c>
      <c r="H1088" t="s">
        <v>1924</v>
      </c>
      <c r="I1088" t="s">
        <v>2041</v>
      </c>
      <c r="J1088">
        <v>27213600</v>
      </c>
      <c r="K1088" t="s">
        <v>3575</v>
      </c>
      <c r="M1088">
        <v>0.13600000000000001</v>
      </c>
      <c r="N1088">
        <v>0.127</v>
      </c>
      <c r="R1088">
        <v>0</v>
      </c>
      <c r="T1088">
        <v>4</v>
      </c>
      <c r="U1088">
        <v>2.5</v>
      </c>
      <c r="V1088">
        <v>0.8</v>
      </c>
      <c r="AA1088" t="s">
        <v>3397</v>
      </c>
      <c r="AE1088" t="s">
        <v>44</v>
      </c>
      <c r="AF1088" t="s">
        <v>62</v>
      </c>
      <c r="AI1088">
        <v>1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1</v>
      </c>
      <c r="AQ1088">
        <v>0</v>
      </c>
      <c r="AR1088">
        <v>0</v>
      </c>
      <c r="AS1088">
        <v>0</v>
      </c>
      <c r="AT1088">
        <v>0</v>
      </c>
      <c r="AU1088">
        <v>2</v>
      </c>
      <c r="AV1088">
        <v>0</v>
      </c>
      <c r="AW1088">
        <v>0</v>
      </c>
      <c r="AX1088">
        <v>2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K1088" t="s">
        <v>3397</v>
      </c>
    </row>
    <row r="1089" spans="1:63" x14ac:dyDescent="0.25">
      <c r="A1089">
        <v>1</v>
      </c>
      <c r="B1089" t="s">
        <v>1924</v>
      </c>
      <c r="D1089" t="s">
        <v>1924</v>
      </c>
      <c r="E1089">
        <v>1088</v>
      </c>
      <c r="G1089" t="s">
        <v>74</v>
      </c>
      <c r="H1089" t="s">
        <v>1924</v>
      </c>
      <c r="I1089" t="s">
        <v>2042</v>
      </c>
      <c r="J1089">
        <v>2013506</v>
      </c>
      <c r="K1089" t="s">
        <v>3574</v>
      </c>
      <c r="M1089">
        <v>0.13500000000000001</v>
      </c>
      <c r="N1089">
        <v>0.127</v>
      </c>
      <c r="O1089">
        <v>0.13500000000000001</v>
      </c>
      <c r="P1089">
        <v>1.1000000000000001</v>
      </c>
      <c r="R1089">
        <v>0</v>
      </c>
      <c r="S1089">
        <v>1.6</v>
      </c>
      <c r="T1089">
        <v>4</v>
      </c>
      <c r="U1089">
        <v>4.1749999999999998</v>
      </c>
      <c r="V1089">
        <v>1.125</v>
      </c>
      <c r="AA1089" t="s">
        <v>3397</v>
      </c>
      <c r="AB1089">
        <v>1E-3</v>
      </c>
      <c r="AC1089">
        <v>7.4999999999999997E-2</v>
      </c>
      <c r="AE1089" t="s">
        <v>49</v>
      </c>
      <c r="AF1089" t="s">
        <v>62</v>
      </c>
      <c r="AG1089" t="s">
        <v>2043</v>
      </c>
      <c r="AI1089">
        <v>1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1</v>
      </c>
      <c r="AQ1089">
        <v>0</v>
      </c>
      <c r="AR1089">
        <v>0</v>
      </c>
      <c r="AS1089">
        <v>0</v>
      </c>
      <c r="AT1089">
        <v>0</v>
      </c>
      <c r="AU1089">
        <v>2</v>
      </c>
      <c r="AV1089">
        <v>0</v>
      </c>
      <c r="AW1089">
        <v>0</v>
      </c>
      <c r="AX1089">
        <v>2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K1089" t="s">
        <v>3400</v>
      </c>
    </row>
    <row r="1090" spans="1:63" x14ac:dyDescent="0.25">
      <c r="A1090">
        <v>1</v>
      </c>
      <c r="B1090" t="s">
        <v>1924</v>
      </c>
      <c r="D1090" t="s">
        <v>1924</v>
      </c>
      <c r="E1090">
        <v>1089</v>
      </c>
      <c r="G1090" t="s">
        <v>74</v>
      </c>
      <c r="H1090" t="s">
        <v>1924</v>
      </c>
      <c r="I1090" t="s">
        <v>2044</v>
      </c>
      <c r="J1090" t="s">
        <v>2045</v>
      </c>
      <c r="K1090" t="s">
        <v>3573</v>
      </c>
      <c r="M1090">
        <v>0.13</v>
      </c>
      <c r="N1090">
        <v>0.125</v>
      </c>
      <c r="O1090">
        <v>0.125</v>
      </c>
      <c r="P1090">
        <v>1.0569999999999999</v>
      </c>
      <c r="R1090">
        <v>0</v>
      </c>
      <c r="S1090">
        <v>1.67</v>
      </c>
      <c r="T1090">
        <v>4</v>
      </c>
      <c r="U1090">
        <v>2.5</v>
      </c>
      <c r="V1090">
        <v>1.0469999999999999</v>
      </c>
      <c r="AA1090" t="s">
        <v>3397</v>
      </c>
      <c r="AB1090">
        <v>1E-3</v>
      </c>
      <c r="AC1090">
        <v>7.4999999999999997E-2</v>
      </c>
      <c r="AE1090" t="s">
        <v>44</v>
      </c>
      <c r="AF1090" t="s">
        <v>62</v>
      </c>
      <c r="AI1090">
        <v>1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Q1090">
        <v>0</v>
      </c>
      <c r="AR1090">
        <v>0</v>
      </c>
      <c r="AS1090">
        <v>0</v>
      </c>
      <c r="AT1090">
        <v>0</v>
      </c>
      <c r="AU1090">
        <v>2</v>
      </c>
      <c r="AV1090">
        <v>0</v>
      </c>
      <c r="AW1090">
        <v>0</v>
      </c>
      <c r="AX1090">
        <v>2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K1090" t="s">
        <v>3397</v>
      </c>
    </row>
    <row r="1091" spans="1:63" x14ac:dyDescent="0.25">
      <c r="A1091">
        <v>1</v>
      </c>
      <c r="B1091" t="s">
        <v>1924</v>
      </c>
      <c r="D1091" t="s">
        <v>1924</v>
      </c>
      <c r="E1091">
        <v>1090</v>
      </c>
      <c r="H1091" t="s">
        <v>1924</v>
      </c>
      <c r="I1091" t="s">
        <v>2046</v>
      </c>
      <c r="J1091" t="s">
        <v>2047</v>
      </c>
      <c r="K1091" t="s">
        <v>3572</v>
      </c>
      <c r="M1091">
        <v>0.13800000000000001</v>
      </c>
      <c r="N1091">
        <v>0.13500000000000001</v>
      </c>
      <c r="R1091">
        <v>0</v>
      </c>
      <c r="T1091">
        <v>4</v>
      </c>
      <c r="U1091">
        <v>4</v>
      </c>
      <c r="V1091">
        <v>1</v>
      </c>
      <c r="AA1091" t="s">
        <v>3397</v>
      </c>
      <c r="AE1091" t="s">
        <v>49</v>
      </c>
      <c r="AF1091" t="s">
        <v>62</v>
      </c>
      <c r="AI1091">
        <v>1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1</v>
      </c>
      <c r="AQ1091">
        <v>0</v>
      </c>
      <c r="AR1091">
        <v>0</v>
      </c>
      <c r="AS1091">
        <v>0</v>
      </c>
      <c r="AT1091">
        <v>0</v>
      </c>
      <c r="AU1091">
        <v>2</v>
      </c>
      <c r="AV1091">
        <v>0</v>
      </c>
      <c r="AW1091">
        <v>0</v>
      </c>
      <c r="AX1091">
        <v>2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K1091" t="s">
        <v>3397</v>
      </c>
    </row>
    <row r="1092" spans="1:63" x14ac:dyDescent="0.25">
      <c r="A1092">
        <v>1</v>
      </c>
      <c r="B1092" t="s">
        <v>1924</v>
      </c>
      <c r="D1092" t="s">
        <v>1924</v>
      </c>
      <c r="E1092">
        <v>1091</v>
      </c>
      <c r="G1092" t="s">
        <v>74</v>
      </c>
      <c r="H1092" t="s">
        <v>1924</v>
      </c>
      <c r="I1092" t="s">
        <v>2048</v>
      </c>
      <c r="J1092">
        <v>27214000</v>
      </c>
      <c r="K1092" t="s">
        <v>3571</v>
      </c>
      <c r="M1092">
        <v>0.14000000000000001</v>
      </c>
      <c r="N1092">
        <v>0.13500000000000001</v>
      </c>
      <c r="O1092">
        <v>0.14000000000000001</v>
      </c>
      <c r="P1092">
        <v>0.84</v>
      </c>
      <c r="R1092">
        <v>0</v>
      </c>
      <c r="S1092">
        <v>1.3</v>
      </c>
      <c r="T1092">
        <v>4</v>
      </c>
      <c r="U1092">
        <v>2.5</v>
      </c>
      <c r="V1092">
        <v>0.8</v>
      </c>
      <c r="AA1092" t="s">
        <v>3397</v>
      </c>
      <c r="AB1092">
        <v>8.5000000000000006E-2</v>
      </c>
      <c r="AC1092">
        <v>3.5000000000000003E-2</v>
      </c>
      <c r="AE1092" t="s">
        <v>44</v>
      </c>
      <c r="AF1092" t="s">
        <v>62</v>
      </c>
      <c r="AG1092" t="s">
        <v>495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1</v>
      </c>
      <c r="AQ1092">
        <v>0</v>
      </c>
      <c r="AR1092">
        <v>0</v>
      </c>
      <c r="AS1092">
        <v>0</v>
      </c>
      <c r="AT1092">
        <v>0</v>
      </c>
      <c r="AU1092">
        <v>2</v>
      </c>
      <c r="AV1092">
        <v>0</v>
      </c>
      <c r="AW1092">
        <v>0</v>
      </c>
      <c r="AX1092">
        <v>2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K1092" t="s">
        <v>3397</v>
      </c>
    </row>
    <row r="1093" spans="1:63" x14ac:dyDescent="0.25">
      <c r="A1093">
        <v>1</v>
      </c>
      <c r="B1093" t="s">
        <v>1924</v>
      </c>
      <c r="D1093" t="s">
        <v>1924</v>
      </c>
      <c r="E1093">
        <v>1092</v>
      </c>
      <c r="H1093" t="s">
        <v>1924</v>
      </c>
      <c r="I1093" t="s">
        <v>2049</v>
      </c>
      <c r="J1093" t="s">
        <v>2050</v>
      </c>
      <c r="K1093" t="s">
        <v>3570</v>
      </c>
      <c r="M1093">
        <v>0.14149999999999999</v>
      </c>
      <c r="N1093">
        <v>0.13500000000000001</v>
      </c>
      <c r="R1093">
        <v>0</v>
      </c>
      <c r="T1093">
        <v>4</v>
      </c>
      <c r="U1093">
        <v>4</v>
      </c>
      <c r="V1093">
        <v>1</v>
      </c>
      <c r="AA1093" t="s">
        <v>3397</v>
      </c>
      <c r="AE1093" t="s">
        <v>49</v>
      </c>
      <c r="AF1093" t="s">
        <v>62</v>
      </c>
      <c r="AI1093">
        <v>1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1</v>
      </c>
      <c r="AQ1093">
        <v>0</v>
      </c>
      <c r="AR1093">
        <v>0</v>
      </c>
      <c r="AS1093">
        <v>0</v>
      </c>
      <c r="AT1093">
        <v>0</v>
      </c>
      <c r="AU1093">
        <v>2</v>
      </c>
      <c r="AV1093">
        <v>0</v>
      </c>
      <c r="AW1093">
        <v>0</v>
      </c>
      <c r="AX1093">
        <v>2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K1093" t="s">
        <v>3397</v>
      </c>
    </row>
    <row r="1094" spans="1:63" x14ac:dyDescent="0.25">
      <c r="A1094">
        <v>1</v>
      </c>
      <c r="B1094" t="s">
        <v>1924</v>
      </c>
      <c r="D1094" t="s">
        <v>1924</v>
      </c>
      <c r="E1094">
        <v>1093</v>
      </c>
      <c r="H1094" t="s">
        <v>1924</v>
      </c>
      <c r="I1094" t="s">
        <v>2051</v>
      </c>
      <c r="J1094" t="s">
        <v>2052</v>
      </c>
      <c r="K1094" t="s">
        <v>3569</v>
      </c>
      <c r="M1094">
        <v>0.14549999999999999</v>
      </c>
      <c r="N1094">
        <v>0.14299999999999999</v>
      </c>
      <c r="R1094">
        <v>0</v>
      </c>
      <c r="T1094">
        <v>4</v>
      </c>
      <c r="U1094">
        <v>4</v>
      </c>
      <c r="V1094">
        <v>1</v>
      </c>
      <c r="AA1094" t="s">
        <v>3397</v>
      </c>
      <c r="AE1094" t="s">
        <v>49</v>
      </c>
      <c r="AF1094" t="s">
        <v>62</v>
      </c>
      <c r="AI1094">
        <v>1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1</v>
      </c>
      <c r="AQ1094">
        <v>0</v>
      </c>
      <c r="AR1094">
        <v>0</v>
      </c>
      <c r="AS1094">
        <v>0</v>
      </c>
      <c r="AT1094">
        <v>0</v>
      </c>
      <c r="AU1094">
        <v>2</v>
      </c>
      <c r="AV1094">
        <v>0</v>
      </c>
      <c r="AW1094">
        <v>0</v>
      </c>
      <c r="AX1094">
        <v>2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K1094" t="s">
        <v>3397</v>
      </c>
    </row>
    <row r="1095" spans="1:63" x14ac:dyDescent="0.25">
      <c r="A1095">
        <v>1</v>
      </c>
      <c r="B1095" t="s">
        <v>1924</v>
      </c>
      <c r="D1095" t="s">
        <v>1924</v>
      </c>
      <c r="E1095">
        <v>1094</v>
      </c>
      <c r="G1095" t="s">
        <v>74</v>
      </c>
      <c r="H1095" t="s">
        <v>1924</v>
      </c>
      <c r="I1095" t="s">
        <v>2053</v>
      </c>
      <c r="J1095">
        <v>27214900</v>
      </c>
      <c r="K1095" t="s">
        <v>3568</v>
      </c>
      <c r="M1095">
        <v>0.14899999999999999</v>
      </c>
      <c r="N1095">
        <v>0.14299999999999999</v>
      </c>
      <c r="O1095">
        <v>0.14899999999999999</v>
      </c>
      <c r="P1095">
        <v>0.81499999999999995</v>
      </c>
      <c r="R1095">
        <v>0</v>
      </c>
      <c r="S1095">
        <v>1.37</v>
      </c>
      <c r="T1095">
        <v>4</v>
      </c>
      <c r="U1095">
        <v>2.5</v>
      </c>
      <c r="V1095">
        <v>1.36</v>
      </c>
      <c r="AA1095" t="s">
        <v>3397</v>
      </c>
      <c r="AB1095">
        <v>0.08</v>
      </c>
      <c r="AC1095">
        <v>0.04</v>
      </c>
      <c r="AE1095" t="s">
        <v>44</v>
      </c>
      <c r="AF1095" t="s">
        <v>62</v>
      </c>
      <c r="AI1095">
        <v>1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1</v>
      </c>
      <c r="AQ1095">
        <v>0</v>
      </c>
      <c r="AR1095">
        <v>0</v>
      </c>
      <c r="AS1095">
        <v>0</v>
      </c>
      <c r="AT1095">
        <v>0</v>
      </c>
      <c r="AU1095">
        <v>2</v>
      </c>
      <c r="AV1095">
        <v>0</v>
      </c>
      <c r="AW1095">
        <v>0</v>
      </c>
      <c r="AX1095">
        <v>2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K1095" t="s">
        <v>3400</v>
      </c>
    </row>
    <row r="1096" spans="1:63" x14ac:dyDescent="0.25">
      <c r="A1096">
        <v>1</v>
      </c>
      <c r="B1096" t="s">
        <v>1924</v>
      </c>
      <c r="D1096" t="s">
        <v>1924</v>
      </c>
      <c r="E1096">
        <v>1095</v>
      </c>
      <c r="H1096" t="s">
        <v>1924</v>
      </c>
      <c r="I1096" t="s">
        <v>2054</v>
      </c>
      <c r="J1096">
        <v>27215000</v>
      </c>
      <c r="K1096" t="s">
        <v>3567</v>
      </c>
      <c r="M1096">
        <v>0.15</v>
      </c>
      <c r="N1096">
        <v>0.14299999999999999</v>
      </c>
      <c r="R1096">
        <v>0</v>
      </c>
      <c r="T1096">
        <v>4</v>
      </c>
      <c r="U1096">
        <v>2.5</v>
      </c>
      <c r="V1096">
        <v>0.82499999999999996</v>
      </c>
      <c r="AA1096" t="s">
        <v>3397</v>
      </c>
      <c r="AE1096" t="s">
        <v>44</v>
      </c>
      <c r="AF1096" t="s">
        <v>62</v>
      </c>
      <c r="AI1096">
        <v>1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1</v>
      </c>
      <c r="AQ1096">
        <v>0</v>
      </c>
      <c r="AR1096">
        <v>0</v>
      </c>
      <c r="AS1096">
        <v>0</v>
      </c>
      <c r="AT1096">
        <v>0</v>
      </c>
      <c r="AU1096">
        <v>2</v>
      </c>
      <c r="AV1096">
        <v>0</v>
      </c>
      <c r="AW1096">
        <v>0</v>
      </c>
      <c r="AX1096">
        <v>2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K1096" t="s">
        <v>3397</v>
      </c>
    </row>
    <row r="1097" spans="1:63" x14ac:dyDescent="0.25">
      <c r="A1097">
        <v>1</v>
      </c>
      <c r="B1097" t="s">
        <v>1924</v>
      </c>
      <c r="D1097" t="s">
        <v>1924</v>
      </c>
      <c r="E1097">
        <v>1096</v>
      </c>
      <c r="H1097" t="s">
        <v>1924</v>
      </c>
      <c r="I1097" t="s">
        <v>2055</v>
      </c>
      <c r="J1097">
        <v>27215500</v>
      </c>
      <c r="K1097" t="s">
        <v>3566</v>
      </c>
      <c r="M1097">
        <v>0.155</v>
      </c>
      <c r="N1097">
        <v>0.15</v>
      </c>
      <c r="R1097">
        <v>0</v>
      </c>
      <c r="T1097">
        <v>4</v>
      </c>
      <c r="U1097">
        <v>2.5</v>
      </c>
      <c r="V1097">
        <v>0.82499999999999996</v>
      </c>
      <c r="AA1097" t="s">
        <v>3397</v>
      </c>
      <c r="AE1097" t="s">
        <v>44</v>
      </c>
      <c r="AF1097" t="s">
        <v>62</v>
      </c>
      <c r="AI1097">
        <v>1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1</v>
      </c>
      <c r="AQ1097">
        <v>0</v>
      </c>
      <c r="AR1097">
        <v>0</v>
      </c>
      <c r="AS1097">
        <v>0</v>
      </c>
      <c r="AT1097">
        <v>0</v>
      </c>
      <c r="AU1097">
        <v>2</v>
      </c>
      <c r="AV1097">
        <v>0</v>
      </c>
      <c r="AW1097">
        <v>0</v>
      </c>
      <c r="AX1097">
        <v>2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K1097" t="s">
        <v>3397</v>
      </c>
    </row>
    <row r="1098" spans="1:63" x14ac:dyDescent="0.25">
      <c r="A1098">
        <v>1</v>
      </c>
      <c r="B1098" t="s">
        <v>1924</v>
      </c>
      <c r="D1098" t="s">
        <v>1924</v>
      </c>
      <c r="E1098">
        <v>1097</v>
      </c>
      <c r="H1098" t="s">
        <v>1924</v>
      </c>
      <c r="I1098" t="s">
        <v>2056</v>
      </c>
      <c r="J1098" t="s">
        <v>1931</v>
      </c>
      <c r="K1098" t="s">
        <v>3565</v>
      </c>
      <c r="M1098">
        <v>0.157</v>
      </c>
      <c r="N1098">
        <v>0.15</v>
      </c>
      <c r="R1098">
        <v>0</v>
      </c>
      <c r="T1098">
        <v>6</v>
      </c>
      <c r="U1098">
        <v>4</v>
      </c>
      <c r="V1098">
        <v>1</v>
      </c>
      <c r="AA1098" t="s">
        <v>3397</v>
      </c>
      <c r="AE1098" t="s">
        <v>49</v>
      </c>
      <c r="AF1098" t="s">
        <v>62</v>
      </c>
      <c r="AI1098">
        <v>1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1</v>
      </c>
      <c r="AQ1098">
        <v>0</v>
      </c>
      <c r="AR1098">
        <v>0</v>
      </c>
      <c r="AS1098">
        <v>0</v>
      </c>
      <c r="AT1098">
        <v>0</v>
      </c>
      <c r="AU1098">
        <v>2</v>
      </c>
      <c r="AV1098">
        <v>0</v>
      </c>
      <c r="AW1098">
        <v>0</v>
      </c>
      <c r="AX1098">
        <v>2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K1098" t="s">
        <v>3397</v>
      </c>
    </row>
    <row r="1099" spans="1:63" x14ac:dyDescent="0.25">
      <c r="A1099">
        <v>1</v>
      </c>
      <c r="B1099" t="s">
        <v>1924</v>
      </c>
      <c r="D1099" t="s">
        <v>1924</v>
      </c>
      <c r="E1099">
        <v>1098</v>
      </c>
      <c r="H1099" t="s">
        <v>1924</v>
      </c>
      <c r="I1099" t="s">
        <v>2057</v>
      </c>
      <c r="J1099" t="s">
        <v>2058</v>
      </c>
      <c r="K1099" t="s">
        <v>3564</v>
      </c>
      <c r="M1099">
        <v>0.1545</v>
      </c>
      <c r="N1099">
        <v>0.151</v>
      </c>
      <c r="R1099">
        <v>0</v>
      </c>
      <c r="T1099">
        <v>4</v>
      </c>
      <c r="U1099">
        <v>4</v>
      </c>
      <c r="V1099">
        <v>1</v>
      </c>
      <c r="AA1099" t="s">
        <v>3397</v>
      </c>
      <c r="AE1099" t="s">
        <v>49</v>
      </c>
      <c r="AF1099" t="s">
        <v>62</v>
      </c>
      <c r="AI1099">
        <v>1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1</v>
      </c>
      <c r="AQ1099">
        <v>0</v>
      </c>
      <c r="AR1099">
        <v>0</v>
      </c>
      <c r="AS1099">
        <v>0</v>
      </c>
      <c r="AT1099">
        <v>0</v>
      </c>
      <c r="AU1099">
        <v>2</v>
      </c>
      <c r="AV1099">
        <v>0</v>
      </c>
      <c r="AW1099">
        <v>0</v>
      </c>
      <c r="AX1099">
        <v>2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K1099" t="s">
        <v>3397</v>
      </c>
    </row>
    <row r="1100" spans="1:63" x14ac:dyDescent="0.25">
      <c r="A1100">
        <v>1</v>
      </c>
      <c r="B1100" t="s">
        <v>1924</v>
      </c>
      <c r="D1100" t="s">
        <v>1924</v>
      </c>
      <c r="E1100">
        <v>1099</v>
      </c>
      <c r="H1100" t="s">
        <v>1924</v>
      </c>
      <c r="I1100" t="s">
        <v>2059</v>
      </c>
      <c r="J1100">
        <v>27216600</v>
      </c>
      <c r="K1100" t="s">
        <v>3563</v>
      </c>
      <c r="M1100">
        <v>0.16600000000000001</v>
      </c>
      <c r="N1100">
        <v>0.158</v>
      </c>
      <c r="R1100">
        <v>0</v>
      </c>
      <c r="T1100">
        <v>4</v>
      </c>
      <c r="U1100">
        <v>2.75</v>
      </c>
      <c r="V1100">
        <v>0.95</v>
      </c>
      <c r="AA1100" t="s">
        <v>3397</v>
      </c>
      <c r="AE1100" t="s">
        <v>44</v>
      </c>
      <c r="AF1100" t="s">
        <v>62</v>
      </c>
      <c r="AG1100" t="s">
        <v>495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1</v>
      </c>
      <c r="AQ1100">
        <v>0</v>
      </c>
      <c r="AR1100">
        <v>0</v>
      </c>
      <c r="AS1100">
        <v>0</v>
      </c>
      <c r="AT1100">
        <v>0</v>
      </c>
      <c r="AU1100">
        <v>2</v>
      </c>
      <c r="AV1100">
        <v>0</v>
      </c>
      <c r="AW1100">
        <v>0</v>
      </c>
      <c r="AX1100">
        <v>2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K1100" t="s">
        <v>3397</v>
      </c>
    </row>
    <row r="1101" spans="1:63" x14ac:dyDescent="0.25">
      <c r="A1101">
        <v>1</v>
      </c>
      <c r="B1101" t="s">
        <v>1924</v>
      </c>
      <c r="D1101" t="s">
        <v>1924</v>
      </c>
      <c r="E1101">
        <v>1100</v>
      </c>
      <c r="H1101" t="s">
        <v>1924</v>
      </c>
      <c r="I1101" t="s">
        <v>2060</v>
      </c>
      <c r="J1101" t="s">
        <v>2061</v>
      </c>
      <c r="K1101" t="s">
        <v>3562</v>
      </c>
      <c r="M1101">
        <v>0.16400000000000001</v>
      </c>
      <c r="N1101">
        <v>0.159</v>
      </c>
      <c r="R1101">
        <v>0</v>
      </c>
      <c r="T1101">
        <v>6</v>
      </c>
      <c r="U1101">
        <v>4.5</v>
      </c>
      <c r="V1101">
        <v>1</v>
      </c>
      <c r="AA1101" t="s">
        <v>3397</v>
      </c>
      <c r="AE1101" t="s">
        <v>49</v>
      </c>
      <c r="AF1101" t="s">
        <v>62</v>
      </c>
      <c r="AI1101">
        <v>1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</v>
      </c>
      <c r="AQ1101">
        <v>0</v>
      </c>
      <c r="AR1101">
        <v>0</v>
      </c>
      <c r="AS1101">
        <v>0</v>
      </c>
      <c r="AT1101">
        <v>0</v>
      </c>
      <c r="AU1101">
        <v>2</v>
      </c>
      <c r="AV1101">
        <v>0</v>
      </c>
      <c r="AW1101">
        <v>0</v>
      </c>
      <c r="AX1101">
        <v>2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K1101" t="s">
        <v>3397</v>
      </c>
    </row>
    <row r="1102" spans="1:63" x14ac:dyDescent="0.25">
      <c r="A1102">
        <v>1</v>
      </c>
      <c r="B1102" t="s">
        <v>1924</v>
      </c>
      <c r="D1102" t="s">
        <v>1924</v>
      </c>
      <c r="E1102">
        <v>1101</v>
      </c>
      <c r="H1102" t="s">
        <v>1924</v>
      </c>
      <c r="I1102" t="s">
        <v>2062</v>
      </c>
      <c r="J1102" t="s">
        <v>1931</v>
      </c>
      <c r="K1102" t="s">
        <v>3561</v>
      </c>
      <c r="M1102">
        <v>0.17499999999999999</v>
      </c>
      <c r="N1102">
        <v>0.17100000000000001</v>
      </c>
      <c r="R1102">
        <v>0</v>
      </c>
      <c r="T1102">
        <v>6</v>
      </c>
      <c r="U1102">
        <v>4.5</v>
      </c>
      <c r="V1102">
        <v>1</v>
      </c>
      <c r="AA1102" t="s">
        <v>3397</v>
      </c>
      <c r="AE1102" t="s">
        <v>49</v>
      </c>
      <c r="AF1102" t="s">
        <v>62</v>
      </c>
      <c r="AI1102">
        <v>1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1</v>
      </c>
      <c r="AQ1102">
        <v>0</v>
      </c>
      <c r="AR1102">
        <v>0</v>
      </c>
      <c r="AS1102">
        <v>0</v>
      </c>
      <c r="AT1102">
        <v>0</v>
      </c>
      <c r="AU1102">
        <v>2</v>
      </c>
      <c r="AV1102">
        <v>0</v>
      </c>
      <c r="AW1102">
        <v>0</v>
      </c>
      <c r="AX1102">
        <v>2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K1102" t="s">
        <v>3397</v>
      </c>
    </row>
    <row r="1103" spans="1:63" x14ac:dyDescent="0.25">
      <c r="A1103">
        <v>1</v>
      </c>
      <c r="B1103" t="s">
        <v>1924</v>
      </c>
      <c r="D1103" t="s">
        <v>1924</v>
      </c>
      <c r="E1103">
        <v>1102</v>
      </c>
      <c r="H1103" t="s">
        <v>1924</v>
      </c>
      <c r="I1103" t="s">
        <v>2063</v>
      </c>
      <c r="J1103" t="s">
        <v>1931</v>
      </c>
      <c r="K1103" t="s">
        <v>3560</v>
      </c>
      <c r="M1103">
        <v>0.1772</v>
      </c>
      <c r="N1103">
        <v>0.17499999999999999</v>
      </c>
      <c r="R1103">
        <v>0</v>
      </c>
      <c r="T1103">
        <v>6</v>
      </c>
      <c r="U1103">
        <v>4.25</v>
      </c>
      <c r="V1103">
        <v>1</v>
      </c>
      <c r="AA1103" t="s">
        <v>3397</v>
      </c>
      <c r="AE1103" t="s">
        <v>49</v>
      </c>
      <c r="AF1103" t="s">
        <v>62</v>
      </c>
      <c r="AI1103">
        <v>1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1</v>
      </c>
      <c r="AQ1103">
        <v>0</v>
      </c>
      <c r="AR1103">
        <v>0</v>
      </c>
      <c r="AS1103">
        <v>0</v>
      </c>
      <c r="AT1103">
        <v>0</v>
      </c>
      <c r="AU1103">
        <v>2</v>
      </c>
      <c r="AV1103">
        <v>0</v>
      </c>
      <c r="AW1103">
        <v>0</v>
      </c>
      <c r="AX1103">
        <v>2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K1103" t="s">
        <v>3397</v>
      </c>
    </row>
    <row r="1104" spans="1:63" x14ac:dyDescent="0.25">
      <c r="A1104">
        <v>1</v>
      </c>
      <c r="B1104" t="s">
        <v>1924</v>
      </c>
      <c r="D1104" t="s">
        <v>1924</v>
      </c>
      <c r="E1104">
        <v>1103</v>
      </c>
      <c r="H1104" t="s">
        <v>1924</v>
      </c>
      <c r="I1104" t="s">
        <v>2064</v>
      </c>
      <c r="J1104" t="s">
        <v>2065</v>
      </c>
      <c r="K1104" t="s">
        <v>3559</v>
      </c>
      <c r="M1104">
        <v>0.1865</v>
      </c>
      <c r="N1104">
        <v>0.18</v>
      </c>
      <c r="R1104">
        <v>0</v>
      </c>
      <c r="T1104">
        <v>6</v>
      </c>
      <c r="U1104">
        <v>4.5</v>
      </c>
      <c r="V1104">
        <v>1</v>
      </c>
      <c r="AA1104" t="s">
        <v>3397</v>
      </c>
      <c r="AE1104" t="s">
        <v>49</v>
      </c>
      <c r="AF1104" t="s">
        <v>62</v>
      </c>
      <c r="AI1104">
        <v>1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Q1104">
        <v>0</v>
      </c>
      <c r="AR1104">
        <v>0</v>
      </c>
      <c r="AS1104">
        <v>0</v>
      </c>
      <c r="AT1104">
        <v>0</v>
      </c>
      <c r="AU1104">
        <v>2</v>
      </c>
      <c r="AV1104">
        <v>0</v>
      </c>
      <c r="AW1104">
        <v>0</v>
      </c>
      <c r="AX1104">
        <v>2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K1104" t="s">
        <v>3397</v>
      </c>
    </row>
    <row r="1105" spans="1:63" x14ac:dyDescent="0.25">
      <c r="A1105">
        <v>1</v>
      </c>
      <c r="B1105" t="s">
        <v>1924</v>
      </c>
      <c r="D1105" t="s">
        <v>1924</v>
      </c>
      <c r="E1105">
        <v>1104</v>
      </c>
      <c r="H1105" t="s">
        <v>1924</v>
      </c>
      <c r="I1105" t="s">
        <v>2066</v>
      </c>
      <c r="J1105">
        <v>27218501</v>
      </c>
      <c r="K1105" t="s">
        <v>3558</v>
      </c>
      <c r="M1105">
        <v>0.185</v>
      </c>
      <c r="N1105">
        <v>0.182</v>
      </c>
      <c r="R1105">
        <v>0</v>
      </c>
      <c r="T1105">
        <v>4</v>
      </c>
      <c r="U1105">
        <v>2.75</v>
      </c>
      <c r="V1105">
        <v>0.95</v>
      </c>
      <c r="AA1105" t="s">
        <v>3397</v>
      </c>
      <c r="AE1105" t="s">
        <v>44</v>
      </c>
      <c r="AF1105" t="s">
        <v>62</v>
      </c>
      <c r="AI1105">
        <v>1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Q1105">
        <v>0</v>
      </c>
      <c r="AR1105">
        <v>0</v>
      </c>
      <c r="AS1105">
        <v>0</v>
      </c>
      <c r="AT1105">
        <v>0</v>
      </c>
      <c r="AU1105">
        <v>2</v>
      </c>
      <c r="AV1105">
        <v>0</v>
      </c>
      <c r="AW1105">
        <v>0</v>
      </c>
      <c r="AX1105">
        <v>2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K1105" t="s">
        <v>3397</v>
      </c>
    </row>
    <row r="1106" spans="1:63" x14ac:dyDescent="0.25">
      <c r="A1106">
        <v>1</v>
      </c>
      <c r="B1106" t="s">
        <v>1924</v>
      </c>
      <c r="D1106" t="s">
        <v>1924</v>
      </c>
      <c r="E1106">
        <v>1105</v>
      </c>
      <c r="G1106" t="s">
        <v>74</v>
      </c>
      <c r="H1106" t="s">
        <v>1924</v>
      </c>
      <c r="I1106" t="s">
        <v>2067</v>
      </c>
      <c r="J1106">
        <v>27218750</v>
      </c>
      <c r="K1106" t="s">
        <v>3557</v>
      </c>
      <c r="M1106">
        <v>0.1875</v>
      </c>
      <c r="N1106">
        <v>0.182</v>
      </c>
      <c r="O1106">
        <v>0.1875</v>
      </c>
      <c r="P1106">
        <v>0.94499999999999995</v>
      </c>
      <c r="R1106">
        <v>0</v>
      </c>
      <c r="S1106">
        <v>1.47</v>
      </c>
      <c r="T1106">
        <v>4</v>
      </c>
      <c r="U1106">
        <v>2.75</v>
      </c>
      <c r="V1106">
        <v>1.46</v>
      </c>
      <c r="AA1106" t="s">
        <v>3397</v>
      </c>
      <c r="AB1106">
        <v>0.12</v>
      </c>
      <c r="AC1106">
        <v>4.4999999999999998E-2</v>
      </c>
      <c r="AE1106" t="s">
        <v>44</v>
      </c>
      <c r="AF1106" t="s">
        <v>62</v>
      </c>
      <c r="AI1106">
        <v>1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1</v>
      </c>
      <c r="AQ1106">
        <v>0</v>
      </c>
      <c r="AR1106">
        <v>0</v>
      </c>
      <c r="AS1106">
        <v>0</v>
      </c>
      <c r="AT1106">
        <v>0</v>
      </c>
      <c r="AU1106">
        <v>2</v>
      </c>
      <c r="AV1106">
        <v>0</v>
      </c>
      <c r="AW1106">
        <v>0</v>
      </c>
      <c r="AX1106">
        <v>2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K1106" t="s">
        <v>3400</v>
      </c>
    </row>
    <row r="1107" spans="1:63" x14ac:dyDescent="0.25">
      <c r="A1107">
        <v>1</v>
      </c>
      <c r="B1107" t="s">
        <v>1924</v>
      </c>
      <c r="D1107" t="s">
        <v>1924</v>
      </c>
      <c r="E1107">
        <v>1106</v>
      </c>
      <c r="H1107" t="s">
        <v>1924</v>
      </c>
      <c r="I1107" t="s">
        <v>2068</v>
      </c>
      <c r="J1107">
        <v>27218800</v>
      </c>
      <c r="K1107" t="s">
        <v>3556</v>
      </c>
      <c r="M1107">
        <v>0.188</v>
      </c>
      <c r="N1107">
        <v>0.182</v>
      </c>
      <c r="R1107">
        <v>0</v>
      </c>
      <c r="T1107">
        <v>4</v>
      </c>
      <c r="U1107">
        <v>2.75</v>
      </c>
      <c r="V1107">
        <v>0.95</v>
      </c>
      <c r="AA1107" t="s">
        <v>3397</v>
      </c>
      <c r="AE1107" t="s">
        <v>44</v>
      </c>
      <c r="AF1107" t="s">
        <v>62</v>
      </c>
      <c r="AI1107">
        <v>1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1</v>
      </c>
      <c r="AQ1107">
        <v>0</v>
      </c>
      <c r="AR1107">
        <v>0</v>
      </c>
      <c r="AS1107">
        <v>0</v>
      </c>
      <c r="AT1107">
        <v>0</v>
      </c>
      <c r="AU1107">
        <v>2</v>
      </c>
      <c r="AV1107">
        <v>0</v>
      </c>
      <c r="AW1107">
        <v>0</v>
      </c>
      <c r="AX1107">
        <v>2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K1107" t="s">
        <v>3397</v>
      </c>
    </row>
    <row r="1108" spans="1:63" x14ac:dyDescent="0.25">
      <c r="A1108">
        <v>1</v>
      </c>
      <c r="B1108" t="s">
        <v>1924</v>
      </c>
      <c r="D1108" t="s">
        <v>1924</v>
      </c>
      <c r="E1108">
        <v>1107</v>
      </c>
      <c r="H1108" t="s">
        <v>1924</v>
      </c>
      <c r="I1108" t="s">
        <v>2069</v>
      </c>
      <c r="J1108">
        <v>27218900</v>
      </c>
      <c r="K1108" t="s">
        <v>3555</v>
      </c>
      <c r="M1108">
        <v>0.189</v>
      </c>
      <c r="N1108">
        <v>0.182</v>
      </c>
      <c r="R1108">
        <v>0</v>
      </c>
      <c r="T1108">
        <v>4</v>
      </c>
      <c r="U1108">
        <v>2.75</v>
      </c>
      <c r="V1108">
        <v>0.95</v>
      </c>
      <c r="AA1108" t="s">
        <v>3397</v>
      </c>
      <c r="AE1108" t="s">
        <v>44</v>
      </c>
      <c r="AF1108" t="s">
        <v>62</v>
      </c>
      <c r="AI1108">
        <v>1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1</v>
      </c>
      <c r="AQ1108">
        <v>0</v>
      </c>
      <c r="AR1108">
        <v>0</v>
      </c>
      <c r="AS1108">
        <v>0</v>
      </c>
      <c r="AT1108">
        <v>0</v>
      </c>
      <c r="AU1108">
        <v>2</v>
      </c>
      <c r="AV1108">
        <v>0</v>
      </c>
      <c r="AW1108">
        <v>0</v>
      </c>
      <c r="AX1108">
        <v>2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K1108" t="s">
        <v>3397</v>
      </c>
    </row>
    <row r="1109" spans="1:63" x14ac:dyDescent="0.25">
      <c r="A1109">
        <v>1</v>
      </c>
      <c r="B1109" t="s">
        <v>1924</v>
      </c>
      <c r="D1109" t="s">
        <v>1924</v>
      </c>
      <c r="E1109">
        <v>1108</v>
      </c>
      <c r="H1109" t="s">
        <v>1924</v>
      </c>
      <c r="I1109" t="s">
        <v>2070</v>
      </c>
      <c r="J1109" t="s">
        <v>1931</v>
      </c>
      <c r="K1109" t="s">
        <v>3554</v>
      </c>
      <c r="M1109">
        <v>0.1966</v>
      </c>
      <c r="N1109">
        <v>0.188</v>
      </c>
      <c r="R1109">
        <v>0</v>
      </c>
      <c r="T1109">
        <v>6</v>
      </c>
      <c r="U1109">
        <v>5</v>
      </c>
      <c r="V1109">
        <v>1.25</v>
      </c>
      <c r="AA1109" t="s">
        <v>3397</v>
      </c>
      <c r="AE1109" t="s">
        <v>49</v>
      </c>
      <c r="AF1109" t="s">
        <v>62</v>
      </c>
      <c r="AI1109">
        <v>1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1</v>
      </c>
      <c r="AQ1109">
        <v>0</v>
      </c>
      <c r="AR1109">
        <v>0</v>
      </c>
      <c r="AS1109">
        <v>0</v>
      </c>
      <c r="AT1109">
        <v>0</v>
      </c>
      <c r="AU1109">
        <v>2</v>
      </c>
      <c r="AV1109">
        <v>0</v>
      </c>
      <c r="AW1109">
        <v>0</v>
      </c>
      <c r="AX1109">
        <v>2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K1109" t="s">
        <v>3397</v>
      </c>
    </row>
    <row r="1110" spans="1:63" x14ac:dyDescent="0.25">
      <c r="A1110">
        <v>1</v>
      </c>
      <c r="B1110" t="s">
        <v>1924</v>
      </c>
      <c r="D1110" t="s">
        <v>1924</v>
      </c>
      <c r="E1110">
        <v>1109</v>
      </c>
      <c r="H1110" t="s">
        <v>1924</v>
      </c>
      <c r="I1110" t="s">
        <v>2071</v>
      </c>
      <c r="J1110" t="s">
        <v>2072</v>
      </c>
      <c r="K1110" t="s">
        <v>3553</v>
      </c>
      <c r="M1110">
        <v>0.19950000000000001</v>
      </c>
      <c r="N1110">
        <v>0.19400000000000001</v>
      </c>
      <c r="R1110">
        <v>0</v>
      </c>
      <c r="T1110">
        <v>6</v>
      </c>
      <c r="U1110">
        <v>5</v>
      </c>
      <c r="V1110">
        <v>1.25</v>
      </c>
      <c r="AA1110" t="s">
        <v>3397</v>
      </c>
      <c r="AE1110" t="s">
        <v>49</v>
      </c>
      <c r="AF1110" t="s">
        <v>62</v>
      </c>
      <c r="AI1110">
        <v>1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1</v>
      </c>
      <c r="AQ1110">
        <v>0</v>
      </c>
      <c r="AR1110">
        <v>0</v>
      </c>
      <c r="AS1110">
        <v>0</v>
      </c>
      <c r="AT1110">
        <v>0</v>
      </c>
      <c r="AU1110">
        <v>2</v>
      </c>
      <c r="AV1110">
        <v>0</v>
      </c>
      <c r="AW1110">
        <v>0</v>
      </c>
      <c r="AX1110">
        <v>2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K1110" t="s">
        <v>3397</v>
      </c>
    </row>
    <row r="1111" spans="1:63" x14ac:dyDescent="0.25">
      <c r="A1111">
        <v>1</v>
      </c>
      <c r="B1111" t="s">
        <v>1924</v>
      </c>
      <c r="D1111" t="s">
        <v>1924</v>
      </c>
      <c r="E1111">
        <v>1110</v>
      </c>
      <c r="H1111" t="s">
        <v>1924</v>
      </c>
      <c r="I1111" t="s">
        <v>2073</v>
      </c>
      <c r="J1111" t="s">
        <v>2074</v>
      </c>
      <c r="K1111" t="s">
        <v>3552</v>
      </c>
      <c r="M1111">
        <v>0.20399999999999999</v>
      </c>
      <c r="N1111">
        <v>0.19500000000000001</v>
      </c>
      <c r="R1111">
        <v>0</v>
      </c>
      <c r="T1111">
        <v>6</v>
      </c>
      <c r="U1111">
        <v>5</v>
      </c>
      <c r="V1111">
        <v>1.25</v>
      </c>
      <c r="AA1111" t="s">
        <v>3397</v>
      </c>
      <c r="AE1111" t="s">
        <v>49</v>
      </c>
      <c r="AF1111" t="s">
        <v>62</v>
      </c>
      <c r="AI1111">
        <v>1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1</v>
      </c>
      <c r="AQ1111">
        <v>0</v>
      </c>
      <c r="AR1111">
        <v>0</v>
      </c>
      <c r="AS1111">
        <v>0</v>
      </c>
      <c r="AT1111">
        <v>0</v>
      </c>
      <c r="AU1111">
        <v>2</v>
      </c>
      <c r="AV1111">
        <v>0</v>
      </c>
      <c r="AW1111">
        <v>0</v>
      </c>
      <c r="AX1111">
        <v>2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K1111" t="s">
        <v>3397</v>
      </c>
    </row>
    <row r="1112" spans="1:63" x14ac:dyDescent="0.25">
      <c r="A1112">
        <v>1</v>
      </c>
      <c r="B1112" t="s">
        <v>1924</v>
      </c>
      <c r="D1112" t="s">
        <v>1924</v>
      </c>
      <c r="E1112">
        <v>1111</v>
      </c>
      <c r="H1112" t="s">
        <v>1924</v>
      </c>
      <c r="I1112" t="s">
        <v>2075</v>
      </c>
      <c r="J1112" t="s">
        <v>2076</v>
      </c>
      <c r="K1112" t="s">
        <v>3551</v>
      </c>
      <c r="M1112">
        <v>0.20899999999999999</v>
      </c>
      <c r="N1112">
        <v>0.20200000000000001</v>
      </c>
      <c r="R1112">
        <v>0</v>
      </c>
      <c r="T1112">
        <v>6</v>
      </c>
      <c r="U1112">
        <v>5</v>
      </c>
      <c r="V1112">
        <v>1.25</v>
      </c>
      <c r="AA1112" t="s">
        <v>3397</v>
      </c>
      <c r="AE1112" t="s">
        <v>49</v>
      </c>
      <c r="AF1112" t="s">
        <v>62</v>
      </c>
      <c r="AI1112">
        <v>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1</v>
      </c>
      <c r="AQ1112">
        <v>0</v>
      </c>
      <c r="AR1112">
        <v>0</v>
      </c>
      <c r="AS1112">
        <v>0</v>
      </c>
      <c r="AT1112">
        <v>0</v>
      </c>
      <c r="AU1112">
        <v>2</v>
      </c>
      <c r="AV1112">
        <v>0</v>
      </c>
      <c r="AW1112">
        <v>0</v>
      </c>
      <c r="AX1112">
        <v>2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K1112" t="s">
        <v>3397</v>
      </c>
    </row>
    <row r="1113" spans="1:63" x14ac:dyDescent="0.25">
      <c r="A1113">
        <v>1</v>
      </c>
      <c r="B1113" t="s">
        <v>1924</v>
      </c>
      <c r="D1113" t="s">
        <v>1924</v>
      </c>
      <c r="E1113">
        <v>1112</v>
      </c>
      <c r="H1113" t="s">
        <v>1924</v>
      </c>
      <c r="I1113" t="s">
        <v>2077</v>
      </c>
      <c r="J1113">
        <v>27221900</v>
      </c>
      <c r="K1113" t="s">
        <v>3550</v>
      </c>
      <c r="M1113">
        <v>0.219</v>
      </c>
      <c r="N1113">
        <v>0.21299999999999999</v>
      </c>
      <c r="R1113">
        <v>0</v>
      </c>
      <c r="T1113">
        <v>4</v>
      </c>
      <c r="U1113">
        <v>3</v>
      </c>
      <c r="V1113">
        <v>1</v>
      </c>
      <c r="AA1113" t="s">
        <v>3397</v>
      </c>
      <c r="AE1113" t="s">
        <v>44</v>
      </c>
      <c r="AF1113" t="s">
        <v>62</v>
      </c>
      <c r="AI1113">
        <v>1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1</v>
      </c>
      <c r="AQ1113">
        <v>0</v>
      </c>
      <c r="AR1113">
        <v>0</v>
      </c>
      <c r="AS1113">
        <v>0</v>
      </c>
      <c r="AT1113">
        <v>0</v>
      </c>
      <c r="AU1113">
        <v>2</v>
      </c>
      <c r="AV1113">
        <v>0</v>
      </c>
      <c r="AW1113">
        <v>0</v>
      </c>
      <c r="AX1113">
        <v>2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K1113" t="s">
        <v>3397</v>
      </c>
    </row>
    <row r="1114" spans="1:63" x14ac:dyDescent="0.25">
      <c r="A1114">
        <v>1</v>
      </c>
      <c r="B1114" t="s">
        <v>1924</v>
      </c>
      <c r="D1114" t="s">
        <v>1924</v>
      </c>
      <c r="E1114">
        <v>1113</v>
      </c>
      <c r="H1114" t="s">
        <v>1924</v>
      </c>
      <c r="I1114" t="s">
        <v>2078</v>
      </c>
      <c r="J1114" t="s">
        <v>2079</v>
      </c>
      <c r="K1114" t="s">
        <v>3549</v>
      </c>
      <c r="M1114">
        <v>0.22800000000000001</v>
      </c>
      <c r="N1114">
        <v>0.217</v>
      </c>
      <c r="R1114">
        <v>0</v>
      </c>
      <c r="T1114">
        <v>6</v>
      </c>
      <c r="U1114">
        <v>6</v>
      </c>
      <c r="V1114">
        <v>1.5</v>
      </c>
      <c r="AA1114" t="s">
        <v>3397</v>
      </c>
      <c r="AE1114" t="s">
        <v>471</v>
      </c>
      <c r="AF1114" t="s">
        <v>62</v>
      </c>
      <c r="AI1114">
        <v>1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Q1114">
        <v>0</v>
      </c>
      <c r="AR1114">
        <v>0</v>
      </c>
      <c r="AS1114">
        <v>0</v>
      </c>
      <c r="AT1114">
        <v>0</v>
      </c>
      <c r="AU1114">
        <v>2</v>
      </c>
      <c r="AV1114">
        <v>0</v>
      </c>
      <c r="AW1114">
        <v>0</v>
      </c>
      <c r="AX1114">
        <v>2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K1114" t="s">
        <v>3397</v>
      </c>
    </row>
    <row r="1115" spans="1:63" x14ac:dyDescent="0.25">
      <c r="A1115">
        <v>1</v>
      </c>
      <c r="B1115" t="s">
        <v>1924</v>
      </c>
      <c r="D1115" t="s">
        <v>1924</v>
      </c>
      <c r="E1115">
        <v>1114</v>
      </c>
      <c r="H1115" t="s">
        <v>1924</v>
      </c>
      <c r="I1115" t="s">
        <v>2080</v>
      </c>
      <c r="J1115" t="s">
        <v>2081</v>
      </c>
      <c r="K1115" t="s">
        <v>3548</v>
      </c>
      <c r="M1115">
        <v>0.25019999999999998</v>
      </c>
      <c r="N1115">
        <v>0.22</v>
      </c>
      <c r="R1115">
        <v>0</v>
      </c>
      <c r="T1115">
        <v>6</v>
      </c>
      <c r="U1115">
        <v>3</v>
      </c>
      <c r="V1115">
        <v>1</v>
      </c>
      <c r="AA1115" t="s">
        <v>3397</v>
      </c>
      <c r="AE1115" t="s">
        <v>44</v>
      </c>
      <c r="AF1115" t="s">
        <v>62</v>
      </c>
      <c r="AI1115">
        <v>1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1</v>
      </c>
      <c r="AQ1115">
        <v>0</v>
      </c>
      <c r="AR1115">
        <v>0</v>
      </c>
      <c r="AS1115">
        <v>0</v>
      </c>
      <c r="AT1115">
        <v>0</v>
      </c>
      <c r="AU1115">
        <v>2</v>
      </c>
      <c r="AV1115">
        <v>0</v>
      </c>
      <c r="AW1115">
        <v>0</v>
      </c>
      <c r="AX1115">
        <v>2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K1115" t="s">
        <v>3397</v>
      </c>
    </row>
    <row r="1116" spans="1:63" x14ac:dyDescent="0.25">
      <c r="A1116">
        <v>1</v>
      </c>
      <c r="B1116" t="s">
        <v>1924</v>
      </c>
      <c r="D1116" t="s">
        <v>1924</v>
      </c>
      <c r="E1116">
        <v>1115</v>
      </c>
      <c r="G1116" t="s">
        <v>74</v>
      </c>
      <c r="H1116" t="s">
        <v>1924</v>
      </c>
      <c r="I1116" t="s">
        <v>2082</v>
      </c>
      <c r="J1116">
        <v>14163</v>
      </c>
      <c r="K1116" t="s">
        <v>3547</v>
      </c>
      <c r="M1116">
        <v>0.2505</v>
      </c>
      <c r="N1116">
        <v>0.22</v>
      </c>
      <c r="O1116">
        <v>0.2505</v>
      </c>
      <c r="P1116">
        <v>0.99</v>
      </c>
      <c r="R1116">
        <v>0</v>
      </c>
      <c r="S1116">
        <v>1.33</v>
      </c>
      <c r="T1116">
        <v>6</v>
      </c>
      <c r="U1116">
        <v>3</v>
      </c>
      <c r="V1116">
        <v>1.32</v>
      </c>
      <c r="AA1116" t="s">
        <v>3397</v>
      </c>
      <c r="AB1116">
        <v>0.2</v>
      </c>
      <c r="AC1116">
        <v>3.5000000000000003E-2</v>
      </c>
      <c r="AE1116" t="s">
        <v>44</v>
      </c>
      <c r="AF1116" t="s">
        <v>62</v>
      </c>
      <c r="AG1116" t="s">
        <v>76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</v>
      </c>
      <c r="AQ1116">
        <v>0</v>
      </c>
      <c r="AR1116">
        <v>0</v>
      </c>
      <c r="AS1116">
        <v>0</v>
      </c>
      <c r="AT1116">
        <v>0</v>
      </c>
      <c r="AU1116">
        <v>2</v>
      </c>
      <c r="AV1116">
        <v>0</v>
      </c>
      <c r="AW1116">
        <v>0</v>
      </c>
      <c r="AX1116">
        <v>2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K1116" t="s">
        <v>3400</v>
      </c>
    </row>
    <row r="1117" spans="1:63" x14ac:dyDescent="0.25">
      <c r="A1117">
        <v>1</v>
      </c>
      <c r="B1117" t="s">
        <v>1924</v>
      </c>
      <c r="D1117" t="s">
        <v>1924</v>
      </c>
      <c r="E1117">
        <v>1116</v>
      </c>
      <c r="H1117" t="s">
        <v>1924</v>
      </c>
      <c r="I1117" t="s">
        <v>2083</v>
      </c>
      <c r="J1117" t="s">
        <v>1931</v>
      </c>
      <c r="K1117" t="s">
        <v>3546</v>
      </c>
      <c r="M1117">
        <v>0.23300000000000001</v>
      </c>
      <c r="N1117">
        <v>0.224</v>
      </c>
      <c r="R1117">
        <v>0</v>
      </c>
      <c r="T1117">
        <v>6</v>
      </c>
      <c r="U1117">
        <v>6</v>
      </c>
      <c r="V1117">
        <v>1.5</v>
      </c>
      <c r="AA1117" t="s">
        <v>3397</v>
      </c>
      <c r="AE1117" t="s">
        <v>471</v>
      </c>
      <c r="AF1117" t="s">
        <v>62</v>
      </c>
      <c r="AI1117">
        <v>1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1</v>
      </c>
      <c r="AQ1117">
        <v>0</v>
      </c>
      <c r="AR1117">
        <v>0</v>
      </c>
      <c r="AS1117">
        <v>0</v>
      </c>
      <c r="AT1117">
        <v>0</v>
      </c>
      <c r="AU1117">
        <v>2</v>
      </c>
      <c r="AV1117">
        <v>0</v>
      </c>
      <c r="AW1117">
        <v>0</v>
      </c>
      <c r="AX1117">
        <v>2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K1117" t="s">
        <v>3397</v>
      </c>
    </row>
    <row r="1118" spans="1:63" x14ac:dyDescent="0.25">
      <c r="A1118">
        <v>1</v>
      </c>
      <c r="B1118" t="s">
        <v>1924</v>
      </c>
      <c r="D1118" t="s">
        <v>1924</v>
      </c>
      <c r="E1118">
        <v>1117</v>
      </c>
      <c r="H1118" t="s">
        <v>1924</v>
      </c>
      <c r="I1118" t="s">
        <v>2084</v>
      </c>
      <c r="J1118" t="s">
        <v>1931</v>
      </c>
      <c r="K1118" t="s">
        <v>3546</v>
      </c>
      <c r="M1118">
        <v>0.23300000000000001</v>
      </c>
      <c r="N1118">
        <v>0.224</v>
      </c>
      <c r="R1118">
        <v>0</v>
      </c>
      <c r="T1118">
        <v>6</v>
      </c>
      <c r="U1118">
        <v>6</v>
      </c>
      <c r="V1118">
        <v>1.5</v>
      </c>
      <c r="AA1118" t="s">
        <v>3397</v>
      </c>
      <c r="AE1118" t="s">
        <v>49</v>
      </c>
      <c r="AF1118" t="s">
        <v>62</v>
      </c>
      <c r="AI1118">
        <v>1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1</v>
      </c>
      <c r="AQ1118">
        <v>0</v>
      </c>
      <c r="AR1118">
        <v>0</v>
      </c>
      <c r="AS1118">
        <v>0</v>
      </c>
      <c r="AT1118">
        <v>0</v>
      </c>
      <c r="AU1118">
        <v>2</v>
      </c>
      <c r="AV1118">
        <v>0</v>
      </c>
      <c r="AW1118">
        <v>0</v>
      </c>
      <c r="AX1118">
        <v>2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K1118" t="s">
        <v>3397</v>
      </c>
    </row>
    <row r="1119" spans="1:63" x14ac:dyDescent="0.25">
      <c r="A1119">
        <v>1</v>
      </c>
      <c r="B1119" t="s">
        <v>1924</v>
      </c>
      <c r="D1119" t="s">
        <v>1924</v>
      </c>
      <c r="E1119">
        <v>1118</v>
      </c>
      <c r="H1119" t="s">
        <v>1924</v>
      </c>
      <c r="I1119" t="s">
        <v>2085</v>
      </c>
      <c r="J1119" t="s">
        <v>2086</v>
      </c>
      <c r="K1119" t="s">
        <v>3545</v>
      </c>
      <c r="M1119">
        <v>0.23599999999999999</v>
      </c>
      <c r="N1119">
        <v>0.22600000000000001</v>
      </c>
      <c r="R1119">
        <v>0</v>
      </c>
      <c r="T1119">
        <v>6</v>
      </c>
      <c r="U1119">
        <v>6</v>
      </c>
      <c r="V1119">
        <v>1.5</v>
      </c>
      <c r="AA1119" t="s">
        <v>3397</v>
      </c>
      <c r="AE1119" t="s">
        <v>49</v>
      </c>
      <c r="AF1119" t="s">
        <v>62</v>
      </c>
      <c r="AI1119">
        <v>1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1</v>
      </c>
      <c r="AQ1119">
        <v>0</v>
      </c>
      <c r="AR1119">
        <v>0</v>
      </c>
      <c r="AS1119">
        <v>0</v>
      </c>
      <c r="AT1119">
        <v>0</v>
      </c>
      <c r="AU1119">
        <v>2</v>
      </c>
      <c r="AV1119">
        <v>0</v>
      </c>
      <c r="AW1119">
        <v>0</v>
      </c>
      <c r="AX1119">
        <v>2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K1119" t="s">
        <v>3397</v>
      </c>
    </row>
    <row r="1120" spans="1:63" x14ac:dyDescent="0.25">
      <c r="A1120">
        <v>1</v>
      </c>
      <c r="B1120" t="s">
        <v>1924</v>
      </c>
      <c r="D1120" t="s">
        <v>1924</v>
      </c>
      <c r="E1120">
        <v>1119</v>
      </c>
      <c r="G1120" t="s">
        <v>74</v>
      </c>
      <c r="H1120" t="s">
        <v>1924</v>
      </c>
      <c r="I1120" t="s">
        <v>2087</v>
      </c>
      <c r="J1120">
        <v>27223350</v>
      </c>
      <c r="K1120" t="s">
        <v>3544</v>
      </c>
      <c r="M1120">
        <v>0.23499999999999999</v>
      </c>
      <c r="N1120">
        <v>0.22900000000000001</v>
      </c>
      <c r="O1120">
        <v>0.23499999999999999</v>
      </c>
      <c r="P1120">
        <v>1.0349999999999999</v>
      </c>
      <c r="R1120">
        <v>0</v>
      </c>
      <c r="S1120">
        <v>1.71</v>
      </c>
      <c r="T1120">
        <v>4</v>
      </c>
      <c r="U1120">
        <v>3</v>
      </c>
      <c r="V1120">
        <v>1.7</v>
      </c>
      <c r="AA1120" t="s">
        <v>3397</v>
      </c>
      <c r="AB1120">
        <v>0.17499999999999999</v>
      </c>
      <c r="AC1120">
        <v>3.5000000000000003E-2</v>
      </c>
      <c r="AE1120" t="s">
        <v>44</v>
      </c>
      <c r="AF1120" t="s">
        <v>62</v>
      </c>
      <c r="AG1120" t="s">
        <v>495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1</v>
      </c>
      <c r="AQ1120">
        <v>0</v>
      </c>
      <c r="AR1120">
        <v>0</v>
      </c>
      <c r="AS1120">
        <v>0</v>
      </c>
      <c r="AT1120">
        <v>0</v>
      </c>
      <c r="AU1120">
        <v>2</v>
      </c>
      <c r="AV1120">
        <v>0</v>
      </c>
      <c r="AW1120">
        <v>0</v>
      </c>
      <c r="AX1120">
        <v>2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K1120" t="s">
        <v>3400</v>
      </c>
    </row>
    <row r="1121" spans="1:63" x14ac:dyDescent="0.25">
      <c r="A1121">
        <v>1</v>
      </c>
      <c r="B1121" t="s">
        <v>1924</v>
      </c>
      <c r="D1121" t="s">
        <v>1924</v>
      </c>
      <c r="E1121">
        <v>1120</v>
      </c>
      <c r="G1121" t="s">
        <v>74</v>
      </c>
      <c r="H1121" t="s">
        <v>1924</v>
      </c>
      <c r="I1121" t="s">
        <v>2088</v>
      </c>
      <c r="J1121" t="s">
        <v>2089</v>
      </c>
      <c r="K1121" t="s">
        <v>3543</v>
      </c>
      <c r="M1121">
        <v>0.24199999999999999</v>
      </c>
      <c r="N1121">
        <v>0.23</v>
      </c>
      <c r="O1121">
        <v>0.24199999999999999</v>
      </c>
      <c r="P1121">
        <v>1.5549999999999999</v>
      </c>
      <c r="R1121">
        <v>0</v>
      </c>
      <c r="S1121">
        <v>2.0499999999999998</v>
      </c>
      <c r="T1121">
        <v>6</v>
      </c>
      <c r="U1121">
        <v>6</v>
      </c>
      <c r="V1121">
        <v>1.5</v>
      </c>
      <c r="AA1121" t="s">
        <v>3397</v>
      </c>
      <c r="AB1121">
        <v>0.2</v>
      </c>
      <c r="AC1121">
        <v>0.02</v>
      </c>
      <c r="AE1121" t="s">
        <v>49</v>
      </c>
      <c r="AF1121" t="s">
        <v>62</v>
      </c>
      <c r="AG1121" t="s">
        <v>2103</v>
      </c>
      <c r="AI1121">
        <v>1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Q1121">
        <v>0</v>
      </c>
      <c r="AR1121">
        <v>0</v>
      </c>
      <c r="AS1121">
        <v>0</v>
      </c>
      <c r="AT1121">
        <v>0</v>
      </c>
      <c r="AU1121">
        <v>2</v>
      </c>
      <c r="AV1121">
        <v>0</v>
      </c>
      <c r="AW1121">
        <v>0</v>
      </c>
      <c r="AX1121">
        <v>2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K1121" t="s">
        <v>3397</v>
      </c>
    </row>
    <row r="1122" spans="1:63" x14ac:dyDescent="0.25">
      <c r="A1122">
        <v>1</v>
      </c>
      <c r="B1122" t="s">
        <v>1924</v>
      </c>
      <c r="D1122" t="s">
        <v>1924</v>
      </c>
      <c r="E1122">
        <v>1121</v>
      </c>
      <c r="H1122" t="s">
        <v>1924</v>
      </c>
      <c r="I1122" t="s">
        <v>2090</v>
      </c>
      <c r="J1122" t="s">
        <v>1931</v>
      </c>
      <c r="K1122" t="s">
        <v>3542</v>
      </c>
      <c r="M1122">
        <v>0.23499999999999999</v>
      </c>
      <c r="N1122">
        <v>0.23200000000000001</v>
      </c>
      <c r="R1122">
        <v>0</v>
      </c>
      <c r="T1122">
        <v>6</v>
      </c>
      <c r="U1122">
        <v>6</v>
      </c>
      <c r="V1122">
        <v>1.5</v>
      </c>
      <c r="AA1122" t="s">
        <v>3397</v>
      </c>
      <c r="AE1122" t="s">
        <v>49</v>
      </c>
      <c r="AF1122" t="s">
        <v>62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1</v>
      </c>
      <c r="AQ1122">
        <v>0</v>
      </c>
      <c r="AR1122">
        <v>0</v>
      </c>
      <c r="AS1122">
        <v>0</v>
      </c>
      <c r="AT1122">
        <v>0</v>
      </c>
      <c r="AU1122">
        <v>2</v>
      </c>
      <c r="AV1122">
        <v>0</v>
      </c>
      <c r="AW1122">
        <v>0</v>
      </c>
      <c r="AX1122">
        <v>2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K1122" t="s">
        <v>3397</v>
      </c>
    </row>
    <row r="1123" spans="1:63" x14ac:dyDescent="0.25">
      <c r="A1123">
        <v>1</v>
      </c>
      <c r="B1123" t="s">
        <v>1924</v>
      </c>
      <c r="D1123" t="s">
        <v>1924</v>
      </c>
      <c r="E1123">
        <v>1122</v>
      </c>
      <c r="G1123" t="s">
        <v>74</v>
      </c>
      <c r="H1123" t="s">
        <v>1924</v>
      </c>
      <c r="I1123" t="s">
        <v>2091</v>
      </c>
      <c r="J1123" t="s">
        <v>2092</v>
      </c>
      <c r="K1123" t="s">
        <v>3541</v>
      </c>
      <c r="M1123">
        <v>0.23799999999999999</v>
      </c>
      <c r="N1123">
        <v>0.23200000000000001</v>
      </c>
      <c r="O1123">
        <v>0.23799999999999999</v>
      </c>
      <c r="P1123">
        <v>1.5</v>
      </c>
      <c r="R1123">
        <v>0</v>
      </c>
      <c r="S1123">
        <v>1.98</v>
      </c>
      <c r="T1123">
        <v>6</v>
      </c>
      <c r="U1123">
        <v>6</v>
      </c>
      <c r="V1123">
        <v>1.97</v>
      </c>
      <c r="AA1123" t="s">
        <v>3397</v>
      </c>
      <c r="AB1123">
        <v>0.2</v>
      </c>
      <c r="AC1123">
        <v>3.5000000000000003E-2</v>
      </c>
      <c r="AE1123" t="s">
        <v>49</v>
      </c>
      <c r="AF1123" t="s">
        <v>62</v>
      </c>
      <c r="AI1123">
        <v>1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1</v>
      </c>
      <c r="AQ1123">
        <v>0</v>
      </c>
      <c r="AR1123">
        <v>0</v>
      </c>
      <c r="AS1123">
        <v>0</v>
      </c>
      <c r="AT1123">
        <v>0</v>
      </c>
      <c r="AU1123">
        <v>2</v>
      </c>
      <c r="AV1123">
        <v>0</v>
      </c>
      <c r="AW1123">
        <v>0</v>
      </c>
      <c r="AX1123">
        <v>2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K1123" t="s">
        <v>3400</v>
      </c>
    </row>
    <row r="1124" spans="1:63" x14ac:dyDescent="0.25">
      <c r="A1124">
        <v>1</v>
      </c>
      <c r="B1124" t="s">
        <v>1924</v>
      </c>
      <c r="D1124" t="s">
        <v>1924</v>
      </c>
      <c r="E1124">
        <v>1123</v>
      </c>
      <c r="H1124" t="s">
        <v>1924</v>
      </c>
      <c r="I1124" t="s">
        <v>2093</v>
      </c>
      <c r="J1124" t="s">
        <v>2094</v>
      </c>
      <c r="K1124" t="s">
        <v>3540</v>
      </c>
      <c r="M1124">
        <v>0.24399999999999999</v>
      </c>
      <c r="N1124">
        <v>0.23300000000000001</v>
      </c>
      <c r="R1124">
        <v>0</v>
      </c>
      <c r="T1124">
        <v>6</v>
      </c>
      <c r="U1124">
        <v>6</v>
      </c>
      <c r="V1124">
        <v>1.5</v>
      </c>
      <c r="AA1124" t="s">
        <v>3397</v>
      </c>
      <c r="AE1124" t="s">
        <v>49</v>
      </c>
      <c r="AF1124" t="s">
        <v>62</v>
      </c>
      <c r="AI1124">
        <v>1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1</v>
      </c>
      <c r="AQ1124">
        <v>0</v>
      </c>
      <c r="AR1124">
        <v>0</v>
      </c>
      <c r="AS1124">
        <v>0</v>
      </c>
      <c r="AT1124">
        <v>0</v>
      </c>
      <c r="AU1124">
        <v>2</v>
      </c>
      <c r="AV1124">
        <v>0</v>
      </c>
      <c r="AW1124">
        <v>0</v>
      </c>
      <c r="AX1124">
        <v>2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K1124" t="s">
        <v>3397</v>
      </c>
    </row>
    <row r="1125" spans="1:63" x14ac:dyDescent="0.25">
      <c r="A1125">
        <v>1</v>
      </c>
      <c r="B1125" t="s">
        <v>1924</v>
      </c>
      <c r="D1125" t="s">
        <v>1924</v>
      </c>
      <c r="E1125">
        <v>1124</v>
      </c>
      <c r="H1125" t="s">
        <v>1924</v>
      </c>
      <c r="I1125" t="s">
        <v>2095</v>
      </c>
      <c r="J1125">
        <v>27223900</v>
      </c>
      <c r="K1125" t="s">
        <v>3539</v>
      </c>
      <c r="M1125">
        <v>0.23899999999999999</v>
      </c>
      <c r="N1125">
        <v>0.23599999999999999</v>
      </c>
      <c r="R1125">
        <v>0</v>
      </c>
      <c r="T1125">
        <v>4</v>
      </c>
      <c r="U1125">
        <v>3</v>
      </c>
      <c r="V1125">
        <v>1</v>
      </c>
      <c r="AA1125" t="s">
        <v>3397</v>
      </c>
      <c r="AE1125" t="s">
        <v>44</v>
      </c>
      <c r="AF1125" t="s">
        <v>62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1</v>
      </c>
      <c r="AQ1125">
        <v>0</v>
      </c>
      <c r="AR1125">
        <v>0</v>
      </c>
      <c r="AS1125">
        <v>0</v>
      </c>
      <c r="AT1125">
        <v>0</v>
      </c>
      <c r="AU1125">
        <v>2</v>
      </c>
      <c r="AV1125">
        <v>0</v>
      </c>
      <c r="AW1125">
        <v>0</v>
      </c>
      <c r="AX1125">
        <v>2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K1125" t="s">
        <v>3397</v>
      </c>
    </row>
    <row r="1126" spans="1:63" x14ac:dyDescent="0.25">
      <c r="A1126">
        <v>1</v>
      </c>
      <c r="B1126" t="s">
        <v>1924</v>
      </c>
      <c r="D1126" t="s">
        <v>1924</v>
      </c>
      <c r="E1126">
        <v>1125</v>
      </c>
      <c r="H1126" t="s">
        <v>1924</v>
      </c>
      <c r="I1126" t="s">
        <v>2096</v>
      </c>
      <c r="J1126">
        <v>27224000</v>
      </c>
      <c r="K1126" t="s">
        <v>3538</v>
      </c>
      <c r="M1126">
        <v>0.24</v>
      </c>
      <c r="N1126">
        <v>0.23599999999999999</v>
      </c>
      <c r="R1126">
        <v>0</v>
      </c>
      <c r="T1126">
        <v>4</v>
      </c>
      <c r="U1126">
        <v>3</v>
      </c>
      <c r="V1126">
        <v>1</v>
      </c>
      <c r="AA1126" t="s">
        <v>3397</v>
      </c>
      <c r="AE1126" t="s">
        <v>44</v>
      </c>
      <c r="AF1126" t="s">
        <v>62</v>
      </c>
      <c r="AI1126">
        <v>1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1</v>
      </c>
      <c r="AQ1126">
        <v>0</v>
      </c>
      <c r="AR1126">
        <v>0</v>
      </c>
      <c r="AS1126">
        <v>0</v>
      </c>
      <c r="AT1126">
        <v>0</v>
      </c>
      <c r="AU1126">
        <v>2</v>
      </c>
      <c r="AV1126">
        <v>0</v>
      </c>
      <c r="AW1126">
        <v>0</v>
      </c>
      <c r="AX1126">
        <v>2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K1126" t="s">
        <v>3397</v>
      </c>
    </row>
    <row r="1127" spans="1:63" x14ac:dyDescent="0.25">
      <c r="A1127">
        <v>1</v>
      </c>
      <c r="B1127" t="s">
        <v>1924</v>
      </c>
      <c r="D1127" t="s">
        <v>1924</v>
      </c>
      <c r="E1127">
        <v>1126</v>
      </c>
      <c r="H1127" t="s">
        <v>1924</v>
      </c>
      <c r="I1127" t="s">
        <v>2097</v>
      </c>
      <c r="J1127" t="s">
        <v>2098</v>
      </c>
      <c r="K1127" t="s">
        <v>3537</v>
      </c>
      <c r="M1127">
        <v>0.248</v>
      </c>
      <c r="N1127">
        <v>0.24</v>
      </c>
      <c r="R1127">
        <v>0</v>
      </c>
      <c r="T1127">
        <v>6</v>
      </c>
      <c r="U1127">
        <v>6</v>
      </c>
      <c r="V1127">
        <v>1.5</v>
      </c>
      <c r="AA1127" t="s">
        <v>3397</v>
      </c>
      <c r="AE1127" t="s">
        <v>49</v>
      </c>
      <c r="AF1127" t="s">
        <v>62</v>
      </c>
      <c r="AI1127">
        <v>1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1</v>
      </c>
      <c r="AQ1127">
        <v>0</v>
      </c>
      <c r="AR1127">
        <v>0</v>
      </c>
      <c r="AS1127">
        <v>0</v>
      </c>
      <c r="AT1127">
        <v>0</v>
      </c>
      <c r="AU1127">
        <v>2</v>
      </c>
      <c r="AV1127">
        <v>0</v>
      </c>
      <c r="AW1127">
        <v>0</v>
      </c>
      <c r="AX1127">
        <v>2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K1127" t="s">
        <v>3397</v>
      </c>
    </row>
    <row r="1128" spans="1:63" x14ac:dyDescent="0.25">
      <c r="A1128">
        <v>1</v>
      </c>
      <c r="B1128" t="s">
        <v>1924</v>
      </c>
      <c r="D1128" t="s">
        <v>1924</v>
      </c>
      <c r="E1128">
        <v>1127</v>
      </c>
      <c r="H1128" t="s">
        <v>1924</v>
      </c>
      <c r="I1128" t="s">
        <v>2099</v>
      </c>
      <c r="J1128" t="s">
        <v>2100</v>
      </c>
      <c r="K1128" t="s">
        <v>3536</v>
      </c>
      <c r="M1128">
        <v>0.25</v>
      </c>
      <c r="N1128">
        <v>0.24</v>
      </c>
      <c r="R1128">
        <v>0</v>
      </c>
      <c r="T1128">
        <v>6</v>
      </c>
      <c r="U1128">
        <v>6</v>
      </c>
      <c r="V1128">
        <v>1.5</v>
      </c>
      <c r="AA1128" t="s">
        <v>3397</v>
      </c>
      <c r="AE1128" t="s">
        <v>49</v>
      </c>
      <c r="AF1128" t="s">
        <v>62</v>
      </c>
      <c r="AI1128">
        <v>1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1</v>
      </c>
      <c r="AQ1128">
        <v>0</v>
      </c>
      <c r="AR1128">
        <v>0</v>
      </c>
      <c r="AS1128">
        <v>0</v>
      </c>
      <c r="AT1128">
        <v>0</v>
      </c>
      <c r="AU1128">
        <v>2</v>
      </c>
      <c r="AV1128">
        <v>0</v>
      </c>
      <c r="AW1128">
        <v>0</v>
      </c>
      <c r="AX1128">
        <v>2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K1128" t="s">
        <v>3397</v>
      </c>
    </row>
    <row r="1129" spans="1:63" x14ac:dyDescent="0.25">
      <c r="A1129">
        <v>1</v>
      </c>
      <c r="B1129" t="s">
        <v>1924</v>
      </c>
      <c r="D1129" t="s">
        <v>1924</v>
      </c>
      <c r="E1129">
        <v>1128</v>
      </c>
      <c r="H1129" t="s">
        <v>1924</v>
      </c>
      <c r="I1129" t="s">
        <v>2101</v>
      </c>
      <c r="J1129" t="s">
        <v>2102</v>
      </c>
      <c r="K1129" t="s">
        <v>3535</v>
      </c>
      <c r="M1129">
        <v>0.249</v>
      </c>
      <c r="N1129">
        <v>0.24</v>
      </c>
      <c r="R1129">
        <v>0</v>
      </c>
      <c r="T1129">
        <v>6</v>
      </c>
      <c r="U1129">
        <v>6</v>
      </c>
      <c r="V1129">
        <v>1.5</v>
      </c>
      <c r="AA1129" t="s">
        <v>3397</v>
      </c>
      <c r="AE1129" t="s">
        <v>49</v>
      </c>
      <c r="AF1129" t="s">
        <v>62</v>
      </c>
      <c r="AG1129" t="s">
        <v>2103</v>
      </c>
      <c r="AI1129">
        <v>1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1</v>
      </c>
      <c r="AQ1129">
        <v>0</v>
      </c>
      <c r="AR1129">
        <v>0</v>
      </c>
      <c r="AS1129">
        <v>0</v>
      </c>
      <c r="AT1129">
        <v>0</v>
      </c>
      <c r="AU1129">
        <v>2</v>
      </c>
      <c r="AV1129">
        <v>0</v>
      </c>
      <c r="AW1129">
        <v>0</v>
      </c>
      <c r="AX1129">
        <v>2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K1129" t="s">
        <v>3397</v>
      </c>
    </row>
    <row r="1130" spans="1:63" x14ac:dyDescent="0.25">
      <c r="A1130">
        <v>1</v>
      </c>
      <c r="B1130" t="s">
        <v>1924</v>
      </c>
      <c r="D1130" t="s">
        <v>1924</v>
      </c>
      <c r="E1130">
        <v>1129</v>
      </c>
      <c r="H1130" t="s">
        <v>1924</v>
      </c>
      <c r="I1130" t="s">
        <v>2104</v>
      </c>
      <c r="J1130">
        <v>27224600</v>
      </c>
      <c r="K1130" t="s">
        <v>3534</v>
      </c>
      <c r="M1130">
        <v>0.246</v>
      </c>
      <c r="N1130">
        <v>0.24399999999999999</v>
      </c>
      <c r="O1130">
        <v>0.24399999999999999</v>
      </c>
      <c r="P1130">
        <v>1.151</v>
      </c>
      <c r="R1130">
        <v>0</v>
      </c>
      <c r="S1130">
        <v>1.85</v>
      </c>
      <c r="T1130">
        <v>4</v>
      </c>
      <c r="U1130">
        <v>3</v>
      </c>
      <c r="V1130">
        <v>1.1499999999999999</v>
      </c>
      <c r="AA1130" t="s">
        <v>3397</v>
      </c>
      <c r="AB1130">
        <v>0.19</v>
      </c>
      <c r="AC1130">
        <v>3.5000000000000003E-2</v>
      </c>
      <c r="AE1130" t="s">
        <v>44</v>
      </c>
      <c r="AF1130" t="s">
        <v>62</v>
      </c>
      <c r="AG1130" t="s">
        <v>495</v>
      </c>
      <c r="AI1130">
        <v>1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1</v>
      </c>
      <c r="AQ1130">
        <v>0</v>
      </c>
      <c r="AR1130">
        <v>0</v>
      </c>
      <c r="AS1130">
        <v>0</v>
      </c>
      <c r="AT1130">
        <v>0</v>
      </c>
      <c r="AU1130">
        <v>2</v>
      </c>
      <c r="AV1130">
        <v>0</v>
      </c>
      <c r="AW1130">
        <v>0</v>
      </c>
      <c r="AX1130">
        <v>2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K1130" t="s">
        <v>3397</v>
      </c>
    </row>
    <row r="1131" spans="1:63" x14ac:dyDescent="0.25">
      <c r="A1131">
        <v>1</v>
      </c>
      <c r="B1131" t="s">
        <v>1924</v>
      </c>
      <c r="D1131" t="s">
        <v>1924</v>
      </c>
      <c r="E1131">
        <v>1130</v>
      </c>
      <c r="H1131" t="s">
        <v>1924</v>
      </c>
      <c r="I1131" t="s">
        <v>2105</v>
      </c>
      <c r="J1131">
        <v>27224650</v>
      </c>
      <c r="K1131" t="s">
        <v>3533</v>
      </c>
      <c r="M1131">
        <v>0.2465</v>
      </c>
      <c r="N1131">
        <v>0.24399999999999999</v>
      </c>
      <c r="R1131">
        <v>0</v>
      </c>
      <c r="T1131">
        <v>4</v>
      </c>
      <c r="U1131">
        <v>3</v>
      </c>
      <c r="V1131">
        <v>1.25</v>
      </c>
      <c r="AA1131" t="s">
        <v>3397</v>
      </c>
      <c r="AE1131" t="s">
        <v>44</v>
      </c>
      <c r="AF1131" t="s">
        <v>62</v>
      </c>
      <c r="AI1131">
        <v>1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1</v>
      </c>
      <c r="AQ1131">
        <v>0</v>
      </c>
      <c r="AR1131">
        <v>0</v>
      </c>
      <c r="AS1131">
        <v>0</v>
      </c>
      <c r="AT1131">
        <v>0</v>
      </c>
      <c r="AU1131">
        <v>2</v>
      </c>
      <c r="AV1131">
        <v>0</v>
      </c>
      <c r="AW1131">
        <v>0</v>
      </c>
      <c r="AX1131">
        <v>2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K1131" t="s">
        <v>3397</v>
      </c>
    </row>
    <row r="1132" spans="1:63" x14ac:dyDescent="0.25">
      <c r="A1132">
        <v>1</v>
      </c>
      <c r="B1132" t="s">
        <v>1924</v>
      </c>
      <c r="D1132" t="s">
        <v>1924</v>
      </c>
      <c r="E1132">
        <v>1131</v>
      </c>
      <c r="H1132" t="s">
        <v>1924</v>
      </c>
      <c r="I1132" t="s">
        <v>2106</v>
      </c>
      <c r="J1132">
        <v>27224700</v>
      </c>
      <c r="K1132" t="s">
        <v>3532</v>
      </c>
      <c r="M1132">
        <v>0.247</v>
      </c>
      <c r="N1132">
        <v>0.24399999999999999</v>
      </c>
      <c r="R1132">
        <v>0</v>
      </c>
      <c r="T1132">
        <v>4</v>
      </c>
      <c r="U1132">
        <v>3</v>
      </c>
      <c r="V1132">
        <v>1.25</v>
      </c>
      <c r="AA1132" t="s">
        <v>3397</v>
      </c>
      <c r="AE1132" t="s">
        <v>44</v>
      </c>
      <c r="AF1132" t="s">
        <v>62</v>
      </c>
      <c r="AI1132">
        <v>1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1</v>
      </c>
      <c r="AQ1132">
        <v>0</v>
      </c>
      <c r="AR1132">
        <v>0</v>
      </c>
      <c r="AS1132">
        <v>0</v>
      </c>
      <c r="AT1132">
        <v>0</v>
      </c>
      <c r="AU1132">
        <v>2</v>
      </c>
      <c r="AV1132">
        <v>0</v>
      </c>
      <c r="AW1132">
        <v>0</v>
      </c>
      <c r="AX1132">
        <v>2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K1132" t="s">
        <v>3397</v>
      </c>
    </row>
    <row r="1133" spans="1:63" x14ac:dyDescent="0.25">
      <c r="A1133">
        <v>1</v>
      </c>
      <c r="B1133" t="s">
        <v>1924</v>
      </c>
      <c r="D1133" t="s">
        <v>1924</v>
      </c>
      <c r="E1133">
        <v>1132</v>
      </c>
      <c r="H1133" t="s">
        <v>1924</v>
      </c>
      <c r="I1133" t="s">
        <v>2107</v>
      </c>
      <c r="J1133">
        <v>27224750</v>
      </c>
      <c r="K1133" t="s">
        <v>3531</v>
      </c>
      <c r="M1133">
        <v>0.2475</v>
      </c>
      <c r="N1133">
        <v>0.24399999999999999</v>
      </c>
      <c r="R1133">
        <v>0</v>
      </c>
      <c r="T1133">
        <v>4</v>
      </c>
      <c r="U1133">
        <v>3</v>
      </c>
      <c r="V1133">
        <v>1.25</v>
      </c>
      <c r="AA1133" t="s">
        <v>3397</v>
      </c>
      <c r="AE1133" t="s">
        <v>44</v>
      </c>
      <c r="AF1133" t="s">
        <v>62</v>
      </c>
      <c r="AI1133">
        <v>1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1</v>
      </c>
      <c r="AQ1133">
        <v>0</v>
      </c>
      <c r="AR1133">
        <v>0</v>
      </c>
      <c r="AS1133">
        <v>0</v>
      </c>
      <c r="AT1133">
        <v>0</v>
      </c>
      <c r="AU1133">
        <v>2</v>
      </c>
      <c r="AV1133">
        <v>0</v>
      </c>
      <c r="AW1133">
        <v>0</v>
      </c>
      <c r="AX1133">
        <v>2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K1133" t="s">
        <v>3397</v>
      </c>
    </row>
    <row r="1134" spans="1:63" x14ac:dyDescent="0.25">
      <c r="A1134">
        <v>1</v>
      </c>
      <c r="B1134" t="s">
        <v>1924</v>
      </c>
      <c r="D1134" t="s">
        <v>1924</v>
      </c>
      <c r="E1134">
        <v>1133</v>
      </c>
      <c r="G1134" t="s">
        <v>74</v>
      </c>
      <c r="H1134" t="s">
        <v>1924</v>
      </c>
      <c r="I1134" t="s">
        <v>2108</v>
      </c>
      <c r="J1134">
        <v>27224900</v>
      </c>
      <c r="K1134" t="s">
        <v>3530</v>
      </c>
      <c r="M1134">
        <v>0.249</v>
      </c>
      <c r="N1134">
        <v>0.24399999999999999</v>
      </c>
      <c r="O1134">
        <v>0.249</v>
      </c>
      <c r="P1134">
        <v>1.075</v>
      </c>
      <c r="R1134">
        <v>0</v>
      </c>
      <c r="S1134">
        <v>1.7250000000000001</v>
      </c>
      <c r="T1134">
        <v>4</v>
      </c>
      <c r="U1134">
        <v>3</v>
      </c>
      <c r="V1134">
        <v>1.25</v>
      </c>
      <c r="AA1134" t="s">
        <v>3397</v>
      </c>
      <c r="AB1134">
        <v>0.155</v>
      </c>
      <c r="AC1134">
        <v>4.4999999999999998E-2</v>
      </c>
      <c r="AE1134" t="s">
        <v>44</v>
      </c>
      <c r="AF1134" t="s">
        <v>62</v>
      </c>
      <c r="AI1134">
        <v>1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1</v>
      </c>
      <c r="AQ1134">
        <v>0</v>
      </c>
      <c r="AR1134">
        <v>0</v>
      </c>
      <c r="AS1134">
        <v>0</v>
      </c>
      <c r="AT1134">
        <v>0</v>
      </c>
      <c r="AU1134">
        <v>2</v>
      </c>
      <c r="AV1134">
        <v>0</v>
      </c>
      <c r="AW1134">
        <v>0</v>
      </c>
      <c r="AX1134">
        <v>2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K1134" t="s">
        <v>3400</v>
      </c>
    </row>
    <row r="1135" spans="1:63" x14ac:dyDescent="0.25">
      <c r="A1135">
        <v>1</v>
      </c>
      <c r="B1135" t="s">
        <v>1924</v>
      </c>
      <c r="D1135" t="s">
        <v>1924</v>
      </c>
      <c r="E1135">
        <v>1134</v>
      </c>
      <c r="H1135" t="s">
        <v>1924</v>
      </c>
      <c r="I1135" t="s">
        <v>2109</v>
      </c>
      <c r="J1135">
        <v>27225100</v>
      </c>
      <c r="K1135" t="s">
        <v>3529</v>
      </c>
      <c r="M1135">
        <v>0.251</v>
      </c>
      <c r="N1135">
        <v>0.24399999999999999</v>
      </c>
      <c r="O1135">
        <v>0.24399999999999999</v>
      </c>
      <c r="P1135">
        <v>1.038</v>
      </c>
      <c r="R1135">
        <v>0</v>
      </c>
      <c r="S1135">
        <v>1.8</v>
      </c>
      <c r="T1135">
        <v>4</v>
      </c>
      <c r="U1135">
        <v>3</v>
      </c>
      <c r="V1135">
        <v>1</v>
      </c>
      <c r="AA1135" t="s">
        <v>3397</v>
      </c>
      <c r="AB1135">
        <v>0.19</v>
      </c>
      <c r="AC1135">
        <v>4.4999999999999998E-2</v>
      </c>
      <c r="AE1135" t="s">
        <v>44</v>
      </c>
      <c r="AF1135" t="s">
        <v>62</v>
      </c>
      <c r="AG1135" t="s">
        <v>495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0</v>
      </c>
      <c r="AO1135">
        <v>1</v>
      </c>
      <c r="AQ1135">
        <v>0</v>
      </c>
      <c r="AR1135">
        <v>0</v>
      </c>
      <c r="AS1135">
        <v>0</v>
      </c>
      <c r="AT1135">
        <v>0</v>
      </c>
      <c r="AU1135">
        <v>2</v>
      </c>
      <c r="AV1135">
        <v>0</v>
      </c>
      <c r="AW1135">
        <v>0</v>
      </c>
      <c r="AX1135">
        <v>2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K1135" t="s">
        <v>3397</v>
      </c>
    </row>
    <row r="1136" spans="1:63" x14ac:dyDescent="0.25">
      <c r="A1136">
        <v>1</v>
      </c>
      <c r="B1136" t="s">
        <v>1924</v>
      </c>
      <c r="D1136" t="s">
        <v>1924</v>
      </c>
      <c r="E1136">
        <v>1135</v>
      </c>
      <c r="H1136" t="s">
        <v>1924</v>
      </c>
      <c r="I1136" t="s">
        <v>2110</v>
      </c>
      <c r="J1136">
        <v>27225150</v>
      </c>
      <c r="K1136" t="s">
        <v>3528</v>
      </c>
      <c r="M1136">
        <v>0.2515</v>
      </c>
      <c r="N1136">
        <v>0.24399999999999999</v>
      </c>
      <c r="R1136">
        <v>0</v>
      </c>
      <c r="T1136">
        <v>4</v>
      </c>
      <c r="U1136">
        <v>3</v>
      </c>
      <c r="V1136">
        <v>1</v>
      </c>
      <c r="AA1136" t="s">
        <v>3397</v>
      </c>
      <c r="AE1136" t="s">
        <v>44</v>
      </c>
      <c r="AF1136" t="s">
        <v>62</v>
      </c>
      <c r="AI1136">
        <v>1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1</v>
      </c>
      <c r="AQ1136">
        <v>0</v>
      </c>
      <c r="AR1136">
        <v>0</v>
      </c>
      <c r="AS1136">
        <v>0</v>
      </c>
      <c r="AT1136">
        <v>0</v>
      </c>
      <c r="AU1136">
        <v>2</v>
      </c>
      <c r="AV1136">
        <v>0</v>
      </c>
      <c r="AW1136">
        <v>0</v>
      </c>
      <c r="AX1136">
        <v>2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K1136" t="s">
        <v>3397</v>
      </c>
    </row>
    <row r="1137" spans="1:63" x14ac:dyDescent="0.25">
      <c r="A1137">
        <v>1</v>
      </c>
      <c r="B1137" t="s">
        <v>1924</v>
      </c>
      <c r="D1137" t="s">
        <v>1924</v>
      </c>
      <c r="E1137">
        <v>1136</v>
      </c>
      <c r="H1137" t="s">
        <v>1924</v>
      </c>
      <c r="I1137" t="s">
        <v>2111</v>
      </c>
      <c r="J1137">
        <v>27225200</v>
      </c>
      <c r="K1137" t="s">
        <v>3527</v>
      </c>
      <c r="M1137">
        <v>0.252</v>
      </c>
      <c r="N1137">
        <v>0.24399999999999999</v>
      </c>
      <c r="R1137">
        <v>0</v>
      </c>
      <c r="T1137">
        <v>4</v>
      </c>
      <c r="U1137">
        <v>3</v>
      </c>
      <c r="V1137">
        <v>1</v>
      </c>
      <c r="AA1137" t="s">
        <v>3397</v>
      </c>
      <c r="AE1137" t="s">
        <v>44</v>
      </c>
      <c r="AF1137" t="s">
        <v>62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Q1137">
        <v>0</v>
      </c>
      <c r="AR1137">
        <v>0</v>
      </c>
      <c r="AS1137">
        <v>0</v>
      </c>
      <c r="AT1137">
        <v>0</v>
      </c>
      <c r="AU1137">
        <v>2</v>
      </c>
      <c r="AV1137">
        <v>0</v>
      </c>
      <c r="AW1137">
        <v>0</v>
      </c>
      <c r="AX1137">
        <v>2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K1137" t="s">
        <v>3397</v>
      </c>
    </row>
    <row r="1138" spans="1:63" x14ac:dyDescent="0.25">
      <c r="A1138">
        <v>1</v>
      </c>
      <c r="B1138" t="s">
        <v>1924</v>
      </c>
      <c r="D1138" t="s">
        <v>1924</v>
      </c>
      <c r="E1138">
        <v>1137</v>
      </c>
      <c r="H1138" t="s">
        <v>1924</v>
      </c>
      <c r="I1138" t="s">
        <v>2112</v>
      </c>
      <c r="J1138" t="s">
        <v>2113</v>
      </c>
      <c r="K1138" t="s">
        <v>3526</v>
      </c>
      <c r="M1138">
        <v>0.27950000000000003</v>
      </c>
      <c r="N1138">
        <v>0.248</v>
      </c>
      <c r="R1138">
        <v>0</v>
      </c>
      <c r="T1138">
        <v>6</v>
      </c>
      <c r="U1138">
        <v>6</v>
      </c>
      <c r="V1138">
        <v>1.5</v>
      </c>
      <c r="AA1138" t="s">
        <v>3397</v>
      </c>
      <c r="AE1138" t="s">
        <v>49</v>
      </c>
      <c r="AF1138" t="s">
        <v>62</v>
      </c>
      <c r="AI1138">
        <v>1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1</v>
      </c>
      <c r="AQ1138">
        <v>0</v>
      </c>
      <c r="AR1138">
        <v>0</v>
      </c>
      <c r="AS1138">
        <v>0</v>
      </c>
      <c r="AT1138">
        <v>0</v>
      </c>
      <c r="AU1138">
        <v>2</v>
      </c>
      <c r="AV1138">
        <v>0</v>
      </c>
      <c r="AW1138">
        <v>0</v>
      </c>
      <c r="AX1138">
        <v>2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K1138" t="s">
        <v>3397</v>
      </c>
    </row>
    <row r="1139" spans="1:63" x14ac:dyDescent="0.25">
      <c r="A1139">
        <v>1</v>
      </c>
      <c r="B1139" t="s">
        <v>1924</v>
      </c>
      <c r="D1139" t="s">
        <v>1924</v>
      </c>
      <c r="E1139">
        <v>1138</v>
      </c>
      <c r="G1139" t="s">
        <v>74</v>
      </c>
      <c r="H1139" t="s">
        <v>1924</v>
      </c>
      <c r="I1139" t="s">
        <v>2114</v>
      </c>
      <c r="J1139">
        <v>27225600</v>
      </c>
      <c r="K1139" t="s">
        <v>3525</v>
      </c>
      <c r="M1139">
        <v>0.25600000000000001</v>
      </c>
      <c r="N1139">
        <v>0.252</v>
      </c>
      <c r="O1139">
        <v>0.25600000000000001</v>
      </c>
      <c r="P1139">
        <v>1.1850000000000001</v>
      </c>
      <c r="R1139">
        <v>0</v>
      </c>
      <c r="S1139">
        <v>1.89</v>
      </c>
      <c r="T1139">
        <v>6</v>
      </c>
      <c r="U1139">
        <v>3.25</v>
      </c>
      <c r="V1139">
        <v>1.88</v>
      </c>
      <c r="AA1139" t="s">
        <v>3397</v>
      </c>
      <c r="AB1139">
        <v>0.2</v>
      </c>
      <c r="AC1139">
        <v>3.5000000000000003E-2</v>
      </c>
      <c r="AE1139" t="s">
        <v>44</v>
      </c>
      <c r="AF1139" t="s">
        <v>62</v>
      </c>
      <c r="AG1139" t="s">
        <v>495</v>
      </c>
      <c r="AI1139">
        <v>1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1</v>
      </c>
      <c r="AQ1139">
        <v>0</v>
      </c>
      <c r="AR1139">
        <v>0</v>
      </c>
      <c r="AS1139">
        <v>0</v>
      </c>
      <c r="AT1139">
        <v>0</v>
      </c>
      <c r="AU1139">
        <v>2</v>
      </c>
      <c r="AV1139">
        <v>0</v>
      </c>
      <c r="AW1139">
        <v>0</v>
      </c>
      <c r="AX1139">
        <v>2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K1139" t="s">
        <v>3400</v>
      </c>
    </row>
    <row r="1140" spans="1:63" x14ac:dyDescent="0.25">
      <c r="A1140">
        <v>1</v>
      </c>
      <c r="B1140" t="s">
        <v>1924</v>
      </c>
      <c r="D1140" t="s">
        <v>1924</v>
      </c>
      <c r="E1140">
        <v>1139</v>
      </c>
      <c r="G1140" t="s">
        <v>74</v>
      </c>
      <c r="H1140" t="s">
        <v>1924</v>
      </c>
      <c r="I1140" t="s">
        <v>2115</v>
      </c>
      <c r="J1140">
        <v>27225800</v>
      </c>
      <c r="K1140" t="s">
        <v>3524</v>
      </c>
      <c r="M1140">
        <v>0.25800000000000001</v>
      </c>
      <c r="N1140">
        <v>0.252</v>
      </c>
      <c r="O1140">
        <v>0.25800000000000001</v>
      </c>
      <c r="P1140">
        <v>1.1950000000000001</v>
      </c>
      <c r="R1140">
        <v>0</v>
      </c>
      <c r="S1140">
        <v>1.87</v>
      </c>
      <c r="T1140">
        <v>6</v>
      </c>
      <c r="U1140">
        <v>3.25</v>
      </c>
      <c r="V1140">
        <v>1.25</v>
      </c>
      <c r="AA1140" t="s">
        <v>3397</v>
      </c>
      <c r="AB1140">
        <v>0.2</v>
      </c>
      <c r="AC1140">
        <v>0.03</v>
      </c>
      <c r="AE1140" t="s">
        <v>44</v>
      </c>
      <c r="AF1140" t="s">
        <v>62</v>
      </c>
      <c r="AG1140" t="s">
        <v>495</v>
      </c>
      <c r="AI1140">
        <v>1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</v>
      </c>
      <c r="AQ1140">
        <v>0</v>
      </c>
      <c r="AR1140">
        <v>0</v>
      </c>
      <c r="AS1140">
        <v>0</v>
      </c>
      <c r="AT1140">
        <v>0</v>
      </c>
      <c r="AU1140">
        <v>2</v>
      </c>
      <c r="AV1140">
        <v>0</v>
      </c>
      <c r="AW1140">
        <v>0</v>
      </c>
      <c r="AX1140">
        <v>2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K1140" t="s">
        <v>3400</v>
      </c>
    </row>
    <row r="1141" spans="1:63" x14ac:dyDescent="0.25">
      <c r="A1141">
        <v>1</v>
      </c>
      <c r="B1141" t="s">
        <v>1924</v>
      </c>
      <c r="D1141" t="s">
        <v>1924</v>
      </c>
      <c r="E1141">
        <v>1140</v>
      </c>
      <c r="H1141" t="s">
        <v>1924</v>
      </c>
      <c r="I1141" t="s">
        <v>2116</v>
      </c>
      <c r="J1141">
        <v>27227600</v>
      </c>
      <c r="K1141" t="s">
        <v>3523</v>
      </c>
      <c r="M1141">
        <v>0.27600000000000002</v>
      </c>
      <c r="N1141">
        <v>0.27</v>
      </c>
      <c r="R1141">
        <v>0</v>
      </c>
      <c r="T1141">
        <v>6</v>
      </c>
      <c r="U1141">
        <v>3.25</v>
      </c>
      <c r="V1141">
        <v>1.25</v>
      </c>
      <c r="AA1141" t="s">
        <v>3397</v>
      </c>
      <c r="AE1141" t="s">
        <v>44</v>
      </c>
      <c r="AF1141" t="s">
        <v>62</v>
      </c>
      <c r="AI1141">
        <v>1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1</v>
      </c>
      <c r="AQ1141">
        <v>0</v>
      </c>
      <c r="AR1141">
        <v>0</v>
      </c>
      <c r="AS1141">
        <v>0</v>
      </c>
      <c r="AT1141">
        <v>0</v>
      </c>
      <c r="AU1141">
        <v>2</v>
      </c>
      <c r="AV1141">
        <v>0</v>
      </c>
      <c r="AW1141">
        <v>0</v>
      </c>
      <c r="AX1141">
        <v>2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K1141" t="s">
        <v>3397</v>
      </c>
    </row>
    <row r="1142" spans="1:63" x14ac:dyDescent="0.25">
      <c r="A1142">
        <v>1</v>
      </c>
      <c r="B1142" t="s">
        <v>1924</v>
      </c>
      <c r="D1142" t="s">
        <v>1924</v>
      </c>
      <c r="E1142">
        <v>1141</v>
      </c>
      <c r="H1142" t="s">
        <v>1924</v>
      </c>
      <c r="I1142" t="s">
        <v>2117</v>
      </c>
      <c r="J1142" t="s">
        <v>2118</v>
      </c>
      <c r="K1142" t="s">
        <v>3522</v>
      </c>
      <c r="M1142">
        <v>0.3125</v>
      </c>
      <c r="N1142">
        <v>0.27900000000000003</v>
      </c>
      <c r="R1142">
        <v>0</v>
      </c>
      <c r="T1142">
        <v>6</v>
      </c>
      <c r="U1142">
        <v>6</v>
      </c>
      <c r="V1142">
        <v>1.5</v>
      </c>
      <c r="AA1142" t="s">
        <v>3397</v>
      </c>
      <c r="AE1142" t="s">
        <v>49</v>
      </c>
      <c r="AF1142" t="s">
        <v>62</v>
      </c>
      <c r="AI1142">
        <v>1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1</v>
      </c>
      <c r="AQ1142">
        <v>0</v>
      </c>
      <c r="AR1142">
        <v>0</v>
      </c>
      <c r="AS1142">
        <v>0</v>
      </c>
      <c r="AT1142">
        <v>0</v>
      </c>
      <c r="AU1142">
        <v>2</v>
      </c>
      <c r="AV1142">
        <v>0</v>
      </c>
      <c r="AW1142">
        <v>0</v>
      </c>
      <c r="AX1142">
        <v>2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K1142" t="s">
        <v>3397</v>
      </c>
    </row>
    <row r="1143" spans="1:63" x14ac:dyDescent="0.25">
      <c r="A1143">
        <v>1</v>
      </c>
      <c r="B1143" t="s">
        <v>1924</v>
      </c>
      <c r="D1143" t="s">
        <v>1924</v>
      </c>
      <c r="E1143">
        <v>1142</v>
      </c>
      <c r="H1143" t="s">
        <v>1924</v>
      </c>
      <c r="I1143" t="s">
        <v>2119</v>
      </c>
      <c r="J1143" t="s">
        <v>1931</v>
      </c>
      <c r="K1143" t="s">
        <v>3521</v>
      </c>
      <c r="M1143">
        <v>0.31369999999999998</v>
      </c>
      <c r="N1143">
        <v>0.28000000000000003</v>
      </c>
      <c r="R1143">
        <v>0</v>
      </c>
      <c r="T1143">
        <v>6</v>
      </c>
      <c r="U1143">
        <v>6</v>
      </c>
      <c r="V1143">
        <v>1.5</v>
      </c>
      <c r="AA1143" t="s">
        <v>3397</v>
      </c>
      <c r="AE1143" t="s">
        <v>49</v>
      </c>
      <c r="AF1143" t="s">
        <v>62</v>
      </c>
      <c r="AI1143">
        <v>1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</v>
      </c>
      <c r="AQ1143">
        <v>0</v>
      </c>
      <c r="AR1143">
        <v>0</v>
      </c>
      <c r="AS1143">
        <v>0</v>
      </c>
      <c r="AT1143">
        <v>0</v>
      </c>
      <c r="AU1143">
        <v>2</v>
      </c>
      <c r="AV1143">
        <v>0</v>
      </c>
      <c r="AW1143">
        <v>0</v>
      </c>
      <c r="AX1143">
        <v>2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K1143" t="s">
        <v>3397</v>
      </c>
    </row>
    <row r="1144" spans="1:63" x14ac:dyDescent="0.25">
      <c r="A1144">
        <v>1</v>
      </c>
      <c r="B1144" t="s">
        <v>1924</v>
      </c>
      <c r="D1144" t="s">
        <v>1924</v>
      </c>
      <c r="E1144">
        <v>1143</v>
      </c>
      <c r="H1144" t="s">
        <v>1924</v>
      </c>
      <c r="I1144" t="s">
        <v>2120</v>
      </c>
      <c r="J1144" t="s">
        <v>2121</v>
      </c>
      <c r="K1144" t="s">
        <v>3510</v>
      </c>
      <c r="M1144">
        <v>0.316</v>
      </c>
      <c r="N1144">
        <v>0.28000000000000003</v>
      </c>
      <c r="R1144">
        <v>0</v>
      </c>
      <c r="T1144">
        <v>6</v>
      </c>
      <c r="U1144">
        <v>6</v>
      </c>
      <c r="V1144">
        <v>1.5</v>
      </c>
      <c r="AA1144" t="s">
        <v>3397</v>
      </c>
      <c r="AE1144" t="s">
        <v>49</v>
      </c>
      <c r="AF1144" t="s">
        <v>62</v>
      </c>
      <c r="AI1144">
        <v>1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1</v>
      </c>
      <c r="AQ1144">
        <v>0</v>
      </c>
      <c r="AR1144">
        <v>0</v>
      </c>
      <c r="AS1144">
        <v>0</v>
      </c>
      <c r="AT1144">
        <v>0</v>
      </c>
      <c r="AU1144">
        <v>2</v>
      </c>
      <c r="AV1144">
        <v>0</v>
      </c>
      <c r="AW1144">
        <v>0</v>
      </c>
      <c r="AX1144">
        <v>2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K1144" t="s">
        <v>3397</v>
      </c>
    </row>
    <row r="1145" spans="1:63" x14ac:dyDescent="0.25">
      <c r="A1145">
        <v>1</v>
      </c>
      <c r="B1145" t="s">
        <v>1924</v>
      </c>
      <c r="D1145" t="s">
        <v>1924</v>
      </c>
      <c r="E1145">
        <v>1144</v>
      </c>
      <c r="H1145" t="s">
        <v>1924</v>
      </c>
      <c r="I1145" t="s">
        <v>2122</v>
      </c>
      <c r="J1145" t="s">
        <v>1931</v>
      </c>
      <c r="K1145" t="s">
        <v>3520</v>
      </c>
      <c r="M1145">
        <v>0.32779999999999998</v>
      </c>
      <c r="N1145">
        <v>0.28000000000000003</v>
      </c>
      <c r="R1145">
        <v>0</v>
      </c>
      <c r="T1145">
        <v>6</v>
      </c>
      <c r="U1145">
        <v>6</v>
      </c>
      <c r="V1145">
        <v>1.5</v>
      </c>
      <c r="AA1145" t="s">
        <v>3397</v>
      </c>
      <c r="AE1145" t="s">
        <v>49</v>
      </c>
      <c r="AF1145" t="s">
        <v>62</v>
      </c>
      <c r="AI1145">
        <v>1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1</v>
      </c>
      <c r="AQ1145">
        <v>0</v>
      </c>
      <c r="AR1145">
        <v>0</v>
      </c>
      <c r="AS1145">
        <v>0</v>
      </c>
      <c r="AT1145">
        <v>0</v>
      </c>
      <c r="AU1145">
        <v>2</v>
      </c>
      <c r="AV1145">
        <v>0</v>
      </c>
      <c r="AW1145">
        <v>0</v>
      </c>
      <c r="AX1145">
        <v>2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K1145" t="s">
        <v>3397</v>
      </c>
    </row>
    <row r="1146" spans="1:63" x14ac:dyDescent="0.25">
      <c r="A1146">
        <v>1</v>
      </c>
      <c r="B1146" t="s">
        <v>1924</v>
      </c>
      <c r="D1146" t="s">
        <v>1924</v>
      </c>
      <c r="E1146">
        <v>1145</v>
      </c>
      <c r="H1146" t="s">
        <v>1924</v>
      </c>
      <c r="I1146" t="s">
        <v>2123</v>
      </c>
      <c r="J1146" t="s">
        <v>1931</v>
      </c>
      <c r="K1146" t="s">
        <v>3519</v>
      </c>
      <c r="M1146">
        <v>0.3281</v>
      </c>
      <c r="N1146">
        <v>0.28000000000000003</v>
      </c>
      <c r="R1146">
        <v>0</v>
      </c>
      <c r="T1146">
        <v>6</v>
      </c>
      <c r="U1146">
        <v>6</v>
      </c>
      <c r="V1146">
        <v>1.5</v>
      </c>
      <c r="AA1146" t="s">
        <v>3397</v>
      </c>
      <c r="AE1146" t="s">
        <v>49</v>
      </c>
      <c r="AF1146" t="s">
        <v>62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1</v>
      </c>
      <c r="AQ1146">
        <v>0</v>
      </c>
      <c r="AR1146">
        <v>0</v>
      </c>
      <c r="AS1146">
        <v>0</v>
      </c>
      <c r="AT1146">
        <v>0</v>
      </c>
      <c r="AU1146">
        <v>2</v>
      </c>
      <c r="AV1146">
        <v>0</v>
      </c>
      <c r="AW1146">
        <v>0</v>
      </c>
      <c r="AX1146">
        <v>2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K1146" t="s">
        <v>3397</v>
      </c>
    </row>
    <row r="1147" spans="1:63" x14ac:dyDescent="0.25">
      <c r="A1147">
        <v>1</v>
      </c>
      <c r="B1147" t="s">
        <v>1924</v>
      </c>
      <c r="D1147" t="s">
        <v>1924</v>
      </c>
      <c r="E1147">
        <v>1146</v>
      </c>
      <c r="H1147" t="s">
        <v>1924</v>
      </c>
      <c r="I1147" t="s">
        <v>2124</v>
      </c>
      <c r="J1147">
        <v>2723100</v>
      </c>
      <c r="K1147" t="s">
        <v>3518</v>
      </c>
      <c r="M1147">
        <v>0.313</v>
      </c>
      <c r="N1147">
        <v>0.3</v>
      </c>
      <c r="R1147">
        <v>0</v>
      </c>
      <c r="T1147">
        <v>6</v>
      </c>
      <c r="U1147">
        <v>3.25</v>
      </c>
      <c r="V1147">
        <v>1.1499999999999999</v>
      </c>
      <c r="AA1147" t="s">
        <v>3397</v>
      </c>
      <c r="AE1147" t="s">
        <v>44</v>
      </c>
      <c r="AF1147" t="s">
        <v>62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</v>
      </c>
      <c r="AQ1147">
        <v>0</v>
      </c>
      <c r="AR1147">
        <v>0</v>
      </c>
      <c r="AS1147">
        <v>0</v>
      </c>
      <c r="AT1147">
        <v>0</v>
      </c>
      <c r="AU1147">
        <v>2</v>
      </c>
      <c r="AV1147">
        <v>0</v>
      </c>
      <c r="AW1147">
        <v>0</v>
      </c>
      <c r="AX1147">
        <v>2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K1147" t="s">
        <v>3397</v>
      </c>
    </row>
    <row r="1148" spans="1:63" x14ac:dyDescent="0.25">
      <c r="A1148">
        <v>1</v>
      </c>
      <c r="B1148" t="s">
        <v>1924</v>
      </c>
      <c r="D1148" t="s">
        <v>1924</v>
      </c>
      <c r="E1148">
        <v>1147</v>
      </c>
      <c r="H1148" t="s">
        <v>1924</v>
      </c>
      <c r="I1148" t="s">
        <v>2125</v>
      </c>
      <c r="J1148" t="s">
        <v>2126</v>
      </c>
      <c r="K1148" t="s">
        <v>3517</v>
      </c>
      <c r="M1148">
        <v>0.36549999999999999</v>
      </c>
      <c r="N1148">
        <v>0.311</v>
      </c>
      <c r="R1148">
        <v>0</v>
      </c>
      <c r="T1148">
        <v>6</v>
      </c>
      <c r="U1148">
        <v>7</v>
      </c>
      <c r="V1148">
        <v>1.75</v>
      </c>
      <c r="AA1148" t="s">
        <v>3397</v>
      </c>
      <c r="AE1148" t="s">
        <v>49</v>
      </c>
      <c r="AF1148" t="s">
        <v>62</v>
      </c>
      <c r="AI1148">
        <v>1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1</v>
      </c>
      <c r="AQ1148">
        <v>0</v>
      </c>
      <c r="AR1148">
        <v>0</v>
      </c>
      <c r="AS1148">
        <v>0</v>
      </c>
      <c r="AT1148">
        <v>0</v>
      </c>
      <c r="AU1148">
        <v>2</v>
      </c>
      <c r="AV1148">
        <v>0</v>
      </c>
      <c r="AW1148">
        <v>0</v>
      </c>
      <c r="AX1148">
        <v>2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K1148" t="s">
        <v>3397</v>
      </c>
    </row>
    <row r="1149" spans="1:63" x14ac:dyDescent="0.25">
      <c r="A1149">
        <v>1</v>
      </c>
      <c r="B1149" t="s">
        <v>1924</v>
      </c>
      <c r="D1149" t="s">
        <v>1924</v>
      </c>
      <c r="E1149">
        <v>1148</v>
      </c>
      <c r="H1149" t="s">
        <v>1924</v>
      </c>
      <c r="I1149" t="s">
        <v>2127</v>
      </c>
      <c r="J1149" t="s">
        <v>2128</v>
      </c>
      <c r="K1149" t="s">
        <v>3516</v>
      </c>
      <c r="M1149">
        <v>0.375</v>
      </c>
      <c r="N1149">
        <v>0.311</v>
      </c>
      <c r="R1149">
        <v>0</v>
      </c>
      <c r="T1149">
        <v>6</v>
      </c>
      <c r="U1149">
        <v>7</v>
      </c>
      <c r="V1149">
        <v>1.75</v>
      </c>
      <c r="AA1149" t="s">
        <v>3397</v>
      </c>
      <c r="AE1149" t="s">
        <v>49</v>
      </c>
      <c r="AF1149" t="s">
        <v>62</v>
      </c>
      <c r="AI1149">
        <v>1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1</v>
      </c>
      <c r="AQ1149">
        <v>0</v>
      </c>
      <c r="AR1149">
        <v>0</v>
      </c>
      <c r="AS1149">
        <v>0</v>
      </c>
      <c r="AT1149">
        <v>0</v>
      </c>
      <c r="AU1149">
        <v>2</v>
      </c>
      <c r="AV1149">
        <v>0</v>
      </c>
      <c r="AW1149">
        <v>0</v>
      </c>
      <c r="AX1149">
        <v>2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K1149" t="s">
        <v>3397</v>
      </c>
    </row>
    <row r="1150" spans="1:63" x14ac:dyDescent="0.25">
      <c r="A1150">
        <v>1</v>
      </c>
      <c r="B1150" t="s">
        <v>1924</v>
      </c>
      <c r="D1150" t="s">
        <v>1924</v>
      </c>
      <c r="E1150">
        <v>1149</v>
      </c>
      <c r="H1150" t="s">
        <v>1924</v>
      </c>
      <c r="I1150" t="s">
        <v>2129</v>
      </c>
      <c r="J1150" t="s">
        <v>2130</v>
      </c>
      <c r="K1150" t="s">
        <v>3515</v>
      </c>
      <c r="M1150">
        <v>0.376</v>
      </c>
      <c r="N1150">
        <v>0.311</v>
      </c>
      <c r="R1150">
        <v>0</v>
      </c>
      <c r="T1150">
        <v>6</v>
      </c>
      <c r="U1150">
        <v>7</v>
      </c>
      <c r="V1150">
        <v>1.75</v>
      </c>
      <c r="AA1150" t="s">
        <v>3397</v>
      </c>
      <c r="AE1150" t="s">
        <v>49</v>
      </c>
      <c r="AF1150" t="s">
        <v>62</v>
      </c>
      <c r="AI1150">
        <v>1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1</v>
      </c>
      <c r="AQ1150">
        <v>0</v>
      </c>
      <c r="AR1150">
        <v>0</v>
      </c>
      <c r="AS1150">
        <v>0</v>
      </c>
      <c r="AT1150">
        <v>0</v>
      </c>
      <c r="AU1150">
        <v>2</v>
      </c>
      <c r="AV1150">
        <v>0</v>
      </c>
      <c r="AW1150">
        <v>0</v>
      </c>
      <c r="AX1150">
        <v>2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K1150" t="s">
        <v>3397</v>
      </c>
    </row>
    <row r="1151" spans="1:63" x14ac:dyDescent="0.25">
      <c r="A1151">
        <v>1</v>
      </c>
      <c r="B1151" t="s">
        <v>1924</v>
      </c>
      <c r="D1151" t="s">
        <v>1924</v>
      </c>
      <c r="E1151">
        <v>1150</v>
      </c>
      <c r="G1151" t="s">
        <v>74</v>
      </c>
      <c r="H1151" t="s">
        <v>1924</v>
      </c>
      <c r="I1151" t="s">
        <v>2131</v>
      </c>
      <c r="J1151">
        <v>28541</v>
      </c>
      <c r="K1151" t="s">
        <v>3514</v>
      </c>
      <c r="M1151">
        <v>6.25E-2</v>
      </c>
      <c r="N1151">
        <v>0.312</v>
      </c>
      <c r="R1151">
        <v>0</v>
      </c>
      <c r="T1151">
        <v>6</v>
      </c>
      <c r="U1151">
        <v>2</v>
      </c>
      <c r="V1151">
        <v>0.75</v>
      </c>
      <c r="AA1151" t="s">
        <v>3397</v>
      </c>
      <c r="AE1151" t="s">
        <v>49</v>
      </c>
      <c r="AF1151" t="s">
        <v>62</v>
      </c>
      <c r="AI1151">
        <v>1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1</v>
      </c>
      <c r="AQ1151">
        <v>0</v>
      </c>
      <c r="AR1151">
        <v>0</v>
      </c>
      <c r="AS1151">
        <v>0</v>
      </c>
      <c r="AT1151">
        <v>0</v>
      </c>
      <c r="AU1151">
        <v>2</v>
      </c>
      <c r="AV1151">
        <v>0</v>
      </c>
      <c r="AW1151">
        <v>0</v>
      </c>
      <c r="AX1151">
        <v>2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K1151" t="s">
        <v>3397</v>
      </c>
    </row>
    <row r="1152" spans="1:63" x14ac:dyDescent="0.25">
      <c r="A1152">
        <v>1</v>
      </c>
      <c r="B1152" t="s">
        <v>1924</v>
      </c>
      <c r="D1152" t="s">
        <v>1924</v>
      </c>
      <c r="E1152">
        <v>1151</v>
      </c>
      <c r="H1152" t="s">
        <v>1924</v>
      </c>
      <c r="I1152" t="s">
        <v>2132</v>
      </c>
      <c r="J1152" t="s">
        <v>2133</v>
      </c>
      <c r="K1152" t="s">
        <v>3513</v>
      </c>
      <c r="M1152">
        <v>0.4375</v>
      </c>
      <c r="N1152">
        <v>0.40600000000000003</v>
      </c>
      <c r="R1152">
        <v>0</v>
      </c>
      <c r="T1152">
        <v>6</v>
      </c>
      <c r="U1152">
        <v>7</v>
      </c>
      <c r="V1152">
        <v>1.75</v>
      </c>
      <c r="AA1152" t="s">
        <v>3397</v>
      </c>
      <c r="AE1152" t="s">
        <v>44</v>
      </c>
      <c r="AF1152" t="s">
        <v>62</v>
      </c>
      <c r="AI1152">
        <v>1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1</v>
      </c>
      <c r="AQ1152">
        <v>0</v>
      </c>
      <c r="AR1152">
        <v>0</v>
      </c>
      <c r="AS1152">
        <v>0</v>
      </c>
      <c r="AT1152">
        <v>0</v>
      </c>
      <c r="AU1152">
        <v>2</v>
      </c>
      <c r="AV1152">
        <v>0</v>
      </c>
      <c r="AW1152">
        <v>0</v>
      </c>
      <c r="AX1152">
        <v>2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K1152" t="s">
        <v>3397</v>
      </c>
    </row>
    <row r="1153" spans="1:63" x14ac:dyDescent="0.25">
      <c r="A1153">
        <v>1</v>
      </c>
      <c r="B1153" t="s">
        <v>1924</v>
      </c>
      <c r="D1153" t="s">
        <v>1924</v>
      </c>
      <c r="E1153">
        <v>1152</v>
      </c>
      <c r="H1153" t="s">
        <v>1924</v>
      </c>
      <c r="I1153" t="s">
        <v>2134</v>
      </c>
      <c r="J1153" t="s">
        <v>2135</v>
      </c>
      <c r="K1153" t="s">
        <v>3512</v>
      </c>
      <c r="M1153">
        <v>0.51880000000000004</v>
      </c>
      <c r="N1153">
        <v>0.435</v>
      </c>
      <c r="R1153">
        <v>0</v>
      </c>
      <c r="T1153">
        <v>6</v>
      </c>
      <c r="U1153">
        <v>7.5</v>
      </c>
      <c r="V1153">
        <v>2</v>
      </c>
      <c r="AA1153" t="s">
        <v>3397</v>
      </c>
      <c r="AE1153" t="s">
        <v>49</v>
      </c>
      <c r="AF1153" t="s">
        <v>62</v>
      </c>
      <c r="AI1153">
        <v>1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1</v>
      </c>
      <c r="AQ1153">
        <v>0</v>
      </c>
      <c r="AR1153">
        <v>0</v>
      </c>
      <c r="AS1153">
        <v>0</v>
      </c>
      <c r="AT1153">
        <v>0</v>
      </c>
      <c r="AU1153">
        <v>2</v>
      </c>
      <c r="AV1153">
        <v>0</v>
      </c>
      <c r="AW1153">
        <v>0</v>
      </c>
      <c r="AX1153">
        <v>2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K1153" t="s">
        <v>3397</v>
      </c>
    </row>
    <row r="1154" spans="1:63" x14ac:dyDescent="0.25">
      <c r="A1154">
        <v>1</v>
      </c>
      <c r="B1154" t="s">
        <v>1924</v>
      </c>
      <c r="D1154" t="s">
        <v>1924</v>
      </c>
      <c r="E1154">
        <v>1153</v>
      </c>
      <c r="H1154" t="s">
        <v>1924</v>
      </c>
      <c r="I1154" t="s">
        <v>2136</v>
      </c>
      <c r="J1154" t="s">
        <v>2137</v>
      </c>
      <c r="K1154" t="s">
        <v>3511</v>
      </c>
      <c r="M1154">
        <v>0.125</v>
      </c>
      <c r="N1154">
        <v>0.4375</v>
      </c>
      <c r="R1154">
        <v>0</v>
      </c>
      <c r="T1154">
        <v>6</v>
      </c>
      <c r="U1154">
        <v>2</v>
      </c>
      <c r="V1154">
        <v>0.75</v>
      </c>
      <c r="AA1154" t="s">
        <v>3397</v>
      </c>
      <c r="AE1154" t="s">
        <v>49</v>
      </c>
      <c r="AF1154" t="s">
        <v>62</v>
      </c>
      <c r="AI1154">
        <v>1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1</v>
      </c>
      <c r="AQ1154">
        <v>0</v>
      </c>
      <c r="AR1154">
        <v>0</v>
      </c>
      <c r="AS1154">
        <v>0</v>
      </c>
      <c r="AT1154">
        <v>0</v>
      </c>
      <c r="AU1154">
        <v>2</v>
      </c>
      <c r="AV1154">
        <v>0</v>
      </c>
      <c r="AW1154">
        <v>0</v>
      </c>
      <c r="AX1154">
        <v>2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K1154" t="s">
        <v>3397</v>
      </c>
    </row>
    <row r="1155" spans="1:63" x14ac:dyDescent="0.25">
      <c r="A1155">
        <v>1</v>
      </c>
      <c r="B1155" t="s">
        <v>1924</v>
      </c>
      <c r="D1155" t="s">
        <v>1924</v>
      </c>
      <c r="E1155">
        <v>1154</v>
      </c>
      <c r="H1155" t="s">
        <v>1924</v>
      </c>
      <c r="I1155" t="s">
        <v>2138</v>
      </c>
      <c r="J1155" t="s">
        <v>2139</v>
      </c>
      <c r="K1155" t="s">
        <v>3510</v>
      </c>
      <c r="M1155">
        <v>0.316</v>
      </c>
      <c r="N1155">
        <v>0.4375</v>
      </c>
      <c r="R1155">
        <v>0</v>
      </c>
      <c r="T1155">
        <v>6</v>
      </c>
      <c r="U1155">
        <v>6</v>
      </c>
      <c r="V1155">
        <v>0.85</v>
      </c>
      <c r="AA1155" t="s">
        <v>3397</v>
      </c>
      <c r="AE1155" t="s">
        <v>49</v>
      </c>
      <c r="AF1155" t="s">
        <v>62</v>
      </c>
      <c r="AG1155" t="s">
        <v>2140</v>
      </c>
      <c r="AI1155">
        <v>1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Q1155">
        <v>0</v>
      </c>
      <c r="AR1155">
        <v>0</v>
      </c>
      <c r="AS1155">
        <v>0</v>
      </c>
      <c r="AT1155">
        <v>0</v>
      </c>
      <c r="AU1155">
        <v>2</v>
      </c>
      <c r="AV1155">
        <v>0</v>
      </c>
      <c r="AW1155">
        <v>0</v>
      </c>
      <c r="AX1155">
        <v>2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K1155" t="s">
        <v>3397</v>
      </c>
    </row>
    <row r="1156" spans="1:63" x14ac:dyDescent="0.25">
      <c r="A1156">
        <v>1</v>
      </c>
      <c r="B1156" t="s">
        <v>1924</v>
      </c>
      <c r="D1156" t="s">
        <v>1924</v>
      </c>
      <c r="E1156">
        <v>1155</v>
      </c>
      <c r="H1156" t="s">
        <v>1924</v>
      </c>
      <c r="I1156" t="s">
        <v>2141</v>
      </c>
      <c r="J1156" t="s">
        <v>2142</v>
      </c>
      <c r="K1156" t="s">
        <v>3509</v>
      </c>
      <c r="M1156">
        <v>0.247</v>
      </c>
      <c r="R1156">
        <v>0</v>
      </c>
      <c r="AA1156" t="s">
        <v>3397</v>
      </c>
      <c r="AE1156" t="s">
        <v>49</v>
      </c>
      <c r="AF1156" t="s">
        <v>62</v>
      </c>
      <c r="AI1156">
        <v>1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Q1156">
        <v>0</v>
      </c>
      <c r="AR1156">
        <v>0</v>
      </c>
      <c r="AS1156">
        <v>0</v>
      </c>
      <c r="AT1156">
        <v>0</v>
      </c>
      <c r="AU1156">
        <v>2</v>
      </c>
      <c r="AV1156">
        <v>0</v>
      </c>
      <c r="AW1156">
        <v>0</v>
      </c>
      <c r="AX1156">
        <v>2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K1156" t="s">
        <v>3397</v>
      </c>
    </row>
    <row r="1157" spans="1:63" x14ac:dyDescent="0.25">
      <c r="A1157">
        <v>1</v>
      </c>
      <c r="B1157" t="s">
        <v>1924</v>
      </c>
      <c r="D1157" t="s">
        <v>1924</v>
      </c>
      <c r="E1157">
        <v>1156</v>
      </c>
      <c r="H1157" t="s">
        <v>1924</v>
      </c>
      <c r="I1157" t="s">
        <v>2143</v>
      </c>
      <c r="J1157" t="s">
        <v>2144</v>
      </c>
      <c r="K1157" t="s">
        <v>3508</v>
      </c>
      <c r="M1157">
        <v>0.24979999999999999</v>
      </c>
      <c r="R1157">
        <v>0</v>
      </c>
      <c r="AA1157" t="s">
        <v>3397</v>
      </c>
      <c r="AE1157" t="s">
        <v>44</v>
      </c>
      <c r="AF1157" t="s">
        <v>62</v>
      </c>
      <c r="AG1157" t="s">
        <v>1838</v>
      </c>
      <c r="AI1157">
        <v>1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1</v>
      </c>
      <c r="AQ1157">
        <v>0</v>
      </c>
      <c r="AR1157">
        <v>0</v>
      </c>
      <c r="AS1157">
        <v>0</v>
      </c>
      <c r="AT1157">
        <v>0</v>
      </c>
      <c r="AU1157">
        <v>2</v>
      </c>
      <c r="AV1157">
        <v>0</v>
      </c>
      <c r="AW1157">
        <v>0</v>
      </c>
      <c r="AX1157">
        <v>2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K1157" t="s">
        <v>3397</v>
      </c>
    </row>
    <row r="1158" spans="1:63" x14ac:dyDescent="0.25">
      <c r="A1158">
        <v>1</v>
      </c>
      <c r="B1158" t="s">
        <v>529</v>
      </c>
      <c r="D1158" t="s">
        <v>529</v>
      </c>
      <c r="E1158">
        <v>1157</v>
      </c>
      <c r="G1158" t="s">
        <v>74</v>
      </c>
      <c r="H1158" t="s">
        <v>529</v>
      </c>
      <c r="I1158" t="s">
        <v>2145</v>
      </c>
      <c r="J1158">
        <v>1415001608</v>
      </c>
      <c r="K1158" t="s">
        <v>3507</v>
      </c>
      <c r="L1158" t="s">
        <v>2146</v>
      </c>
      <c r="M1158">
        <v>0.13780000000000001</v>
      </c>
      <c r="N1158">
        <v>0.14000000000000001</v>
      </c>
      <c r="O1158">
        <v>0.106</v>
      </c>
      <c r="P1158">
        <v>0.7</v>
      </c>
      <c r="Q1158">
        <v>0.9</v>
      </c>
      <c r="R1158">
        <v>4.858462919034281</v>
      </c>
      <c r="S1158">
        <v>0.92500000000000004</v>
      </c>
      <c r="T1158">
        <v>2</v>
      </c>
      <c r="U1158">
        <v>2</v>
      </c>
      <c r="V1158">
        <v>0.68899999999999995</v>
      </c>
      <c r="X1158">
        <v>2.3599999999999999E-2</v>
      </c>
      <c r="Y1158" t="s">
        <v>581</v>
      </c>
      <c r="AA1158" t="s">
        <v>3397</v>
      </c>
      <c r="AB1158">
        <v>7.0000000000000007E-2</v>
      </c>
      <c r="AC1158">
        <v>5.5E-2</v>
      </c>
      <c r="AE1158" t="s">
        <v>49</v>
      </c>
      <c r="AF1158" t="s">
        <v>432</v>
      </c>
      <c r="AG1158" t="s">
        <v>90</v>
      </c>
      <c r="AI1158">
        <v>1</v>
      </c>
      <c r="AJ1158">
        <v>1</v>
      </c>
      <c r="AK1158">
        <v>1</v>
      </c>
      <c r="AL1158">
        <v>0</v>
      </c>
      <c r="AM1158">
        <v>0</v>
      </c>
      <c r="AN1158">
        <v>0</v>
      </c>
      <c r="AO1158">
        <v>1</v>
      </c>
      <c r="AQ1158">
        <v>0</v>
      </c>
      <c r="AR1158">
        <v>0</v>
      </c>
      <c r="AS1158">
        <v>0</v>
      </c>
      <c r="AT1158">
        <v>0</v>
      </c>
      <c r="AU1158">
        <v>2</v>
      </c>
      <c r="AV1158">
        <v>0</v>
      </c>
      <c r="AW1158">
        <v>0</v>
      </c>
      <c r="AX1158">
        <v>2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K1158" t="s">
        <v>3397</v>
      </c>
    </row>
    <row r="1159" spans="1:63" x14ac:dyDescent="0.25">
      <c r="A1159">
        <v>1</v>
      </c>
      <c r="B1159" t="s">
        <v>529</v>
      </c>
      <c r="D1159" t="s">
        <v>529</v>
      </c>
      <c r="E1159">
        <v>1158</v>
      </c>
      <c r="G1159" t="s">
        <v>74</v>
      </c>
      <c r="H1159" t="s">
        <v>529</v>
      </c>
      <c r="I1159" t="s">
        <v>2147</v>
      </c>
      <c r="J1159">
        <v>1410101508</v>
      </c>
      <c r="K1159" t="s">
        <v>3506</v>
      </c>
      <c r="L1159" t="s">
        <v>2148</v>
      </c>
      <c r="M1159">
        <v>0.1181</v>
      </c>
      <c r="N1159">
        <v>0.14000000000000001</v>
      </c>
      <c r="O1159">
        <v>8.8999999999999996E-2</v>
      </c>
      <c r="P1159">
        <v>0.64</v>
      </c>
      <c r="Q1159">
        <v>0.86</v>
      </c>
      <c r="R1159">
        <v>6.6115982949937404</v>
      </c>
      <c r="S1159">
        <v>0.88500000000000001</v>
      </c>
      <c r="T1159">
        <v>1</v>
      </c>
      <c r="U1159">
        <v>1.9370000000000001</v>
      </c>
      <c r="V1159">
        <v>0.626</v>
      </c>
      <c r="X1159">
        <v>1.9699999999999999E-2</v>
      </c>
      <c r="Y1159" t="s">
        <v>597</v>
      </c>
      <c r="AA1159" t="s">
        <v>3397</v>
      </c>
      <c r="AB1159">
        <v>0.06</v>
      </c>
      <c r="AC1159">
        <v>4.4999999999999998E-2</v>
      </c>
      <c r="AE1159" t="s">
        <v>49</v>
      </c>
      <c r="AF1159" t="s">
        <v>432</v>
      </c>
      <c r="AG1159" t="s">
        <v>90</v>
      </c>
      <c r="AI1159">
        <v>1</v>
      </c>
      <c r="AJ1159">
        <v>1</v>
      </c>
      <c r="AK1159">
        <v>1</v>
      </c>
      <c r="AL1159">
        <v>0</v>
      </c>
      <c r="AM1159">
        <v>0</v>
      </c>
      <c r="AN1159">
        <v>0</v>
      </c>
      <c r="AO1159">
        <v>1</v>
      </c>
      <c r="AQ1159">
        <v>0</v>
      </c>
      <c r="AR1159">
        <v>0</v>
      </c>
      <c r="AS1159">
        <v>0</v>
      </c>
      <c r="AT1159">
        <v>0</v>
      </c>
      <c r="AU1159">
        <v>2</v>
      </c>
      <c r="AV1159">
        <v>0</v>
      </c>
      <c r="AW1159">
        <v>0</v>
      </c>
      <c r="AX1159">
        <v>2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K1159" t="s">
        <v>3397</v>
      </c>
    </row>
    <row r="1160" spans="1:63" x14ac:dyDescent="0.25">
      <c r="A1160">
        <v>1</v>
      </c>
      <c r="B1160" t="s">
        <v>529</v>
      </c>
      <c r="D1160" t="s">
        <v>529</v>
      </c>
      <c r="E1160">
        <v>1159</v>
      </c>
      <c r="G1160" t="s">
        <v>74</v>
      </c>
      <c r="H1160" t="s">
        <v>529</v>
      </c>
      <c r="I1160" t="s">
        <v>2149</v>
      </c>
      <c r="J1160">
        <v>1410100508</v>
      </c>
      <c r="K1160" t="s">
        <v>3505</v>
      </c>
      <c r="L1160" t="s">
        <v>2150</v>
      </c>
      <c r="M1160">
        <v>7.8700000000000006E-2</v>
      </c>
      <c r="N1160">
        <v>0.14000000000000001</v>
      </c>
      <c r="O1160">
        <v>8.1000000000000003E-2</v>
      </c>
      <c r="P1160">
        <v>0.52500000000000002</v>
      </c>
      <c r="Q1160">
        <v>0.67</v>
      </c>
      <c r="R1160">
        <v>11.499778629857232</v>
      </c>
      <c r="S1160">
        <v>0.7</v>
      </c>
      <c r="T1160">
        <v>1</v>
      </c>
      <c r="U1160">
        <v>1.752</v>
      </c>
      <c r="V1160">
        <v>0.47639999999999999</v>
      </c>
      <c r="X1160">
        <v>1.5699999999999999E-2</v>
      </c>
      <c r="Y1160" t="s">
        <v>597</v>
      </c>
      <c r="AA1160" t="s">
        <v>3397</v>
      </c>
      <c r="AB1160">
        <v>3.5000000000000003E-2</v>
      </c>
      <c r="AC1160">
        <v>3.5000000000000003E-2</v>
      </c>
      <c r="AE1160" t="s">
        <v>49</v>
      </c>
      <c r="AF1160" t="s">
        <v>432</v>
      </c>
      <c r="AG1160" t="s">
        <v>90</v>
      </c>
      <c r="AI1160">
        <v>1</v>
      </c>
      <c r="AJ1160">
        <v>1</v>
      </c>
      <c r="AK1160">
        <v>1</v>
      </c>
      <c r="AL1160">
        <v>0</v>
      </c>
      <c r="AM1160">
        <v>0</v>
      </c>
      <c r="AN1160">
        <v>0</v>
      </c>
      <c r="AO1160">
        <v>1</v>
      </c>
      <c r="AQ1160">
        <v>0</v>
      </c>
      <c r="AR1160">
        <v>0</v>
      </c>
      <c r="AS1160">
        <v>0</v>
      </c>
      <c r="AT1160">
        <v>0</v>
      </c>
      <c r="AU1160">
        <v>2</v>
      </c>
      <c r="AV1160">
        <v>0</v>
      </c>
      <c r="AW1160">
        <v>0</v>
      </c>
      <c r="AX1160">
        <v>2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K1160" t="s">
        <v>3397</v>
      </c>
    </row>
    <row r="1161" spans="1:63" x14ac:dyDescent="0.25">
      <c r="A1161">
        <v>1</v>
      </c>
      <c r="B1161" t="s">
        <v>529</v>
      </c>
      <c r="D1161" t="s">
        <v>529</v>
      </c>
      <c r="E1161">
        <v>1160</v>
      </c>
      <c r="G1161" t="s">
        <v>74</v>
      </c>
      <c r="H1161" t="s">
        <v>529</v>
      </c>
      <c r="I1161" t="s">
        <v>2151</v>
      </c>
      <c r="J1161">
        <v>1410100000</v>
      </c>
      <c r="K1161" t="s">
        <v>3504</v>
      </c>
      <c r="L1161" t="s">
        <v>2152</v>
      </c>
      <c r="M1161">
        <v>6.3E-2</v>
      </c>
      <c r="N1161">
        <v>0.14000000000000001</v>
      </c>
      <c r="O1161">
        <v>6.3E-2</v>
      </c>
      <c r="P1161">
        <v>0.34</v>
      </c>
      <c r="Q1161">
        <v>0.53</v>
      </c>
      <c r="R1161">
        <v>11.454838031313656</v>
      </c>
      <c r="S1161">
        <v>0.55500000000000005</v>
      </c>
      <c r="T1161">
        <v>1</v>
      </c>
      <c r="U1161">
        <v>1.6259999999999999</v>
      </c>
      <c r="V1161">
        <v>0.33</v>
      </c>
      <c r="X1161">
        <v>1.38E-2</v>
      </c>
      <c r="Y1161" t="s">
        <v>571</v>
      </c>
      <c r="AA1161" t="s">
        <v>3397</v>
      </c>
      <c r="AB1161">
        <v>0.03</v>
      </c>
      <c r="AC1161">
        <v>0.04</v>
      </c>
      <c r="AE1161" t="s">
        <v>49</v>
      </c>
      <c r="AF1161" t="s">
        <v>432</v>
      </c>
      <c r="AG1161" t="s">
        <v>90</v>
      </c>
      <c r="AI1161">
        <v>1</v>
      </c>
      <c r="AJ1161">
        <v>1</v>
      </c>
      <c r="AK1161">
        <v>1</v>
      </c>
      <c r="AL1161">
        <v>0</v>
      </c>
      <c r="AM1161">
        <v>0</v>
      </c>
      <c r="AN1161">
        <v>1</v>
      </c>
      <c r="AO1161">
        <v>1</v>
      </c>
      <c r="AQ1161">
        <v>0</v>
      </c>
      <c r="AR1161">
        <v>0</v>
      </c>
      <c r="AS1161">
        <v>0</v>
      </c>
      <c r="AT1161">
        <v>0</v>
      </c>
      <c r="AU1161">
        <v>2</v>
      </c>
      <c r="AV1161">
        <v>0</v>
      </c>
      <c r="AW1161">
        <v>0</v>
      </c>
      <c r="AX1161">
        <v>2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K1161" t="s">
        <v>3397</v>
      </c>
    </row>
    <row r="1162" spans="1:63" x14ac:dyDescent="0.25">
      <c r="A1162">
        <v>1</v>
      </c>
      <c r="B1162" t="s">
        <v>529</v>
      </c>
      <c r="D1162" t="s">
        <v>529</v>
      </c>
      <c r="E1162">
        <v>1161</v>
      </c>
      <c r="G1162" t="s">
        <v>74</v>
      </c>
      <c r="H1162" t="s">
        <v>529</v>
      </c>
      <c r="I1162" t="s">
        <v>2153</v>
      </c>
      <c r="K1162" t="s">
        <v>3503</v>
      </c>
      <c r="L1162" t="s">
        <v>534</v>
      </c>
      <c r="M1162">
        <v>4.5999999999999999E-2</v>
      </c>
      <c r="N1162">
        <v>0.14000000000000001</v>
      </c>
      <c r="O1162">
        <v>6.4000000000000001E-2</v>
      </c>
      <c r="P1162">
        <v>0.47</v>
      </c>
      <c r="Q1162">
        <v>0.6</v>
      </c>
      <c r="R1162">
        <v>16.294047456598904</v>
      </c>
      <c r="S1162">
        <v>0.625</v>
      </c>
      <c r="T1162">
        <v>1</v>
      </c>
      <c r="U1162">
        <v>1.7</v>
      </c>
      <c r="V1162">
        <v>0.27500000000000002</v>
      </c>
      <c r="X1162">
        <v>1.11E-2</v>
      </c>
      <c r="Y1162" t="s">
        <v>531</v>
      </c>
      <c r="AA1162" t="s">
        <v>3397</v>
      </c>
      <c r="AB1162">
        <v>1.7999999999999999E-2</v>
      </c>
      <c r="AC1162">
        <v>3.5000000000000003E-2</v>
      </c>
      <c r="AE1162" t="s">
        <v>49</v>
      </c>
      <c r="AF1162" t="s">
        <v>119</v>
      </c>
      <c r="AG1162" t="s">
        <v>90</v>
      </c>
      <c r="AI1162">
        <v>1</v>
      </c>
      <c r="AJ1162">
        <v>1</v>
      </c>
      <c r="AK1162">
        <v>1</v>
      </c>
      <c r="AL1162">
        <v>0</v>
      </c>
      <c r="AM1162">
        <v>0</v>
      </c>
      <c r="AN1162">
        <v>0</v>
      </c>
      <c r="AO1162">
        <v>1</v>
      </c>
      <c r="AQ1162">
        <v>0</v>
      </c>
      <c r="AR1162">
        <v>0</v>
      </c>
      <c r="AS1162">
        <v>0</v>
      </c>
      <c r="AT1162">
        <v>0</v>
      </c>
      <c r="AU1162">
        <v>2</v>
      </c>
      <c r="AV1162">
        <v>0</v>
      </c>
      <c r="AW1162">
        <v>0</v>
      </c>
      <c r="AX1162">
        <v>2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K1162" t="s">
        <v>3397</v>
      </c>
    </row>
    <row r="1163" spans="1:63" x14ac:dyDescent="0.25">
      <c r="A1163">
        <v>1</v>
      </c>
      <c r="B1163" t="s">
        <v>529</v>
      </c>
      <c r="D1163" t="s">
        <v>529</v>
      </c>
      <c r="E1163">
        <v>1162</v>
      </c>
      <c r="G1163" t="s">
        <v>74</v>
      </c>
      <c r="H1163" t="s">
        <v>529</v>
      </c>
      <c r="I1163" t="s">
        <v>2154</v>
      </c>
      <c r="K1163" t="s">
        <v>3503</v>
      </c>
      <c r="L1163" t="s">
        <v>534</v>
      </c>
      <c r="M1163">
        <v>4.5999999999999999E-2</v>
      </c>
      <c r="N1163">
        <v>0.14000000000000001</v>
      </c>
      <c r="O1163">
        <v>4.9000000000000002E-2</v>
      </c>
      <c r="P1163">
        <v>0.38500000000000001</v>
      </c>
      <c r="Q1163">
        <v>0.51500000000000001</v>
      </c>
      <c r="R1163">
        <v>19.290046219188724</v>
      </c>
      <c r="S1163">
        <v>0.54</v>
      </c>
      <c r="T1163">
        <v>1</v>
      </c>
      <c r="U1163">
        <v>1.675</v>
      </c>
      <c r="V1163">
        <v>0.34</v>
      </c>
      <c r="X1163">
        <v>1.11E-2</v>
      </c>
      <c r="Y1163" t="s">
        <v>2155</v>
      </c>
      <c r="AA1163" t="s">
        <v>3397</v>
      </c>
      <c r="AB1163">
        <v>5.0000000000000001E-3</v>
      </c>
      <c r="AC1163">
        <v>2.5000000000000001E-2</v>
      </c>
      <c r="AE1163" t="s">
        <v>49</v>
      </c>
      <c r="AF1163" t="s">
        <v>62</v>
      </c>
      <c r="AG1163" t="s">
        <v>2156</v>
      </c>
      <c r="AI1163">
        <v>1</v>
      </c>
      <c r="AJ1163">
        <v>1</v>
      </c>
      <c r="AK1163">
        <v>1</v>
      </c>
      <c r="AL1163">
        <v>0</v>
      </c>
      <c r="AM1163">
        <v>0</v>
      </c>
      <c r="AN1163">
        <v>0</v>
      </c>
      <c r="AO1163">
        <v>1</v>
      </c>
      <c r="AQ1163">
        <v>0</v>
      </c>
      <c r="AR1163">
        <v>0</v>
      </c>
      <c r="AS1163">
        <v>0</v>
      </c>
      <c r="AT1163">
        <v>0</v>
      </c>
      <c r="AU1163">
        <v>2</v>
      </c>
      <c r="AV1163">
        <v>0</v>
      </c>
      <c r="AW1163">
        <v>0</v>
      </c>
      <c r="AX1163">
        <v>2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K1163" t="s">
        <v>3397</v>
      </c>
    </row>
    <row r="1164" spans="1:63" x14ac:dyDescent="0.25">
      <c r="A1164">
        <v>1</v>
      </c>
      <c r="B1164" t="s">
        <v>529</v>
      </c>
      <c r="D1164" t="s">
        <v>529</v>
      </c>
      <c r="E1164">
        <v>1163</v>
      </c>
      <c r="G1164" t="s">
        <v>74</v>
      </c>
      <c r="H1164" t="s">
        <v>529</v>
      </c>
      <c r="I1164" t="s">
        <v>2157</v>
      </c>
      <c r="K1164" t="s">
        <v>3502</v>
      </c>
      <c r="L1164" t="s">
        <v>2158</v>
      </c>
      <c r="M1164">
        <v>0.1024</v>
      </c>
      <c r="N1164">
        <v>0.14099999999999999</v>
      </c>
      <c r="O1164">
        <v>0.106</v>
      </c>
      <c r="P1164">
        <v>0.48499999999999999</v>
      </c>
      <c r="Q1164">
        <v>0.63500000000000001</v>
      </c>
      <c r="R1164">
        <v>6.6544250460065939</v>
      </c>
      <c r="S1164">
        <v>0.67</v>
      </c>
      <c r="T1164">
        <v>1</v>
      </c>
      <c r="U1164">
        <v>1.8129999999999999</v>
      </c>
      <c r="V1164">
        <v>0.48499999999999999</v>
      </c>
      <c r="X1164">
        <v>1.77E-2</v>
      </c>
      <c r="Y1164" t="s">
        <v>2159</v>
      </c>
      <c r="AA1164" t="s">
        <v>3397</v>
      </c>
      <c r="AB1164">
        <v>0.06</v>
      </c>
      <c r="AC1164">
        <v>0.05</v>
      </c>
      <c r="AE1164" t="s">
        <v>118</v>
      </c>
      <c r="AF1164" t="s">
        <v>119</v>
      </c>
      <c r="AI1164">
        <v>1</v>
      </c>
      <c r="AJ1164">
        <v>1</v>
      </c>
      <c r="AK1164">
        <v>1</v>
      </c>
      <c r="AL1164">
        <v>0</v>
      </c>
      <c r="AM1164">
        <v>0</v>
      </c>
      <c r="AN1164">
        <v>0</v>
      </c>
      <c r="AO1164">
        <v>1</v>
      </c>
      <c r="AQ1164">
        <v>0</v>
      </c>
      <c r="AR1164">
        <v>0</v>
      </c>
      <c r="AS1164">
        <v>0</v>
      </c>
      <c r="AT1164">
        <v>0</v>
      </c>
      <c r="AU1164">
        <v>2</v>
      </c>
      <c r="AV1164">
        <v>0</v>
      </c>
      <c r="AW1164">
        <v>0</v>
      </c>
      <c r="AX1164">
        <v>2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K1164" t="s">
        <v>3397</v>
      </c>
    </row>
    <row r="1165" spans="1:63" x14ac:dyDescent="0.25">
      <c r="A1165">
        <v>1</v>
      </c>
      <c r="B1165" t="s">
        <v>529</v>
      </c>
      <c r="D1165" t="s">
        <v>529</v>
      </c>
      <c r="E1165">
        <v>1164</v>
      </c>
      <c r="G1165" t="s">
        <v>74</v>
      </c>
      <c r="H1165" t="s">
        <v>529</v>
      </c>
      <c r="I1165" t="s">
        <v>2160</v>
      </c>
      <c r="J1165">
        <v>1400100008</v>
      </c>
      <c r="K1165" t="s">
        <v>3501</v>
      </c>
      <c r="L1165" t="s">
        <v>544</v>
      </c>
      <c r="M1165">
        <v>0.06</v>
      </c>
      <c r="N1165">
        <v>0.14099999999999999</v>
      </c>
      <c r="O1165">
        <v>6.0999999999999999E-2</v>
      </c>
      <c r="P1165">
        <v>0.35</v>
      </c>
      <c r="Q1165">
        <v>0.54</v>
      </c>
      <c r="R1165">
        <v>11.88865803962797</v>
      </c>
      <c r="S1165">
        <v>0.56399999999999995</v>
      </c>
      <c r="T1165">
        <v>1</v>
      </c>
      <c r="U1165">
        <v>1.62</v>
      </c>
      <c r="V1165">
        <v>0.31900000000000001</v>
      </c>
      <c r="X1165">
        <v>1.2500000000000001E-2</v>
      </c>
      <c r="Y1165" t="s">
        <v>531</v>
      </c>
      <c r="AA1165" t="s">
        <v>3397</v>
      </c>
      <c r="AB1165">
        <v>0.03</v>
      </c>
      <c r="AC1165">
        <v>0.03</v>
      </c>
      <c r="AE1165" t="s">
        <v>471</v>
      </c>
      <c r="AF1165" t="s">
        <v>432</v>
      </c>
      <c r="AI1165">
        <v>1</v>
      </c>
      <c r="AJ1165">
        <v>1</v>
      </c>
      <c r="AK1165">
        <v>1</v>
      </c>
      <c r="AL1165">
        <v>0</v>
      </c>
      <c r="AM1165">
        <v>0</v>
      </c>
      <c r="AN1165">
        <v>0</v>
      </c>
      <c r="AO1165">
        <v>1</v>
      </c>
      <c r="AQ1165">
        <v>0</v>
      </c>
      <c r="AR1165">
        <v>0</v>
      </c>
      <c r="AS1165">
        <v>0</v>
      </c>
      <c r="AT1165">
        <v>0</v>
      </c>
      <c r="AU1165">
        <v>2</v>
      </c>
      <c r="AV1165">
        <v>0</v>
      </c>
      <c r="AW1165">
        <v>0</v>
      </c>
      <c r="AX1165">
        <v>2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K1165" t="s">
        <v>3397</v>
      </c>
    </row>
    <row r="1166" spans="1:63" x14ac:dyDescent="0.25">
      <c r="A1166">
        <v>1</v>
      </c>
      <c r="B1166" t="s">
        <v>529</v>
      </c>
      <c r="D1166" t="s">
        <v>529</v>
      </c>
      <c r="E1166">
        <v>1165</v>
      </c>
      <c r="G1166" t="s">
        <v>74</v>
      </c>
      <c r="H1166" t="s">
        <v>529</v>
      </c>
      <c r="I1166" t="s">
        <v>2161</v>
      </c>
      <c r="J1166">
        <v>1400100608</v>
      </c>
      <c r="K1166" t="s">
        <v>3501</v>
      </c>
      <c r="L1166" t="s">
        <v>544</v>
      </c>
      <c r="M1166">
        <v>0.06</v>
      </c>
      <c r="N1166">
        <v>0.14099999999999999</v>
      </c>
      <c r="O1166">
        <v>6.4000000000000001E-2</v>
      </c>
      <c r="P1166">
        <v>0.33500000000000002</v>
      </c>
      <c r="Q1166">
        <v>0.53500000000000003</v>
      </c>
      <c r="R1166">
        <v>10.896152141141116</v>
      </c>
      <c r="S1166">
        <v>0.56000000000000005</v>
      </c>
      <c r="T1166">
        <v>1</v>
      </c>
      <c r="U1166">
        <v>1.62</v>
      </c>
      <c r="V1166">
        <v>0.317</v>
      </c>
      <c r="X1166">
        <v>1.2500000000000001E-2</v>
      </c>
      <c r="Y1166" t="s">
        <v>559</v>
      </c>
      <c r="AA1166" t="s">
        <v>3397</v>
      </c>
      <c r="AB1166">
        <v>0.03</v>
      </c>
      <c r="AC1166">
        <v>0.03</v>
      </c>
      <c r="AE1166" t="s">
        <v>471</v>
      </c>
      <c r="AF1166" t="s">
        <v>432</v>
      </c>
      <c r="AI1166">
        <v>1</v>
      </c>
      <c r="AJ1166">
        <v>1</v>
      </c>
      <c r="AK1166">
        <v>1</v>
      </c>
      <c r="AL1166">
        <v>0</v>
      </c>
      <c r="AM1166">
        <v>0</v>
      </c>
      <c r="AN1166">
        <v>0</v>
      </c>
      <c r="AO1166">
        <v>1</v>
      </c>
      <c r="AQ1166">
        <v>0</v>
      </c>
      <c r="AR1166">
        <v>0</v>
      </c>
      <c r="AS1166">
        <v>0</v>
      </c>
      <c r="AT1166">
        <v>0</v>
      </c>
      <c r="AU1166">
        <v>2</v>
      </c>
      <c r="AV1166">
        <v>0</v>
      </c>
      <c r="AW1166">
        <v>0</v>
      </c>
      <c r="AX1166">
        <v>2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K1166" t="s">
        <v>3397</v>
      </c>
    </row>
    <row r="1167" spans="1:63" x14ac:dyDescent="0.25">
      <c r="A1167">
        <v>1</v>
      </c>
      <c r="B1167" t="s">
        <v>529</v>
      </c>
      <c r="D1167" t="s">
        <v>529</v>
      </c>
      <c r="E1167">
        <v>1166</v>
      </c>
      <c r="G1167" t="s">
        <v>74</v>
      </c>
      <c r="H1167" t="s">
        <v>529</v>
      </c>
      <c r="I1167" t="s">
        <v>2162</v>
      </c>
      <c r="J1167">
        <v>1400100701</v>
      </c>
      <c r="K1167" t="s">
        <v>3501</v>
      </c>
      <c r="L1167" t="s">
        <v>544</v>
      </c>
      <c r="M1167">
        <v>0.06</v>
      </c>
      <c r="N1167">
        <v>0.14099999999999999</v>
      </c>
      <c r="O1167">
        <v>6.4000000000000001E-2</v>
      </c>
      <c r="P1167">
        <v>0.32500000000000001</v>
      </c>
      <c r="Q1167">
        <v>0.53</v>
      </c>
      <c r="R1167">
        <v>10.636529308803219</v>
      </c>
      <c r="S1167">
        <v>0.55500000000000005</v>
      </c>
      <c r="T1167">
        <v>1</v>
      </c>
      <c r="U1167">
        <v>1.62</v>
      </c>
      <c r="V1167">
        <v>0.317</v>
      </c>
      <c r="X1167">
        <v>1.2500000000000001E-2</v>
      </c>
      <c r="Y1167" t="s">
        <v>562</v>
      </c>
      <c r="AA1167" t="s">
        <v>3397</v>
      </c>
      <c r="AB1167">
        <v>0.03</v>
      </c>
      <c r="AC1167">
        <v>0.03</v>
      </c>
      <c r="AE1167" t="s">
        <v>471</v>
      </c>
      <c r="AF1167" t="s">
        <v>545</v>
      </c>
      <c r="AI1167">
        <v>1</v>
      </c>
      <c r="AJ1167">
        <v>1</v>
      </c>
      <c r="AK1167">
        <v>1</v>
      </c>
      <c r="AL1167">
        <v>0</v>
      </c>
      <c r="AM1167">
        <v>0</v>
      </c>
      <c r="AN1167">
        <v>0</v>
      </c>
      <c r="AO1167">
        <v>1</v>
      </c>
      <c r="AQ1167">
        <v>0</v>
      </c>
      <c r="AR1167">
        <v>0</v>
      </c>
      <c r="AS1167">
        <v>0</v>
      </c>
      <c r="AT1167">
        <v>0</v>
      </c>
      <c r="AU1167">
        <v>2</v>
      </c>
      <c r="AV1167">
        <v>0</v>
      </c>
      <c r="AW1167">
        <v>0</v>
      </c>
      <c r="AX1167">
        <v>2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K1167" t="s">
        <v>3397</v>
      </c>
    </row>
    <row r="1168" spans="1:63" x14ac:dyDescent="0.25">
      <c r="A1168">
        <v>1</v>
      </c>
      <c r="B1168" t="s">
        <v>529</v>
      </c>
      <c r="D1168" t="s">
        <v>529</v>
      </c>
      <c r="E1168">
        <v>1167</v>
      </c>
      <c r="G1168" t="s">
        <v>74</v>
      </c>
      <c r="H1168" t="s">
        <v>529</v>
      </c>
      <c r="I1168" t="s">
        <v>2163</v>
      </c>
      <c r="J1168">
        <v>1400102308</v>
      </c>
      <c r="K1168" t="s">
        <v>3498</v>
      </c>
      <c r="L1168" t="s">
        <v>542</v>
      </c>
      <c r="M1168">
        <v>8.5999999999999993E-2</v>
      </c>
      <c r="N1168">
        <v>0.14099999999999999</v>
      </c>
      <c r="O1168">
        <v>8.7999999999999995E-2</v>
      </c>
      <c r="P1168">
        <v>0.46</v>
      </c>
      <c r="Q1168">
        <v>0.67500000000000004</v>
      </c>
      <c r="R1168">
        <v>7.0265982730446126</v>
      </c>
      <c r="S1168">
        <v>0.7</v>
      </c>
      <c r="T1168">
        <v>1</v>
      </c>
      <c r="U1168">
        <v>1.75</v>
      </c>
      <c r="V1168">
        <v>0.437</v>
      </c>
      <c r="X1168">
        <v>1.7899999999999999E-2</v>
      </c>
      <c r="Y1168" t="s">
        <v>549</v>
      </c>
      <c r="AA1168" t="s">
        <v>3397</v>
      </c>
      <c r="AB1168">
        <v>4.4999999999999998E-2</v>
      </c>
      <c r="AC1168">
        <v>0.04</v>
      </c>
      <c r="AE1168" t="s">
        <v>471</v>
      </c>
      <c r="AF1168" t="s">
        <v>432</v>
      </c>
      <c r="AI1168">
        <v>1</v>
      </c>
      <c r="AJ1168">
        <v>1</v>
      </c>
      <c r="AK1168">
        <v>1</v>
      </c>
      <c r="AL1168">
        <v>0</v>
      </c>
      <c r="AM1168">
        <v>0</v>
      </c>
      <c r="AN1168">
        <v>0</v>
      </c>
      <c r="AO1168">
        <v>1</v>
      </c>
      <c r="AQ1168">
        <v>0</v>
      </c>
      <c r="AR1168">
        <v>0</v>
      </c>
      <c r="AS1168">
        <v>0</v>
      </c>
      <c r="AT1168">
        <v>0</v>
      </c>
      <c r="AU1168">
        <v>2</v>
      </c>
      <c r="AV1168">
        <v>0</v>
      </c>
      <c r="AW1168">
        <v>0</v>
      </c>
      <c r="AX1168">
        <v>2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K1168" t="s">
        <v>3397</v>
      </c>
    </row>
    <row r="1169" spans="1:63" x14ac:dyDescent="0.25">
      <c r="A1169">
        <v>1</v>
      </c>
      <c r="B1169" t="s">
        <v>529</v>
      </c>
      <c r="D1169" t="s">
        <v>529</v>
      </c>
      <c r="E1169">
        <v>1168</v>
      </c>
      <c r="G1169" t="s">
        <v>74</v>
      </c>
      <c r="H1169" t="s">
        <v>529</v>
      </c>
      <c r="I1169" t="s">
        <v>2164</v>
      </c>
      <c r="J1169">
        <v>1400103000</v>
      </c>
      <c r="K1169" t="s">
        <v>3498</v>
      </c>
      <c r="L1169" t="s">
        <v>542</v>
      </c>
      <c r="M1169">
        <v>8.5999999999999993E-2</v>
      </c>
      <c r="N1169">
        <v>0.14099999999999999</v>
      </c>
      <c r="O1169">
        <v>8.8999999999999996E-2</v>
      </c>
      <c r="P1169">
        <v>0.46</v>
      </c>
      <c r="Q1169">
        <v>0.64</v>
      </c>
      <c r="R1169">
        <v>8.2192092488990482</v>
      </c>
      <c r="S1169">
        <v>0.66500000000000004</v>
      </c>
      <c r="T1169">
        <v>1</v>
      </c>
      <c r="U1169">
        <v>1.75</v>
      </c>
      <c r="V1169">
        <v>0.437</v>
      </c>
      <c r="X1169">
        <v>1.7899999999999999E-2</v>
      </c>
      <c r="Y1169" t="s">
        <v>562</v>
      </c>
      <c r="AA1169" t="s">
        <v>3397</v>
      </c>
      <c r="AB1169">
        <v>4.4999999999999998E-2</v>
      </c>
      <c r="AC1169">
        <v>0.04</v>
      </c>
      <c r="AE1169" t="s">
        <v>471</v>
      </c>
      <c r="AF1169" t="s">
        <v>62</v>
      </c>
      <c r="AG1169" t="s">
        <v>90</v>
      </c>
      <c r="AI1169">
        <v>1</v>
      </c>
      <c r="AJ1169">
        <v>1</v>
      </c>
      <c r="AK1169">
        <v>1</v>
      </c>
      <c r="AL1169">
        <v>0</v>
      </c>
      <c r="AM1169">
        <v>0</v>
      </c>
      <c r="AN1169">
        <v>0</v>
      </c>
      <c r="AO1169">
        <v>1</v>
      </c>
      <c r="AQ1169">
        <v>0</v>
      </c>
      <c r="AR1169">
        <v>0</v>
      </c>
      <c r="AS1169">
        <v>0</v>
      </c>
      <c r="AT1169">
        <v>0</v>
      </c>
      <c r="AU1169">
        <v>2</v>
      </c>
      <c r="AV1169">
        <v>0</v>
      </c>
      <c r="AW1169">
        <v>0</v>
      </c>
      <c r="AX1169">
        <v>2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K1169" t="s">
        <v>3397</v>
      </c>
    </row>
    <row r="1170" spans="1:63" x14ac:dyDescent="0.25">
      <c r="A1170">
        <v>1</v>
      </c>
      <c r="B1170" t="s">
        <v>529</v>
      </c>
      <c r="D1170" t="s">
        <v>529</v>
      </c>
      <c r="E1170">
        <v>1169</v>
      </c>
      <c r="G1170" t="s">
        <v>74</v>
      </c>
      <c r="H1170" t="s">
        <v>529</v>
      </c>
      <c r="I1170" t="s">
        <v>2165</v>
      </c>
      <c r="J1170">
        <v>1405002308</v>
      </c>
      <c r="K1170" t="s">
        <v>3497</v>
      </c>
      <c r="L1170" t="s">
        <v>2166</v>
      </c>
      <c r="M1170">
        <v>0.112</v>
      </c>
      <c r="N1170">
        <v>0.14099999999999999</v>
      </c>
      <c r="O1170">
        <v>8.1000000000000003E-2</v>
      </c>
      <c r="P1170">
        <v>0.59</v>
      </c>
      <c r="Q1170">
        <v>0.8</v>
      </c>
      <c r="R1170">
        <v>8.1301023541559658</v>
      </c>
      <c r="S1170">
        <v>0.82499999999999996</v>
      </c>
      <c r="T1170">
        <v>1</v>
      </c>
      <c r="U1170">
        <v>1.87</v>
      </c>
      <c r="V1170">
        <v>0.313</v>
      </c>
      <c r="X1170">
        <v>2.5000000000000001E-2</v>
      </c>
      <c r="Y1170" t="s">
        <v>549</v>
      </c>
      <c r="AA1170" t="s">
        <v>3397</v>
      </c>
      <c r="AB1170">
        <v>0.05</v>
      </c>
      <c r="AC1170">
        <v>6.5000000000000002E-2</v>
      </c>
      <c r="AE1170" t="s">
        <v>118</v>
      </c>
      <c r="AF1170" t="s">
        <v>1271</v>
      </c>
      <c r="AG1170" t="s">
        <v>90</v>
      </c>
      <c r="AI1170">
        <v>1</v>
      </c>
      <c r="AJ1170">
        <v>1</v>
      </c>
      <c r="AK1170">
        <v>1</v>
      </c>
      <c r="AL1170">
        <v>0</v>
      </c>
      <c r="AM1170">
        <v>0</v>
      </c>
      <c r="AN1170">
        <v>0</v>
      </c>
      <c r="AO1170">
        <v>1</v>
      </c>
      <c r="AQ1170">
        <v>0</v>
      </c>
      <c r="AR1170">
        <v>0</v>
      </c>
      <c r="AS1170">
        <v>0</v>
      </c>
      <c r="AT1170">
        <v>0</v>
      </c>
      <c r="AU1170">
        <v>2</v>
      </c>
      <c r="AV1170">
        <v>0</v>
      </c>
      <c r="AW1170">
        <v>0</v>
      </c>
      <c r="AX1170">
        <v>2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K1170" t="s">
        <v>3397</v>
      </c>
    </row>
    <row r="1171" spans="1:63" x14ac:dyDescent="0.25">
      <c r="A1171">
        <v>1</v>
      </c>
      <c r="B1171" t="s">
        <v>529</v>
      </c>
      <c r="D1171" t="s">
        <v>529</v>
      </c>
      <c r="E1171">
        <v>1170</v>
      </c>
      <c r="G1171" t="s">
        <v>74</v>
      </c>
      <c r="H1171" t="s">
        <v>529</v>
      </c>
      <c r="I1171" t="s">
        <v>2167</v>
      </c>
      <c r="J1171">
        <v>1400105108</v>
      </c>
      <c r="K1171" t="s">
        <v>3497</v>
      </c>
      <c r="L1171" t="s">
        <v>2166</v>
      </c>
      <c r="M1171">
        <v>0.112</v>
      </c>
      <c r="N1171">
        <v>0.14099999999999999</v>
      </c>
      <c r="O1171">
        <v>8.1000000000000003E-2</v>
      </c>
      <c r="P1171">
        <v>0.59</v>
      </c>
      <c r="Q1171">
        <v>0.8</v>
      </c>
      <c r="R1171">
        <v>8.1301023541559658</v>
      </c>
      <c r="S1171">
        <v>0.82499999999999996</v>
      </c>
      <c r="T1171">
        <v>1</v>
      </c>
      <c r="U1171">
        <v>1.87</v>
      </c>
      <c r="V1171">
        <v>0.29899999999999999</v>
      </c>
      <c r="X1171">
        <v>2.5000000000000001E-2</v>
      </c>
      <c r="Y1171" t="s">
        <v>2168</v>
      </c>
      <c r="AA1171" t="s">
        <v>3397</v>
      </c>
      <c r="AB1171">
        <v>0.05</v>
      </c>
      <c r="AC1171">
        <v>6.5000000000000002E-2</v>
      </c>
      <c r="AE1171" t="s">
        <v>471</v>
      </c>
      <c r="AF1171" t="s">
        <v>432</v>
      </c>
      <c r="AG1171" t="s">
        <v>90</v>
      </c>
      <c r="AI1171">
        <v>1</v>
      </c>
      <c r="AJ1171">
        <v>1</v>
      </c>
      <c r="AK1171">
        <v>1</v>
      </c>
      <c r="AL1171">
        <v>0</v>
      </c>
      <c r="AM1171">
        <v>0</v>
      </c>
      <c r="AN1171">
        <v>0</v>
      </c>
      <c r="AO1171">
        <v>1</v>
      </c>
      <c r="AQ1171">
        <v>0</v>
      </c>
      <c r="AR1171">
        <v>0</v>
      </c>
      <c r="AS1171">
        <v>0</v>
      </c>
      <c r="AT1171">
        <v>0</v>
      </c>
      <c r="AU1171">
        <v>2</v>
      </c>
      <c r="AV1171">
        <v>0</v>
      </c>
      <c r="AW1171">
        <v>0</v>
      </c>
      <c r="AX1171">
        <v>2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K1171" t="s">
        <v>3397</v>
      </c>
    </row>
    <row r="1172" spans="1:63" x14ac:dyDescent="0.25">
      <c r="A1172">
        <v>1</v>
      </c>
      <c r="B1172" t="s">
        <v>529</v>
      </c>
      <c r="D1172" t="s">
        <v>529</v>
      </c>
      <c r="E1172">
        <v>1171</v>
      </c>
      <c r="G1172" t="s">
        <v>74</v>
      </c>
      <c r="H1172" t="s">
        <v>529</v>
      </c>
      <c r="I1172" t="s">
        <v>2169</v>
      </c>
      <c r="J1172">
        <v>1405003608</v>
      </c>
      <c r="K1172" t="s">
        <v>3500</v>
      </c>
      <c r="L1172" t="s">
        <v>552</v>
      </c>
      <c r="M1172">
        <v>0.13800000000000001</v>
      </c>
      <c r="N1172">
        <v>0.14099999999999999</v>
      </c>
      <c r="O1172">
        <v>8.1000000000000003E-2</v>
      </c>
      <c r="P1172">
        <v>0.47</v>
      </c>
      <c r="Q1172">
        <v>0.67500000000000004</v>
      </c>
      <c r="R1172">
        <v>8.325650330426825</v>
      </c>
      <c r="S1172">
        <v>0.7</v>
      </c>
      <c r="T1172">
        <v>1</v>
      </c>
      <c r="U1172">
        <v>2</v>
      </c>
      <c r="V1172">
        <v>0.39300000000000002</v>
      </c>
      <c r="X1172">
        <v>3.1300000000000001E-2</v>
      </c>
      <c r="Y1172" t="s">
        <v>571</v>
      </c>
      <c r="AA1172" t="s">
        <v>3397</v>
      </c>
      <c r="AB1172">
        <v>0.04</v>
      </c>
      <c r="AC1172">
        <v>0.04</v>
      </c>
      <c r="AE1172" t="s">
        <v>118</v>
      </c>
      <c r="AF1172" t="s">
        <v>1271</v>
      </c>
      <c r="AG1172" t="s">
        <v>90</v>
      </c>
      <c r="AI1172">
        <v>1</v>
      </c>
      <c r="AJ1172">
        <v>1</v>
      </c>
      <c r="AK1172">
        <v>1</v>
      </c>
      <c r="AL1172">
        <v>0</v>
      </c>
      <c r="AM1172">
        <v>0</v>
      </c>
      <c r="AN1172">
        <v>0</v>
      </c>
      <c r="AO1172">
        <v>1</v>
      </c>
      <c r="AQ1172">
        <v>0</v>
      </c>
      <c r="AR1172">
        <v>0</v>
      </c>
      <c r="AS1172">
        <v>0</v>
      </c>
      <c r="AT1172">
        <v>0</v>
      </c>
      <c r="AU1172">
        <v>2</v>
      </c>
      <c r="AV1172">
        <v>0</v>
      </c>
      <c r="AW1172">
        <v>0</v>
      </c>
      <c r="AX1172">
        <v>2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K1172" t="s">
        <v>3397</v>
      </c>
    </row>
    <row r="1173" spans="1:63" x14ac:dyDescent="0.25">
      <c r="A1173">
        <v>1</v>
      </c>
      <c r="B1173" t="s">
        <v>529</v>
      </c>
      <c r="D1173" t="s">
        <v>529</v>
      </c>
      <c r="E1173">
        <v>1172</v>
      </c>
      <c r="H1173" t="s">
        <v>529</v>
      </c>
      <c r="I1173" t="s">
        <v>2170</v>
      </c>
      <c r="J1173">
        <v>1400110208</v>
      </c>
      <c r="K1173" t="s">
        <v>3500</v>
      </c>
      <c r="L1173" t="s">
        <v>552</v>
      </c>
      <c r="M1173">
        <v>0.13800000000000001</v>
      </c>
      <c r="N1173">
        <v>0.14099999999999999</v>
      </c>
      <c r="R1173">
        <v>0</v>
      </c>
      <c r="T1173">
        <v>1</v>
      </c>
      <c r="U1173">
        <v>2</v>
      </c>
      <c r="V1173">
        <v>0.39800000000000002</v>
      </c>
      <c r="X1173">
        <v>3.1300000000000001E-2</v>
      </c>
      <c r="Y1173" t="s">
        <v>2168</v>
      </c>
      <c r="AA1173" t="s">
        <v>3397</v>
      </c>
      <c r="AE1173" t="s">
        <v>471</v>
      </c>
      <c r="AF1173" t="s">
        <v>432</v>
      </c>
      <c r="AG1173" t="s">
        <v>90</v>
      </c>
      <c r="AI1173">
        <v>1</v>
      </c>
      <c r="AJ1173">
        <v>1</v>
      </c>
      <c r="AK1173">
        <v>1</v>
      </c>
      <c r="AL1173">
        <v>0</v>
      </c>
      <c r="AM1173">
        <v>0</v>
      </c>
      <c r="AN1173">
        <v>0</v>
      </c>
      <c r="AO1173">
        <v>1</v>
      </c>
      <c r="AQ1173">
        <v>0</v>
      </c>
      <c r="AR1173">
        <v>0</v>
      </c>
      <c r="AS1173">
        <v>0</v>
      </c>
      <c r="AT1173">
        <v>0</v>
      </c>
      <c r="AU1173">
        <v>2</v>
      </c>
      <c r="AV1173">
        <v>0</v>
      </c>
      <c r="AW1173">
        <v>0</v>
      </c>
      <c r="AX1173">
        <v>2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K1173" t="s">
        <v>3397</v>
      </c>
    </row>
    <row r="1174" spans="1:63" x14ac:dyDescent="0.25">
      <c r="A1174">
        <v>1</v>
      </c>
      <c r="B1174" t="s">
        <v>529</v>
      </c>
      <c r="D1174" t="s">
        <v>529</v>
      </c>
      <c r="E1174">
        <v>1173</v>
      </c>
      <c r="G1174" t="s">
        <v>74</v>
      </c>
      <c r="H1174" t="s">
        <v>529</v>
      </c>
      <c r="I1174" t="s">
        <v>2171</v>
      </c>
      <c r="J1174">
        <v>1400110708</v>
      </c>
      <c r="K1174" t="s">
        <v>3500</v>
      </c>
      <c r="L1174" t="s">
        <v>552</v>
      </c>
      <c r="M1174">
        <v>0.13800000000000001</v>
      </c>
      <c r="N1174">
        <v>0.14099999999999999</v>
      </c>
      <c r="O1174">
        <v>9.7000000000000003E-2</v>
      </c>
      <c r="P1174">
        <v>0.70499999999999996</v>
      </c>
      <c r="Q1174">
        <v>0.91500000000000004</v>
      </c>
      <c r="R1174">
        <v>5.9805995247634485</v>
      </c>
      <c r="S1174">
        <v>0.94</v>
      </c>
      <c r="T1174">
        <v>1</v>
      </c>
      <c r="U1174">
        <v>2</v>
      </c>
      <c r="V1174">
        <v>0.39300000000000002</v>
      </c>
      <c r="X1174">
        <v>3.1300000000000001E-2</v>
      </c>
      <c r="Y1174" t="s">
        <v>559</v>
      </c>
      <c r="AA1174" t="s">
        <v>3397</v>
      </c>
      <c r="AB1174">
        <v>7.0000000000000007E-2</v>
      </c>
      <c r="AC1174">
        <v>0.1</v>
      </c>
      <c r="AE1174" t="s">
        <v>471</v>
      </c>
      <c r="AF1174" t="s">
        <v>432</v>
      </c>
      <c r="AG1174" t="s">
        <v>90</v>
      </c>
      <c r="AI1174">
        <v>1</v>
      </c>
      <c r="AJ1174">
        <v>1</v>
      </c>
      <c r="AK1174">
        <v>1</v>
      </c>
      <c r="AL1174">
        <v>0</v>
      </c>
      <c r="AM1174">
        <v>0</v>
      </c>
      <c r="AN1174">
        <v>0</v>
      </c>
      <c r="AO1174">
        <v>1</v>
      </c>
      <c r="AQ1174">
        <v>0</v>
      </c>
      <c r="AR1174">
        <v>0</v>
      </c>
      <c r="AS1174">
        <v>0</v>
      </c>
      <c r="AT1174">
        <v>0</v>
      </c>
      <c r="AU1174">
        <v>2</v>
      </c>
      <c r="AV1174">
        <v>0</v>
      </c>
      <c r="AW1174">
        <v>0</v>
      </c>
      <c r="AX1174">
        <v>2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K1174" t="s">
        <v>3397</v>
      </c>
    </row>
    <row r="1175" spans="1:63" x14ac:dyDescent="0.25">
      <c r="A1175">
        <v>1</v>
      </c>
      <c r="B1175" t="s">
        <v>529</v>
      </c>
      <c r="D1175" t="s">
        <v>529</v>
      </c>
      <c r="E1175">
        <v>1174</v>
      </c>
      <c r="G1175" t="s">
        <v>74</v>
      </c>
      <c r="H1175" t="s">
        <v>529</v>
      </c>
      <c r="I1175" t="s">
        <v>2172</v>
      </c>
      <c r="J1175">
        <v>1400101500</v>
      </c>
      <c r="K1175" t="s">
        <v>3499</v>
      </c>
      <c r="L1175" t="s">
        <v>2173</v>
      </c>
      <c r="M1175">
        <v>7.2999999999999995E-2</v>
      </c>
      <c r="N1175">
        <v>0.14099999999999999</v>
      </c>
      <c r="O1175">
        <v>7.3999999999999996E-2</v>
      </c>
      <c r="P1175">
        <v>0.4</v>
      </c>
      <c r="Q1175">
        <v>0.6</v>
      </c>
      <c r="R1175">
        <v>9.5087719582978565</v>
      </c>
      <c r="S1175">
        <v>0.625</v>
      </c>
      <c r="T1175">
        <v>1</v>
      </c>
      <c r="U1175">
        <v>1.68</v>
      </c>
      <c r="V1175">
        <v>0.374</v>
      </c>
      <c r="X1175">
        <v>1.3899999999999999E-2</v>
      </c>
      <c r="Y1175" t="s">
        <v>549</v>
      </c>
      <c r="AA1175" t="s">
        <v>3397</v>
      </c>
      <c r="AB1175">
        <v>0.04</v>
      </c>
      <c r="AC1175">
        <v>0.03</v>
      </c>
      <c r="AE1175" t="s">
        <v>49</v>
      </c>
      <c r="AF1175" t="s">
        <v>62</v>
      </c>
      <c r="AI1175">
        <v>1</v>
      </c>
      <c r="AJ1175">
        <v>1</v>
      </c>
      <c r="AK1175">
        <v>1</v>
      </c>
      <c r="AL1175">
        <v>0</v>
      </c>
      <c r="AM1175">
        <v>0</v>
      </c>
      <c r="AN1175">
        <v>0</v>
      </c>
      <c r="AO1175">
        <v>1</v>
      </c>
      <c r="AQ1175">
        <v>0</v>
      </c>
      <c r="AR1175">
        <v>0</v>
      </c>
      <c r="AS1175">
        <v>0</v>
      </c>
      <c r="AT1175">
        <v>0</v>
      </c>
      <c r="AU1175">
        <v>2</v>
      </c>
      <c r="AV1175">
        <v>0</v>
      </c>
      <c r="AW1175">
        <v>0</v>
      </c>
      <c r="AX1175">
        <v>2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K1175" t="s">
        <v>3397</v>
      </c>
    </row>
    <row r="1176" spans="1:63" x14ac:dyDescent="0.25">
      <c r="A1176">
        <v>1</v>
      </c>
      <c r="B1176" t="s">
        <v>529</v>
      </c>
      <c r="D1176" t="s">
        <v>529</v>
      </c>
      <c r="E1176">
        <v>1175</v>
      </c>
      <c r="G1176" t="s">
        <v>74</v>
      </c>
      <c r="H1176" t="s">
        <v>529</v>
      </c>
      <c r="I1176" t="s">
        <v>2174</v>
      </c>
      <c r="K1176" t="s">
        <v>3498</v>
      </c>
      <c r="L1176" t="s">
        <v>542</v>
      </c>
      <c r="M1176">
        <v>8.5999999999999993E-2</v>
      </c>
      <c r="N1176">
        <v>0.14099999999999999</v>
      </c>
      <c r="O1176">
        <v>8.7999999999999995E-2</v>
      </c>
      <c r="P1176">
        <v>0.45</v>
      </c>
      <c r="Q1176">
        <v>0.52500000000000002</v>
      </c>
      <c r="R1176">
        <v>19.460012435286075</v>
      </c>
      <c r="S1176">
        <v>0.55000000000000004</v>
      </c>
      <c r="T1176">
        <v>1</v>
      </c>
      <c r="U1176">
        <v>3</v>
      </c>
      <c r="V1176">
        <v>0.438</v>
      </c>
      <c r="X1176">
        <v>1.7899999999999999E-2</v>
      </c>
      <c r="Y1176" t="s">
        <v>531</v>
      </c>
      <c r="AA1176" t="s">
        <v>3397</v>
      </c>
      <c r="AB1176">
        <v>4.4999999999999998E-2</v>
      </c>
      <c r="AC1176">
        <v>4.4999999999999998E-2</v>
      </c>
      <c r="AE1176" t="s">
        <v>49</v>
      </c>
      <c r="AF1176" t="s">
        <v>62</v>
      </c>
      <c r="AG1176" t="s">
        <v>575</v>
      </c>
      <c r="AI1176">
        <v>1</v>
      </c>
      <c r="AJ1176">
        <v>1</v>
      </c>
      <c r="AK1176">
        <v>1</v>
      </c>
      <c r="AL1176">
        <v>0</v>
      </c>
      <c r="AM1176">
        <v>0</v>
      </c>
      <c r="AN1176">
        <v>0</v>
      </c>
      <c r="AO1176">
        <v>1</v>
      </c>
      <c r="AQ1176">
        <v>0</v>
      </c>
      <c r="AR1176">
        <v>0</v>
      </c>
      <c r="AS1176">
        <v>0</v>
      </c>
      <c r="AT1176">
        <v>0</v>
      </c>
      <c r="AU1176">
        <v>2</v>
      </c>
      <c r="AV1176">
        <v>0</v>
      </c>
      <c r="AW1176">
        <v>0</v>
      </c>
      <c r="AX1176">
        <v>2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K1176" t="s">
        <v>3397</v>
      </c>
    </row>
    <row r="1177" spans="1:63" x14ac:dyDescent="0.25">
      <c r="A1177">
        <v>1</v>
      </c>
      <c r="B1177" t="s">
        <v>529</v>
      </c>
      <c r="D1177" t="s">
        <v>529</v>
      </c>
      <c r="E1177">
        <v>1176</v>
      </c>
      <c r="G1177" t="s">
        <v>74</v>
      </c>
      <c r="H1177" t="s">
        <v>529</v>
      </c>
      <c r="I1177" t="s">
        <v>2175</v>
      </c>
      <c r="J1177">
        <v>1400105705</v>
      </c>
      <c r="K1177" t="s">
        <v>3497</v>
      </c>
      <c r="L1177" t="s">
        <v>2166</v>
      </c>
      <c r="M1177">
        <v>0.112</v>
      </c>
      <c r="N1177">
        <v>0.14099999999999999</v>
      </c>
      <c r="O1177">
        <v>8.1000000000000003E-2</v>
      </c>
      <c r="P1177">
        <v>0.57499999999999996</v>
      </c>
      <c r="Q1177">
        <v>0.8</v>
      </c>
      <c r="R1177">
        <v>7.5946433685914343</v>
      </c>
      <c r="S1177">
        <v>0.82499999999999996</v>
      </c>
      <c r="T1177">
        <v>1</v>
      </c>
      <c r="U1177">
        <v>1.75</v>
      </c>
      <c r="V1177">
        <v>0.437</v>
      </c>
      <c r="X1177">
        <v>2.5000000000000001E-2</v>
      </c>
      <c r="Y1177" t="s">
        <v>562</v>
      </c>
      <c r="AA1177" t="s">
        <v>3397</v>
      </c>
      <c r="AB1177">
        <v>5.5E-2</v>
      </c>
      <c r="AC1177">
        <v>6.5000000000000002E-2</v>
      </c>
      <c r="AE1177" t="s">
        <v>49</v>
      </c>
      <c r="AF1177" t="s">
        <v>62</v>
      </c>
      <c r="AG1177" t="s">
        <v>90</v>
      </c>
      <c r="AI1177">
        <v>1</v>
      </c>
      <c r="AJ1177">
        <v>1</v>
      </c>
      <c r="AK1177">
        <v>1</v>
      </c>
      <c r="AL1177">
        <v>0</v>
      </c>
      <c r="AM1177">
        <v>0</v>
      </c>
      <c r="AN1177">
        <v>0</v>
      </c>
      <c r="AO1177">
        <v>1</v>
      </c>
      <c r="AQ1177">
        <v>0</v>
      </c>
      <c r="AR1177">
        <v>0</v>
      </c>
      <c r="AS1177">
        <v>0</v>
      </c>
      <c r="AT1177">
        <v>0</v>
      </c>
      <c r="AU1177">
        <v>2</v>
      </c>
      <c r="AV1177">
        <v>0</v>
      </c>
      <c r="AW1177">
        <v>0</v>
      </c>
      <c r="AX1177">
        <v>2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K1177" t="s">
        <v>3397</v>
      </c>
    </row>
    <row r="1178" spans="1:63" x14ac:dyDescent="0.25">
      <c r="A1178">
        <v>1</v>
      </c>
      <c r="B1178" t="s">
        <v>529</v>
      </c>
      <c r="D1178" t="s">
        <v>529</v>
      </c>
      <c r="E1178">
        <v>1177</v>
      </c>
      <c r="G1178" t="s">
        <v>74</v>
      </c>
      <c r="H1178" t="s">
        <v>529</v>
      </c>
      <c r="I1178" t="s">
        <v>2176</v>
      </c>
      <c r="J1178">
        <v>1410102508</v>
      </c>
      <c r="K1178" t="s">
        <v>3496</v>
      </c>
      <c r="L1178" t="s">
        <v>2177</v>
      </c>
      <c r="M1178">
        <v>0.1575</v>
      </c>
      <c r="N1178">
        <v>0.16700000000000001</v>
      </c>
      <c r="O1178">
        <v>0.11700000000000001</v>
      </c>
      <c r="P1178">
        <v>0.8</v>
      </c>
      <c r="Q1178">
        <v>0.98499999999999999</v>
      </c>
      <c r="R1178">
        <v>7.6960517220165769</v>
      </c>
      <c r="S1178">
        <v>1.01</v>
      </c>
      <c r="T1178">
        <v>1</v>
      </c>
      <c r="U1178">
        <v>2.1259999999999999</v>
      </c>
      <c r="V1178">
        <v>0.752</v>
      </c>
      <c r="X1178">
        <v>2.76E-2</v>
      </c>
      <c r="Y1178" t="s">
        <v>2159</v>
      </c>
      <c r="AA1178" t="s">
        <v>3397</v>
      </c>
      <c r="AB1178">
        <v>0.08</v>
      </c>
      <c r="AC1178">
        <v>5.5E-2</v>
      </c>
      <c r="AE1178" t="s">
        <v>49</v>
      </c>
      <c r="AF1178" t="s">
        <v>432</v>
      </c>
      <c r="AG1178" t="s">
        <v>90</v>
      </c>
      <c r="AI1178">
        <v>1</v>
      </c>
      <c r="AJ1178">
        <v>1</v>
      </c>
      <c r="AK1178">
        <v>1</v>
      </c>
      <c r="AL1178">
        <v>0</v>
      </c>
      <c r="AM1178">
        <v>0</v>
      </c>
      <c r="AN1178">
        <v>0</v>
      </c>
      <c r="AO1178">
        <v>1</v>
      </c>
      <c r="AQ1178">
        <v>0</v>
      </c>
      <c r="AR1178">
        <v>0</v>
      </c>
      <c r="AS1178">
        <v>0</v>
      </c>
      <c r="AT1178">
        <v>0</v>
      </c>
      <c r="AU1178">
        <v>2</v>
      </c>
      <c r="AV1178">
        <v>0</v>
      </c>
      <c r="AW1178">
        <v>0</v>
      </c>
      <c r="AX1178">
        <v>2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K1178" t="s">
        <v>3397</v>
      </c>
    </row>
    <row r="1179" spans="1:63" x14ac:dyDescent="0.25">
      <c r="A1179">
        <v>1</v>
      </c>
      <c r="B1179" t="s">
        <v>529</v>
      </c>
      <c r="D1179" t="s">
        <v>529</v>
      </c>
      <c r="E1179">
        <v>1178</v>
      </c>
      <c r="G1179" t="s">
        <v>74</v>
      </c>
      <c r="H1179" t="s">
        <v>529</v>
      </c>
      <c r="I1179" t="s">
        <v>2178</v>
      </c>
      <c r="J1179">
        <v>1635004054</v>
      </c>
      <c r="K1179" t="s">
        <v>3496</v>
      </c>
      <c r="L1179" t="s">
        <v>2179</v>
      </c>
      <c r="M1179">
        <v>0.1575</v>
      </c>
      <c r="N1179">
        <v>0.16700000000000001</v>
      </c>
      <c r="O1179">
        <v>0.11799999999999999</v>
      </c>
      <c r="P1179">
        <v>0.85</v>
      </c>
      <c r="Q1179">
        <v>1.0349999999999999</v>
      </c>
      <c r="R1179">
        <v>7.5439211974286593</v>
      </c>
      <c r="S1179">
        <v>1.07</v>
      </c>
      <c r="T1179">
        <v>1</v>
      </c>
      <c r="U1179">
        <v>2.48</v>
      </c>
      <c r="V1179">
        <v>0.82679999999999998</v>
      </c>
      <c r="X1179">
        <v>1.9699999999999999E-2</v>
      </c>
      <c r="Y1179" t="s">
        <v>581</v>
      </c>
      <c r="AA1179" t="s">
        <v>3397</v>
      </c>
      <c r="AB1179">
        <v>0.11799999999999999</v>
      </c>
      <c r="AC1179">
        <v>0.05</v>
      </c>
      <c r="AE1179" t="s">
        <v>49</v>
      </c>
      <c r="AF1179" t="s">
        <v>432</v>
      </c>
      <c r="AG1179" t="s">
        <v>90</v>
      </c>
      <c r="AI1179">
        <v>1</v>
      </c>
      <c r="AJ1179">
        <v>1</v>
      </c>
      <c r="AK1179">
        <v>1</v>
      </c>
      <c r="AL1179">
        <v>0</v>
      </c>
      <c r="AM1179">
        <v>0</v>
      </c>
      <c r="AN1179">
        <v>0</v>
      </c>
      <c r="AO1179">
        <v>1</v>
      </c>
      <c r="AQ1179">
        <v>0</v>
      </c>
      <c r="AR1179">
        <v>0</v>
      </c>
      <c r="AS1179">
        <v>0</v>
      </c>
      <c r="AT1179">
        <v>0</v>
      </c>
      <c r="AU1179">
        <v>2</v>
      </c>
      <c r="AV1179">
        <v>0</v>
      </c>
      <c r="AW1179">
        <v>0</v>
      </c>
      <c r="AX1179">
        <v>2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K1179" t="s">
        <v>3397</v>
      </c>
    </row>
    <row r="1180" spans="1:63" x14ac:dyDescent="0.25">
      <c r="A1180">
        <v>1</v>
      </c>
      <c r="B1180" t="s">
        <v>529</v>
      </c>
      <c r="D1180" t="s">
        <v>529</v>
      </c>
      <c r="E1180">
        <v>1179</v>
      </c>
      <c r="G1180" t="s">
        <v>74</v>
      </c>
      <c r="H1180" t="s">
        <v>529</v>
      </c>
      <c r="I1180" t="s">
        <v>2180</v>
      </c>
      <c r="J1180">
        <v>1405004408</v>
      </c>
      <c r="K1180" t="s">
        <v>3490</v>
      </c>
      <c r="L1180" t="s">
        <v>2181</v>
      </c>
      <c r="M1180">
        <v>0.315</v>
      </c>
      <c r="N1180">
        <v>0.16800000000000001</v>
      </c>
      <c r="O1180">
        <v>0.124</v>
      </c>
      <c r="P1180">
        <v>0.77</v>
      </c>
      <c r="Q1180">
        <v>0.97</v>
      </c>
      <c r="R1180">
        <v>6.2772984895975554</v>
      </c>
      <c r="S1180">
        <v>1</v>
      </c>
      <c r="T1180">
        <v>1</v>
      </c>
      <c r="U1180">
        <v>2.12</v>
      </c>
      <c r="V1180">
        <v>0.39500000000000002</v>
      </c>
      <c r="X1180">
        <v>3.1300000000000001E-2</v>
      </c>
      <c r="Y1180" t="s">
        <v>549</v>
      </c>
      <c r="AA1180" t="s">
        <v>3397</v>
      </c>
      <c r="AB1180">
        <v>0.09</v>
      </c>
      <c r="AC1180">
        <v>0.08</v>
      </c>
      <c r="AE1180" t="s">
        <v>118</v>
      </c>
      <c r="AF1180" t="s">
        <v>432</v>
      </c>
      <c r="AG1180" t="s">
        <v>90</v>
      </c>
      <c r="AI1180">
        <v>1</v>
      </c>
      <c r="AJ1180">
        <v>1</v>
      </c>
      <c r="AK1180">
        <v>1</v>
      </c>
      <c r="AL1180">
        <v>0</v>
      </c>
      <c r="AM1180">
        <v>0</v>
      </c>
      <c r="AN1180">
        <v>0</v>
      </c>
      <c r="AO1180">
        <v>1</v>
      </c>
      <c r="AQ1180">
        <v>0</v>
      </c>
      <c r="AR1180">
        <v>0</v>
      </c>
      <c r="AS1180">
        <v>0</v>
      </c>
      <c r="AT1180">
        <v>0</v>
      </c>
      <c r="AU1180">
        <v>2</v>
      </c>
      <c r="AV1180">
        <v>0</v>
      </c>
      <c r="AW1180">
        <v>0</v>
      </c>
      <c r="AX1180">
        <v>2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K1180" t="s">
        <v>3397</v>
      </c>
    </row>
    <row r="1181" spans="1:63" x14ac:dyDescent="0.25">
      <c r="A1181">
        <v>1</v>
      </c>
      <c r="B1181" t="s">
        <v>529</v>
      </c>
      <c r="D1181" t="s">
        <v>529</v>
      </c>
      <c r="E1181">
        <v>1180</v>
      </c>
      <c r="G1181" t="s">
        <v>74</v>
      </c>
      <c r="H1181" t="s">
        <v>529</v>
      </c>
      <c r="I1181" t="s">
        <v>2182</v>
      </c>
      <c r="J1181">
        <v>1400114108</v>
      </c>
      <c r="K1181" t="s">
        <v>3490</v>
      </c>
      <c r="L1181" t="s">
        <v>2181</v>
      </c>
      <c r="M1181">
        <v>0.315</v>
      </c>
      <c r="N1181">
        <v>0.16800000000000001</v>
      </c>
      <c r="O1181">
        <v>0.125</v>
      </c>
      <c r="P1181">
        <v>0.77500000000000002</v>
      </c>
      <c r="Q1181">
        <v>0.98</v>
      </c>
      <c r="R1181">
        <v>5.9871817662519788</v>
      </c>
      <c r="S1181">
        <v>1.0049999999999999</v>
      </c>
      <c r="T1181">
        <v>1</v>
      </c>
      <c r="U1181">
        <v>2.12</v>
      </c>
      <c r="V1181">
        <v>0.4</v>
      </c>
      <c r="X1181">
        <v>3.1300000000000001E-2</v>
      </c>
      <c r="Y1181" t="s">
        <v>2168</v>
      </c>
      <c r="AA1181" t="s">
        <v>3397</v>
      </c>
      <c r="AB1181">
        <v>7.4999999999999997E-2</v>
      </c>
      <c r="AC1181">
        <v>6.5000000000000002E-2</v>
      </c>
      <c r="AE1181" t="s">
        <v>471</v>
      </c>
      <c r="AF1181" t="s">
        <v>432</v>
      </c>
      <c r="AG1181" t="s">
        <v>90</v>
      </c>
      <c r="AI1181">
        <v>1</v>
      </c>
      <c r="AJ1181">
        <v>1</v>
      </c>
      <c r="AK1181">
        <v>1</v>
      </c>
      <c r="AL1181">
        <v>0</v>
      </c>
      <c r="AM1181">
        <v>0</v>
      </c>
      <c r="AN1181">
        <v>0</v>
      </c>
      <c r="AO1181">
        <v>1</v>
      </c>
      <c r="AQ1181">
        <v>0</v>
      </c>
      <c r="AR1181">
        <v>0</v>
      </c>
      <c r="AS1181">
        <v>0</v>
      </c>
      <c r="AT1181">
        <v>0</v>
      </c>
      <c r="AU1181">
        <v>2</v>
      </c>
      <c r="AV1181">
        <v>0</v>
      </c>
      <c r="AW1181">
        <v>0</v>
      </c>
      <c r="AX1181">
        <v>2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K1181" t="s">
        <v>3397</v>
      </c>
    </row>
    <row r="1182" spans="1:63" x14ac:dyDescent="0.25">
      <c r="A1182">
        <v>1</v>
      </c>
      <c r="B1182" t="s">
        <v>529</v>
      </c>
      <c r="D1182" t="s">
        <v>529</v>
      </c>
      <c r="E1182">
        <v>1181</v>
      </c>
      <c r="G1182" t="s">
        <v>74</v>
      </c>
      <c r="H1182" t="s">
        <v>529</v>
      </c>
      <c r="I1182" t="s">
        <v>2183</v>
      </c>
      <c r="J1182">
        <v>1400114608</v>
      </c>
      <c r="K1182" t="s">
        <v>3495</v>
      </c>
      <c r="L1182" t="s">
        <v>2181</v>
      </c>
      <c r="M1182">
        <v>0.16400000000000001</v>
      </c>
      <c r="N1182">
        <v>0.16800000000000001</v>
      </c>
      <c r="O1182">
        <v>0.125</v>
      </c>
      <c r="P1182">
        <v>0.75</v>
      </c>
      <c r="Q1182">
        <v>0.97</v>
      </c>
      <c r="R1182">
        <v>5.5816359401918163</v>
      </c>
      <c r="S1182">
        <v>1</v>
      </c>
      <c r="T1182">
        <v>1</v>
      </c>
      <c r="U1182">
        <v>2.12</v>
      </c>
      <c r="V1182">
        <v>0.39500000000000002</v>
      </c>
      <c r="X1182">
        <v>3.1300000000000001E-2</v>
      </c>
      <c r="Y1182" t="s">
        <v>559</v>
      </c>
      <c r="AA1182" t="s">
        <v>3397</v>
      </c>
      <c r="AB1182">
        <v>0.1</v>
      </c>
      <c r="AC1182">
        <v>0.08</v>
      </c>
      <c r="AE1182" t="s">
        <v>471</v>
      </c>
      <c r="AF1182" t="s">
        <v>119</v>
      </c>
      <c r="AG1182" t="s">
        <v>90</v>
      </c>
      <c r="AI1182">
        <v>1</v>
      </c>
      <c r="AJ1182">
        <v>1</v>
      </c>
      <c r="AK1182">
        <v>1</v>
      </c>
      <c r="AL1182">
        <v>0</v>
      </c>
      <c r="AM1182">
        <v>0</v>
      </c>
      <c r="AN1182">
        <v>0</v>
      </c>
      <c r="AO1182">
        <v>1</v>
      </c>
      <c r="AQ1182">
        <v>0</v>
      </c>
      <c r="AR1182">
        <v>0</v>
      </c>
      <c r="AS1182">
        <v>0</v>
      </c>
      <c r="AT1182">
        <v>0</v>
      </c>
      <c r="AU1182">
        <v>2</v>
      </c>
      <c r="AV1182">
        <v>0</v>
      </c>
      <c r="AW1182">
        <v>0</v>
      </c>
      <c r="AX1182">
        <v>2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K1182" t="s">
        <v>3397</v>
      </c>
    </row>
    <row r="1183" spans="1:63" x14ac:dyDescent="0.25">
      <c r="A1183">
        <v>1</v>
      </c>
      <c r="B1183" t="s">
        <v>529</v>
      </c>
      <c r="D1183" t="s">
        <v>529</v>
      </c>
      <c r="E1183">
        <v>1182</v>
      </c>
      <c r="G1183" t="s">
        <v>74</v>
      </c>
      <c r="H1183" t="s">
        <v>529</v>
      </c>
      <c r="I1183" t="s">
        <v>2184</v>
      </c>
      <c r="J1183">
        <v>1410103108</v>
      </c>
      <c r="K1183" t="s">
        <v>3494</v>
      </c>
      <c r="L1183" t="s">
        <v>2185</v>
      </c>
      <c r="M1183">
        <v>0.1764</v>
      </c>
      <c r="N1183">
        <v>0.193</v>
      </c>
      <c r="O1183">
        <v>0.14799999999999999</v>
      </c>
      <c r="P1183">
        <v>0.9</v>
      </c>
      <c r="Q1183">
        <v>1.1000000000000001</v>
      </c>
      <c r="R1183">
        <v>6.4187867302387787</v>
      </c>
      <c r="S1183">
        <v>1.1299999999999999</v>
      </c>
      <c r="T1183">
        <v>1</v>
      </c>
      <c r="U1183">
        <v>2.3740000000000001</v>
      </c>
      <c r="V1183">
        <v>0.874</v>
      </c>
      <c r="X1183">
        <v>3.15E-2</v>
      </c>
      <c r="Y1183" t="s">
        <v>2186</v>
      </c>
      <c r="AA1183" t="s">
        <v>3397</v>
      </c>
      <c r="AB1183">
        <v>0.11</v>
      </c>
      <c r="AC1183">
        <v>7.0000000000000007E-2</v>
      </c>
      <c r="AE1183" t="s">
        <v>49</v>
      </c>
      <c r="AF1183" t="s">
        <v>432</v>
      </c>
      <c r="AG1183" t="s">
        <v>90</v>
      </c>
      <c r="AI1183">
        <v>1</v>
      </c>
      <c r="AJ1183">
        <v>1</v>
      </c>
      <c r="AK1183">
        <v>1</v>
      </c>
      <c r="AL1183">
        <v>0</v>
      </c>
      <c r="AM1183">
        <v>0</v>
      </c>
      <c r="AN1183">
        <v>0</v>
      </c>
      <c r="AO1183">
        <v>1</v>
      </c>
      <c r="AQ1183">
        <v>0</v>
      </c>
      <c r="AR1183">
        <v>0</v>
      </c>
      <c r="AS1183">
        <v>0</v>
      </c>
      <c r="AT1183">
        <v>0</v>
      </c>
      <c r="AU1183">
        <v>2</v>
      </c>
      <c r="AV1183">
        <v>0</v>
      </c>
      <c r="AW1183">
        <v>0</v>
      </c>
      <c r="AX1183">
        <v>2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K1183" t="s">
        <v>3397</v>
      </c>
    </row>
    <row r="1184" spans="1:63" x14ac:dyDescent="0.25">
      <c r="A1184">
        <v>1</v>
      </c>
      <c r="B1184" t="s">
        <v>529</v>
      </c>
      <c r="D1184" t="s">
        <v>529</v>
      </c>
      <c r="E1184">
        <v>1183</v>
      </c>
      <c r="G1184" t="s">
        <v>74</v>
      </c>
      <c r="H1184" t="s">
        <v>529</v>
      </c>
      <c r="I1184" t="s">
        <v>2187</v>
      </c>
      <c r="J1184">
        <v>1400120608</v>
      </c>
      <c r="K1184" t="s">
        <v>3493</v>
      </c>
      <c r="L1184" t="s">
        <v>2188</v>
      </c>
      <c r="M1184">
        <v>0.16969999999999999</v>
      </c>
      <c r="N1184">
        <v>0.19400000000000001</v>
      </c>
      <c r="O1184">
        <v>0.13700000000000001</v>
      </c>
      <c r="P1184">
        <v>0.89</v>
      </c>
      <c r="Q1184">
        <v>1.075</v>
      </c>
      <c r="R1184">
        <v>8.7577982858544345</v>
      </c>
      <c r="S1184">
        <v>1.1000000000000001</v>
      </c>
      <c r="T1184">
        <v>1</v>
      </c>
      <c r="U1184">
        <v>2.37</v>
      </c>
      <c r="V1184">
        <v>0.51100000000000001</v>
      </c>
      <c r="X1184">
        <v>3.1099999999999999E-2</v>
      </c>
      <c r="Y1184" t="s">
        <v>559</v>
      </c>
      <c r="AA1184" t="s">
        <v>3397</v>
      </c>
      <c r="AB1184">
        <v>0.125</v>
      </c>
      <c r="AC1184">
        <v>0.08</v>
      </c>
      <c r="AE1184" t="s">
        <v>118</v>
      </c>
      <c r="AF1184" t="s">
        <v>119</v>
      </c>
      <c r="AI1184">
        <v>1</v>
      </c>
      <c r="AJ1184">
        <v>1</v>
      </c>
      <c r="AK1184">
        <v>1</v>
      </c>
      <c r="AL1184">
        <v>0</v>
      </c>
      <c r="AM1184">
        <v>0</v>
      </c>
      <c r="AN1184">
        <v>0</v>
      </c>
      <c r="AO1184">
        <v>1</v>
      </c>
      <c r="AQ1184">
        <v>0</v>
      </c>
      <c r="AR1184">
        <v>0</v>
      </c>
      <c r="AS1184">
        <v>0</v>
      </c>
      <c r="AT1184">
        <v>0</v>
      </c>
      <c r="AU1184">
        <v>2</v>
      </c>
      <c r="AV1184">
        <v>0</v>
      </c>
      <c r="AW1184">
        <v>0</v>
      </c>
      <c r="AX1184">
        <v>2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K1184" t="s">
        <v>3397</v>
      </c>
    </row>
    <row r="1185" spans="1:63" x14ac:dyDescent="0.25">
      <c r="A1185">
        <v>1</v>
      </c>
      <c r="B1185" t="s">
        <v>529</v>
      </c>
      <c r="D1185" t="s">
        <v>529</v>
      </c>
      <c r="E1185">
        <v>1184</v>
      </c>
      <c r="G1185" t="s">
        <v>74</v>
      </c>
      <c r="H1185" t="s">
        <v>529</v>
      </c>
      <c r="I1185" t="s">
        <v>2189</v>
      </c>
      <c r="J1185">
        <v>1400120400</v>
      </c>
      <c r="K1185" t="s">
        <v>3492</v>
      </c>
      <c r="L1185" t="s">
        <v>2188</v>
      </c>
      <c r="M1185">
        <v>0.19</v>
      </c>
      <c r="N1185">
        <v>0.19400000000000001</v>
      </c>
      <c r="O1185">
        <v>0.13700000000000001</v>
      </c>
      <c r="P1185">
        <v>0.89</v>
      </c>
      <c r="Q1185">
        <v>1.0900000000000001</v>
      </c>
      <c r="R1185">
        <v>8.1100478294191021</v>
      </c>
      <c r="S1185">
        <v>1.115</v>
      </c>
      <c r="T1185">
        <v>1</v>
      </c>
      <c r="U1185">
        <v>2.37</v>
      </c>
      <c r="V1185">
        <v>0.51100000000000001</v>
      </c>
      <c r="X1185">
        <v>3.1300000000000001E-2</v>
      </c>
      <c r="Y1185" t="s">
        <v>2155</v>
      </c>
      <c r="AA1185" t="s">
        <v>3397</v>
      </c>
      <c r="AB1185">
        <v>0.11</v>
      </c>
      <c r="AC1185">
        <v>8.5000000000000006E-2</v>
      </c>
      <c r="AE1185" t="s">
        <v>471</v>
      </c>
      <c r="AF1185" t="s">
        <v>119</v>
      </c>
      <c r="AG1185" t="s">
        <v>90</v>
      </c>
      <c r="AI1185">
        <v>1</v>
      </c>
      <c r="AJ1185">
        <v>1</v>
      </c>
      <c r="AK1185">
        <v>1</v>
      </c>
      <c r="AL1185">
        <v>0</v>
      </c>
      <c r="AM1185">
        <v>0</v>
      </c>
      <c r="AN1185">
        <v>0</v>
      </c>
      <c r="AO1185">
        <v>1</v>
      </c>
      <c r="AQ1185">
        <v>0</v>
      </c>
      <c r="AR1185">
        <v>0</v>
      </c>
      <c r="AS1185">
        <v>0</v>
      </c>
      <c r="AT1185">
        <v>0</v>
      </c>
      <c r="AU1185">
        <v>2</v>
      </c>
      <c r="AV1185">
        <v>0</v>
      </c>
      <c r="AW1185">
        <v>0</v>
      </c>
      <c r="AX1185">
        <v>2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K1185" t="s">
        <v>3397</v>
      </c>
    </row>
    <row r="1186" spans="1:63" x14ac:dyDescent="0.25">
      <c r="A1186">
        <v>1</v>
      </c>
      <c r="B1186" t="s">
        <v>529</v>
      </c>
      <c r="D1186" t="s">
        <v>529</v>
      </c>
      <c r="E1186">
        <v>1185</v>
      </c>
      <c r="G1186" t="s">
        <v>74</v>
      </c>
      <c r="H1186" t="s">
        <v>529</v>
      </c>
      <c r="I1186" t="s">
        <v>2190</v>
      </c>
      <c r="J1186">
        <v>1400120508</v>
      </c>
      <c r="K1186" t="s">
        <v>3492</v>
      </c>
      <c r="L1186" t="s">
        <v>2188</v>
      </c>
      <c r="M1186">
        <v>0.19</v>
      </c>
      <c r="N1186">
        <v>0.19400000000000001</v>
      </c>
      <c r="O1186">
        <v>0.13700000000000001</v>
      </c>
      <c r="P1186">
        <v>0.89</v>
      </c>
      <c r="Q1186">
        <v>1.0900000000000001</v>
      </c>
      <c r="R1186">
        <v>8.1100478294191021</v>
      </c>
      <c r="S1186">
        <v>1.115</v>
      </c>
      <c r="T1186">
        <v>1</v>
      </c>
      <c r="U1186">
        <v>2.37</v>
      </c>
      <c r="V1186">
        <v>0.51100000000000001</v>
      </c>
      <c r="X1186">
        <v>3.1300000000000001E-2</v>
      </c>
      <c r="Y1186" t="s">
        <v>2168</v>
      </c>
      <c r="AA1186" t="s">
        <v>3397</v>
      </c>
      <c r="AB1186">
        <v>0.11</v>
      </c>
      <c r="AC1186">
        <v>0.09</v>
      </c>
      <c r="AE1186" t="s">
        <v>49</v>
      </c>
      <c r="AF1186" t="s">
        <v>119</v>
      </c>
      <c r="AG1186" t="s">
        <v>90</v>
      </c>
      <c r="AI1186">
        <v>1</v>
      </c>
      <c r="AJ1186">
        <v>1</v>
      </c>
      <c r="AK1186">
        <v>1</v>
      </c>
      <c r="AL1186">
        <v>0</v>
      </c>
      <c r="AM1186">
        <v>0</v>
      </c>
      <c r="AN1186">
        <v>0</v>
      </c>
      <c r="AO1186">
        <v>1</v>
      </c>
      <c r="AQ1186">
        <v>0</v>
      </c>
      <c r="AR1186">
        <v>0</v>
      </c>
      <c r="AS1186">
        <v>0</v>
      </c>
      <c r="AT1186">
        <v>0</v>
      </c>
      <c r="AU1186">
        <v>2</v>
      </c>
      <c r="AV1186">
        <v>0</v>
      </c>
      <c r="AW1186">
        <v>0</v>
      </c>
      <c r="AX1186">
        <v>2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K1186" t="s">
        <v>3397</v>
      </c>
    </row>
    <row r="1187" spans="1:63" x14ac:dyDescent="0.25">
      <c r="A1187">
        <v>1</v>
      </c>
      <c r="B1187" t="s">
        <v>529</v>
      </c>
      <c r="D1187" t="s">
        <v>529</v>
      </c>
      <c r="E1187">
        <v>1186</v>
      </c>
      <c r="G1187" t="s">
        <v>74</v>
      </c>
      <c r="H1187" t="s">
        <v>529</v>
      </c>
      <c r="I1187" t="s">
        <v>2191</v>
      </c>
      <c r="J1187">
        <v>1405007208</v>
      </c>
      <c r="K1187" t="s">
        <v>3491</v>
      </c>
      <c r="L1187" t="s">
        <v>2409</v>
      </c>
      <c r="M1187">
        <v>0.25</v>
      </c>
      <c r="N1187">
        <v>0.255</v>
      </c>
      <c r="O1187">
        <v>0.184</v>
      </c>
      <c r="P1187">
        <v>1.0149999999999999</v>
      </c>
      <c r="Q1187">
        <v>1.22</v>
      </c>
      <c r="R1187">
        <v>9.8245190712324728</v>
      </c>
      <c r="S1187">
        <v>1.25</v>
      </c>
      <c r="T1187">
        <v>1</v>
      </c>
      <c r="U1187">
        <v>2.5</v>
      </c>
      <c r="V1187">
        <v>0.628</v>
      </c>
      <c r="X1187">
        <v>0.05</v>
      </c>
      <c r="Y1187" t="s">
        <v>2168</v>
      </c>
      <c r="AA1187" t="s">
        <v>3397</v>
      </c>
      <c r="AB1187">
        <v>0.14000000000000001</v>
      </c>
      <c r="AC1187">
        <v>0.13</v>
      </c>
      <c r="AE1187" t="s">
        <v>118</v>
      </c>
      <c r="AF1187" t="s">
        <v>119</v>
      </c>
      <c r="AG1187" t="s">
        <v>90</v>
      </c>
      <c r="AI1187">
        <v>1</v>
      </c>
      <c r="AJ1187">
        <v>1</v>
      </c>
      <c r="AK1187">
        <v>1</v>
      </c>
      <c r="AL1187">
        <v>0</v>
      </c>
      <c r="AM1187">
        <v>0</v>
      </c>
      <c r="AN1187">
        <v>0</v>
      </c>
      <c r="AO1187">
        <v>1</v>
      </c>
      <c r="AQ1187">
        <v>0</v>
      </c>
      <c r="AR1187">
        <v>0</v>
      </c>
      <c r="AS1187">
        <v>0</v>
      </c>
      <c r="AT1187">
        <v>0</v>
      </c>
      <c r="AU1187">
        <v>2</v>
      </c>
      <c r="AV1187">
        <v>0</v>
      </c>
      <c r="AW1187">
        <v>0</v>
      </c>
      <c r="AX1187">
        <v>2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K1187" t="s">
        <v>3397</v>
      </c>
    </row>
    <row r="1188" spans="1:63" x14ac:dyDescent="0.25">
      <c r="A1188">
        <v>1</v>
      </c>
      <c r="B1188" t="s">
        <v>529</v>
      </c>
      <c r="D1188" t="s">
        <v>529</v>
      </c>
      <c r="E1188">
        <v>1187</v>
      </c>
      <c r="G1188" t="s">
        <v>74</v>
      </c>
      <c r="H1188" t="s">
        <v>529</v>
      </c>
      <c r="I1188" t="s">
        <v>2192</v>
      </c>
      <c r="J1188">
        <v>1625514256</v>
      </c>
      <c r="K1188" t="s">
        <v>3491</v>
      </c>
      <c r="L1188" t="s">
        <v>2408</v>
      </c>
      <c r="M1188">
        <v>0.25</v>
      </c>
      <c r="N1188">
        <v>0.255</v>
      </c>
      <c r="O1188">
        <v>0.184</v>
      </c>
      <c r="P1188">
        <v>1.2</v>
      </c>
      <c r="Q1188">
        <v>1.38</v>
      </c>
      <c r="R1188">
        <v>11.156817446975523</v>
      </c>
      <c r="S1188">
        <v>1.405</v>
      </c>
      <c r="T1188">
        <v>1</v>
      </c>
      <c r="U1188">
        <v>5.91</v>
      </c>
      <c r="V1188">
        <v>0.52600000000000002</v>
      </c>
      <c r="X1188">
        <v>3.5700000000000003E-2</v>
      </c>
      <c r="Y1188" t="s">
        <v>559</v>
      </c>
      <c r="AA1188" t="s">
        <v>3397</v>
      </c>
      <c r="AB1188">
        <v>0.18</v>
      </c>
      <c r="AC1188">
        <v>0.11</v>
      </c>
      <c r="AE1188" t="s">
        <v>49</v>
      </c>
      <c r="AF1188" t="s">
        <v>123</v>
      </c>
      <c r="AG1188" t="s">
        <v>90</v>
      </c>
      <c r="AI1188">
        <v>1</v>
      </c>
      <c r="AJ1188">
        <v>0</v>
      </c>
      <c r="AK1188">
        <v>1</v>
      </c>
      <c r="AL1188">
        <v>1</v>
      </c>
      <c r="AM1188">
        <v>0</v>
      </c>
      <c r="AN1188">
        <v>0</v>
      </c>
      <c r="AO1188">
        <v>1</v>
      </c>
      <c r="AQ1188">
        <v>0</v>
      </c>
      <c r="AR1188">
        <v>0</v>
      </c>
      <c r="AS1188">
        <v>0</v>
      </c>
      <c r="AT1188">
        <v>0</v>
      </c>
      <c r="AU1188">
        <v>2</v>
      </c>
      <c r="AV1188">
        <v>0</v>
      </c>
      <c r="AW1188">
        <v>0</v>
      </c>
      <c r="AX1188">
        <v>2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K1188" t="s">
        <v>3397</v>
      </c>
    </row>
    <row r="1189" spans="1:63" x14ac:dyDescent="0.25">
      <c r="A1189">
        <v>1</v>
      </c>
      <c r="B1189" t="s">
        <v>529</v>
      </c>
      <c r="D1189" t="s">
        <v>529</v>
      </c>
      <c r="E1189">
        <v>1188</v>
      </c>
      <c r="G1189" t="s">
        <v>74</v>
      </c>
      <c r="H1189" t="s">
        <v>529</v>
      </c>
      <c r="I1189" t="s">
        <v>2193</v>
      </c>
      <c r="J1189">
        <v>1410104208</v>
      </c>
      <c r="K1189" t="s">
        <v>3490</v>
      </c>
      <c r="L1189" t="s">
        <v>2194</v>
      </c>
      <c r="M1189">
        <v>0.315</v>
      </c>
      <c r="N1189">
        <v>0.317</v>
      </c>
      <c r="O1189">
        <v>0.247</v>
      </c>
      <c r="P1189">
        <v>1.1399999999999999</v>
      </c>
      <c r="Q1189">
        <v>1.36</v>
      </c>
      <c r="R1189">
        <v>9.0394828033551136</v>
      </c>
      <c r="S1189">
        <v>1.385</v>
      </c>
      <c r="T1189">
        <v>1</v>
      </c>
      <c r="U1189">
        <v>2.72</v>
      </c>
      <c r="V1189">
        <v>1.1259999999999999</v>
      </c>
      <c r="X1189">
        <v>4.9000000000000002E-2</v>
      </c>
      <c r="Y1189" t="s">
        <v>597</v>
      </c>
      <c r="AA1189" t="s">
        <v>3397</v>
      </c>
      <c r="AB1189">
        <v>0.22500000000000001</v>
      </c>
      <c r="AC1189">
        <v>6.5000000000000002E-2</v>
      </c>
      <c r="AE1189" t="s">
        <v>49</v>
      </c>
      <c r="AF1189" t="s">
        <v>432</v>
      </c>
      <c r="AG1189" t="s">
        <v>90</v>
      </c>
      <c r="AI1189">
        <v>1</v>
      </c>
      <c r="AJ1189">
        <v>1</v>
      </c>
      <c r="AK1189">
        <v>1</v>
      </c>
      <c r="AL1189">
        <v>0</v>
      </c>
      <c r="AM1189">
        <v>0</v>
      </c>
      <c r="AN1189">
        <v>0</v>
      </c>
      <c r="AO1189">
        <v>1</v>
      </c>
      <c r="AQ1189">
        <v>0</v>
      </c>
      <c r="AR1189">
        <v>0</v>
      </c>
      <c r="AS1189">
        <v>0</v>
      </c>
      <c r="AT1189">
        <v>0</v>
      </c>
      <c r="AU1189">
        <v>2</v>
      </c>
      <c r="AV1189">
        <v>0</v>
      </c>
      <c r="AW1189">
        <v>0</v>
      </c>
      <c r="AX1189">
        <v>2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K1189" t="s">
        <v>3397</v>
      </c>
    </row>
    <row r="1190" spans="1:63" x14ac:dyDescent="0.25">
      <c r="A1190">
        <v>1</v>
      </c>
      <c r="B1190" t="s">
        <v>2195</v>
      </c>
      <c r="D1190" t="s">
        <v>2195</v>
      </c>
      <c r="E1190">
        <v>1189</v>
      </c>
      <c r="H1190" t="s">
        <v>2195</v>
      </c>
      <c r="I1190" t="s">
        <v>2196</v>
      </c>
      <c r="J1190" t="s">
        <v>2197</v>
      </c>
      <c r="K1190" t="s">
        <v>3489</v>
      </c>
      <c r="M1190">
        <v>0.1181</v>
      </c>
      <c r="N1190">
        <v>0.11799999999999999</v>
      </c>
      <c r="R1190">
        <v>0</v>
      </c>
      <c r="T1190">
        <v>3</v>
      </c>
      <c r="U1190">
        <v>1.5</v>
      </c>
      <c r="V1190">
        <v>5.91E-2</v>
      </c>
      <c r="AA1190" t="s">
        <v>3397</v>
      </c>
      <c r="AE1190" t="s">
        <v>44</v>
      </c>
      <c r="AF1190" t="s">
        <v>73</v>
      </c>
      <c r="AG1190" t="s">
        <v>2289</v>
      </c>
      <c r="AI1190">
        <v>1</v>
      </c>
      <c r="AJ1190">
        <v>0</v>
      </c>
      <c r="AK1190">
        <v>1</v>
      </c>
      <c r="AL1190">
        <v>1</v>
      </c>
      <c r="AM1190">
        <v>0</v>
      </c>
      <c r="AN1190">
        <v>0</v>
      </c>
      <c r="AO1190">
        <v>1</v>
      </c>
      <c r="AQ1190">
        <v>0</v>
      </c>
      <c r="AR1190">
        <v>0</v>
      </c>
      <c r="AS1190">
        <v>0</v>
      </c>
      <c r="AT1190">
        <v>0</v>
      </c>
      <c r="AU1190">
        <v>2</v>
      </c>
      <c r="AV1190">
        <v>0</v>
      </c>
      <c r="AW1190">
        <v>0</v>
      </c>
      <c r="AX1190">
        <v>2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K1190" t="s">
        <v>3397</v>
      </c>
    </row>
    <row r="1191" spans="1:63" x14ac:dyDescent="0.25">
      <c r="A1191">
        <v>1</v>
      </c>
      <c r="B1191" t="s">
        <v>2195</v>
      </c>
      <c r="D1191" t="s">
        <v>2195</v>
      </c>
      <c r="E1191">
        <v>1190</v>
      </c>
      <c r="G1191" t="s">
        <v>74</v>
      </c>
      <c r="H1191" t="s">
        <v>2195</v>
      </c>
      <c r="I1191" t="s">
        <v>2198</v>
      </c>
      <c r="J1191">
        <v>11410</v>
      </c>
      <c r="K1191" t="s">
        <v>3488</v>
      </c>
      <c r="M1191">
        <v>0.01</v>
      </c>
      <c r="N1191">
        <v>0.125</v>
      </c>
      <c r="O1191">
        <v>0.01</v>
      </c>
      <c r="P1191">
        <v>0.06</v>
      </c>
      <c r="Q1191">
        <v>0.32500000000000001</v>
      </c>
      <c r="R1191">
        <v>12.242331198874425</v>
      </c>
      <c r="S1191">
        <v>0.35</v>
      </c>
      <c r="T1191">
        <v>2</v>
      </c>
      <c r="U1191">
        <v>1.5</v>
      </c>
      <c r="V1191">
        <v>0.03</v>
      </c>
      <c r="Z1191">
        <v>90</v>
      </c>
      <c r="AA1191">
        <v>5.000000000000001E-3</v>
      </c>
      <c r="AE1191" t="s">
        <v>44</v>
      </c>
      <c r="AF1191" t="s">
        <v>62</v>
      </c>
      <c r="AG1191" t="s">
        <v>66</v>
      </c>
      <c r="AI1191">
        <v>1</v>
      </c>
      <c r="AJ1191">
        <v>1</v>
      </c>
      <c r="AK1191">
        <v>0</v>
      </c>
      <c r="AL1191">
        <v>0</v>
      </c>
      <c r="AM1191">
        <v>1</v>
      </c>
      <c r="AN1191">
        <v>0</v>
      </c>
      <c r="AO1191">
        <v>1</v>
      </c>
      <c r="AQ1191">
        <v>0</v>
      </c>
      <c r="AR1191">
        <v>0</v>
      </c>
      <c r="AS1191">
        <v>0</v>
      </c>
      <c r="AT1191">
        <v>0</v>
      </c>
      <c r="AU1191">
        <v>2</v>
      </c>
      <c r="AV1191">
        <v>0</v>
      </c>
      <c r="AW1191">
        <v>0</v>
      </c>
      <c r="AX1191">
        <v>2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K1191" t="s">
        <v>3397</v>
      </c>
    </row>
    <row r="1192" spans="1:63" x14ac:dyDescent="0.25">
      <c r="A1192">
        <v>1</v>
      </c>
      <c r="B1192" t="s">
        <v>2195</v>
      </c>
      <c r="D1192" t="s">
        <v>2195</v>
      </c>
      <c r="E1192">
        <v>1191</v>
      </c>
      <c r="G1192" t="s">
        <v>74</v>
      </c>
      <c r="H1192" t="s">
        <v>2195</v>
      </c>
      <c r="I1192" t="s">
        <v>2199</v>
      </c>
      <c r="J1192">
        <v>11420</v>
      </c>
      <c r="K1192" t="s">
        <v>3392</v>
      </c>
      <c r="M1192">
        <v>0.02</v>
      </c>
      <c r="N1192">
        <v>0.125</v>
      </c>
      <c r="O1192">
        <v>0.02</v>
      </c>
      <c r="P1192">
        <v>0.08</v>
      </c>
      <c r="Q1192">
        <v>0.32500000000000001</v>
      </c>
      <c r="R1192">
        <v>12.094757077012105</v>
      </c>
      <c r="S1192">
        <v>0.35</v>
      </c>
      <c r="T1192">
        <v>2</v>
      </c>
      <c r="U1192">
        <v>1.5</v>
      </c>
      <c r="V1192">
        <v>0.06</v>
      </c>
      <c r="Z1192">
        <v>90</v>
      </c>
      <c r="AA1192">
        <v>1.0000000000000002E-2</v>
      </c>
      <c r="AE1192" t="s">
        <v>44</v>
      </c>
      <c r="AF1192" t="s">
        <v>62</v>
      </c>
      <c r="AG1192" t="s">
        <v>66</v>
      </c>
      <c r="AI1192">
        <v>1</v>
      </c>
      <c r="AJ1192">
        <v>1</v>
      </c>
      <c r="AK1192">
        <v>0</v>
      </c>
      <c r="AL1192">
        <v>0</v>
      </c>
      <c r="AM1192">
        <v>1</v>
      </c>
      <c r="AN1192">
        <v>0</v>
      </c>
      <c r="AO1192">
        <v>1</v>
      </c>
      <c r="AQ1192">
        <v>0</v>
      </c>
      <c r="AR1192">
        <v>0</v>
      </c>
      <c r="AS1192">
        <v>0</v>
      </c>
      <c r="AT1192">
        <v>0</v>
      </c>
      <c r="AU1192">
        <v>2</v>
      </c>
      <c r="AV1192">
        <v>0</v>
      </c>
      <c r="AW1192">
        <v>0</v>
      </c>
      <c r="AX1192">
        <v>2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K1192" t="s">
        <v>3397</v>
      </c>
    </row>
    <row r="1193" spans="1:63" x14ac:dyDescent="0.25">
      <c r="A1193">
        <v>1</v>
      </c>
      <c r="B1193" t="s">
        <v>2195</v>
      </c>
      <c r="D1193" t="s">
        <v>2195</v>
      </c>
      <c r="E1193">
        <v>1192</v>
      </c>
      <c r="G1193" t="s">
        <v>74</v>
      </c>
      <c r="H1193" t="s">
        <v>2195</v>
      </c>
      <c r="I1193" t="s">
        <v>2200</v>
      </c>
      <c r="J1193">
        <v>11430</v>
      </c>
      <c r="K1193" t="s">
        <v>3487</v>
      </c>
      <c r="M1193">
        <v>0.03</v>
      </c>
      <c r="N1193">
        <v>0.125</v>
      </c>
      <c r="O1193">
        <v>0.03</v>
      </c>
      <c r="P1193">
        <v>0.125</v>
      </c>
      <c r="Q1193">
        <v>0.32500000000000001</v>
      </c>
      <c r="R1193">
        <v>13.360218444764485</v>
      </c>
      <c r="S1193">
        <v>0.35</v>
      </c>
      <c r="T1193">
        <v>2</v>
      </c>
      <c r="U1193">
        <v>1.5</v>
      </c>
      <c r="V1193">
        <v>0.09</v>
      </c>
      <c r="Z1193">
        <v>90</v>
      </c>
      <c r="AA1193">
        <v>1.5000000000000001E-2</v>
      </c>
      <c r="AE1193" t="s">
        <v>44</v>
      </c>
      <c r="AF1193" t="s">
        <v>62</v>
      </c>
      <c r="AG1193" t="s">
        <v>66</v>
      </c>
      <c r="AI1193">
        <v>1</v>
      </c>
      <c r="AJ1193">
        <v>1</v>
      </c>
      <c r="AK1193">
        <v>0</v>
      </c>
      <c r="AL1193">
        <v>0</v>
      </c>
      <c r="AM1193">
        <v>1</v>
      </c>
      <c r="AN1193">
        <v>0</v>
      </c>
      <c r="AO1193">
        <v>1</v>
      </c>
      <c r="AQ1193">
        <v>0</v>
      </c>
      <c r="AR1193">
        <v>0</v>
      </c>
      <c r="AS1193">
        <v>0</v>
      </c>
      <c r="AT1193">
        <v>0</v>
      </c>
      <c r="AU1193">
        <v>2</v>
      </c>
      <c r="AV1193">
        <v>0</v>
      </c>
      <c r="AW1193">
        <v>0</v>
      </c>
      <c r="AX1193">
        <v>2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K1193" t="s">
        <v>3397</v>
      </c>
    </row>
    <row r="1194" spans="1:63" x14ac:dyDescent="0.25">
      <c r="A1194">
        <v>1</v>
      </c>
      <c r="B1194" t="s">
        <v>2195</v>
      </c>
      <c r="D1194" t="s">
        <v>2195</v>
      </c>
      <c r="E1194">
        <v>1193</v>
      </c>
      <c r="G1194" t="s">
        <v>74</v>
      </c>
      <c r="H1194" t="s">
        <v>2195</v>
      </c>
      <c r="I1194" t="s">
        <v>2201</v>
      </c>
      <c r="J1194">
        <v>11445</v>
      </c>
      <c r="K1194" t="s">
        <v>3486</v>
      </c>
      <c r="M1194">
        <v>4.4999999999999998E-2</v>
      </c>
      <c r="N1194">
        <v>0.125</v>
      </c>
      <c r="O1194">
        <v>4.4999999999999998E-2</v>
      </c>
      <c r="P1194">
        <v>0.125</v>
      </c>
      <c r="Q1194">
        <v>0.32500000000000001</v>
      </c>
      <c r="R1194">
        <v>11.309932474020215</v>
      </c>
      <c r="S1194">
        <v>0.35</v>
      </c>
      <c r="T1194">
        <v>2</v>
      </c>
      <c r="U1194">
        <v>1.5009999999999999</v>
      </c>
      <c r="V1194">
        <v>0.12</v>
      </c>
      <c r="Z1194">
        <v>90</v>
      </c>
      <c r="AA1194">
        <v>2.2500000000000003E-2</v>
      </c>
      <c r="AE1194" t="s">
        <v>44</v>
      </c>
      <c r="AF1194" t="s">
        <v>62</v>
      </c>
      <c r="AG1194" t="s">
        <v>66</v>
      </c>
      <c r="AI1194">
        <v>1</v>
      </c>
      <c r="AJ1194">
        <v>1</v>
      </c>
      <c r="AK1194">
        <v>0</v>
      </c>
      <c r="AL1194">
        <v>0</v>
      </c>
      <c r="AM1194">
        <v>1</v>
      </c>
      <c r="AN1194">
        <v>0</v>
      </c>
      <c r="AO1194">
        <v>1</v>
      </c>
      <c r="AQ1194">
        <v>0</v>
      </c>
      <c r="AR1194">
        <v>0</v>
      </c>
      <c r="AS1194">
        <v>0</v>
      </c>
      <c r="AT1194">
        <v>0</v>
      </c>
      <c r="AU1194">
        <v>2</v>
      </c>
      <c r="AV1194">
        <v>0</v>
      </c>
      <c r="AW1194">
        <v>0</v>
      </c>
      <c r="AX1194">
        <v>2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K1194" t="s">
        <v>3397</v>
      </c>
    </row>
    <row r="1195" spans="1:63" x14ac:dyDescent="0.25">
      <c r="A1195">
        <v>1</v>
      </c>
      <c r="B1195" t="s">
        <v>2195</v>
      </c>
      <c r="D1195" t="s">
        <v>2195</v>
      </c>
      <c r="E1195">
        <v>1194</v>
      </c>
      <c r="G1195" t="s">
        <v>74</v>
      </c>
      <c r="H1195" t="s">
        <v>2195</v>
      </c>
      <c r="I1195" t="s">
        <v>2202</v>
      </c>
      <c r="J1195">
        <v>11460</v>
      </c>
      <c r="K1195" t="s">
        <v>3485</v>
      </c>
      <c r="M1195">
        <v>0.06</v>
      </c>
      <c r="N1195">
        <v>0.125</v>
      </c>
      <c r="O1195">
        <v>0.06</v>
      </c>
      <c r="P1195">
        <v>0.15</v>
      </c>
      <c r="Q1195">
        <v>0.375</v>
      </c>
      <c r="R1195">
        <v>8.2192092488990482</v>
      </c>
      <c r="S1195">
        <v>0.47499999999999998</v>
      </c>
      <c r="T1195">
        <v>2</v>
      </c>
      <c r="U1195">
        <v>1.5</v>
      </c>
      <c r="V1195">
        <v>0.14499999999999999</v>
      </c>
      <c r="Z1195">
        <v>90</v>
      </c>
      <c r="AA1195">
        <v>3.0000000000000002E-2</v>
      </c>
      <c r="AE1195" t="s">
        <v>44</v>
      </c>
      <c r="AF1195" t="s">
        <v>62</v>
      </c>
      <c r="AG1195" t="s">
        <v>66</v>
      </c>
      <c r="AI1195">
        <v>1</v>
      </c>
      <c r="AJ1195">
        <v>1</v>
      </c>
      <c r="AK1195">
        <v>0</v>
      </c>
      <c r="AL1195">
        <v>0</v>
      </c>
      <c r="AM1195">
        <v>1</v>
      </c>
      <c r="AN1195">
        <v>0</v>
      </c>
      <c r="AO1195">
        <v>1</v>
      </c>
      <c r="AQ1195">
        <v>0</v>
      </c>
      <c r="AR1195">
        <v>0</v>
      </c>
      <c r="AS1195">
        <v>0</v>
      </c>
      <c r="AT1195">
        <v>0</v>
      </c>
      <c r="AU1195">
        <v>2</v>
      </c>
      <c r="AV1195">
        <v>0</v>
      </c>
      <c r="AW1195">
        <v>0</v>
      </c>
      <c r="AX1195">
        <v>2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K1195" t="s">
        <v>3397</v>
      </c>
    </row>
    <row r="1196" spans="1:63" x14ac:dyDescent="0.25">
      <c r="A1196">
        <v>1</v>
      </c>
      <c r="B1196" t="s">
        <v>2195</v>
      </c>
      <c r="D1196" t="s">
        <v>2195</v>
      </c>
      <c r="E1196">
        <v>1195</v>
      </c>
      <c r="G1196" t="s">
        <v>74</v>
      </c>
      <c r="H1196" t="s">
        <v>2195</v>
      </c>
      <c r="I1196" t="s">
        <v>2203</v>
      </c>
      <c r="J1196">
        <v>11490</v>
      </c>
      <c r="K1196" t="s">
        <v>3484</v>
      </c>
      <c r="M1196">
        <v>0.09</v>
      </c>
      <c r="N1196">
        <v>0.125</v>
      </c>
      <c r="O1196">
        <v>0.09</v>
      </c>
      <c r="P1196">
        <v>0.25</v>
      </c>
      <c r="Q1196">
        <v>0.45</v>
      </c>
      <c r="R1196">
        <v>5.0006445975584199</v>
      </c>
      <c r="S1196">
        <v>0.57499999999999996</v>
      </c>
      <c r="T1196">
        <v>2</v>
      </c>
      <c r="U1196">
        <v>1.5</v>
      </c>
      <c r="V1196">
        <v>0.245</v>
      </c>
      <c r="Z1196">
        <v>90</v>
      </c>
      <c r="AA1196">
        <v>4.5000000000000005E-2</v>
      </c>
      <c r="AE1196" t="s">
        <v>44</v>
      </c>
      <c r="AF1196" t="s">
        <v>62</v>
      </c>
      <c r="AG1196" t="s">
        <v>66</v>
      </c>
      <c r="AI1196">
        <v>1</v>
      </c>
      <c r="AJ1196">
        <v>1</v>
      </c>
      <c r="AK1196">
        <v>0</v>
      </c>
      <c r="AL1196">
        <v>0</v>
      </c>
      <c r="AM1196">
        <v>1</v>
      </c>
      <c r="AN1196">
        <v>0</v>
      </c>
      <c r="AO1196">
        <v>1</v>
      </c>
      <c r="AQ1196">
        <v>0</v>
      </c>
      <c r="AR1196">
        <v>0</v>
      </c>
      <c r="AS1196">
        <v>0</v>
      </c>
      <c r="AT1196">
        <v>0</v>
      </c>
      <c r="AU1196">
        <v>2</v>
      </c>
      <c r="AV1196">
        <v>0</v>
      </c>
      <c r="AW1196">
        <v>0</v>
      </c>
      <c r="AX1196">
        <v>2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K1196" t="s">
        <v>3397</v>
      </c>
    </row>
    <row r="1197" spans="1:63" x14ac:dyDescent="0.25">
      <c r="A1197">
        <v>1</v>
      </c>
      <c r="B1197" t="s">
        <v>421</v>
      </c>
      <c r="C1197" t="s">
        <v>421</v>
      </c>
      <c r="E1197">
        <v>1196</v>
      </c>
      <c r="G1197" t="s">
        <v>74</v>
      </c>
      <c r="H1197" t="s">
        <v>421</v>
      </c>
      <c r="I1197" t="s">
        <v>2205</v>
      </c>
      <c r="J1197">
        <v>11525</v>
      </c>
      <c r="K1197" t="s">
        <v>3483</v>
      </c>
      <c r="M1197">
        <v>0.125</v>
      </c>
      <c r="N1197">
        <v>0.125</v>
      </c>
      <c r="O1197">
        <v>0.125</v>
      </c>
      <c r="P1197">
        <v>0.65</v>
      </c>
      <c r="R1197">
        <v>0</v>
      </c>
      <c r="S1197">
        <v>0.65</v>
      </c>
      <c r="T1197">
        <v>2</v>
      </c>
      <c r="U1197">
        <v>1.5</v>
      </c>
      <c r="V1197">
        <v>0.375</v>
      </c>
      <c r="Z1197">
        <v>90</v>
      </c>
      <c r="AA1197">
        <v>6.25E-2</v>
      </c>
      <c r="AE1197" t="s">
        <v>44</v>
      </c>
      <c r="AF1197" t="s">
        <v>62</v>
      </c>
      <c r="AG1197" t="s">
        <v>66</v>
      </c>
      <c r="AI1197">
        <v>1</v>
      </c>
      <c r="AJ1197">
        <v>1</v>
      </c>
      <c r="AK1197">
        <v>0</v>
      </c>
      <c r="AL1197">
        <v>0</v>
      </c>
      <c r="AM1197">
        <v>1</v>
      </c>
      <c r="AN1197">
        <v>0</v>
      </c>
      <c r="AO1197">
        <v>1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2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K1197" t="s">
        <v>3397</v>
      </c>
    </row>
    <row r="1198" spans="1:63" x14ac:dyDescent="0.25">
      <c r="A1198">
        <v>1</v>
      </c>
      <c r="B1198" t="s">
        <v>2195</v>
      </c>
      <c r="D1198" t="s">
        <v>2195</v>
      </c>
      <c r="E1198">
        <v>1197</v>
      </c>
      <c r="G1198" t="s">
        <v>74</v>
      </c>
      <c r="H1198" t="s">
        <v>2195</v>
      </c>
      <c r="I1198" t="s">
        <v>2206</v>
      </c>
      <c r="J1198">
        <v>15462</v>
      </c>
      <c r="K1198" t="s">
        <v>3482</v>
      </c>
      <c r="M1198">
        <v>0.25</v>
      </c>
      <c r="N1198">
        <v>0.25</v>
      </c>
      <c r="O1198">
        <v>0.25</v>
      </c>
      <c r="P1198">
        <v>1.1499999999999999</v>
      </c>
      <c r="R1198">
        <v>0</v>
      </c>
      <c r="S1198">
        <v>1.1499999999999999</v>
      </c>
      <c r="T1198">
        <v>2</v>
      </c>
      <c r="U1198">
        <v>2.5</v>
      </c>
      <c r="V1198">
        <v>1</v>
      </c>
      <c r="Z1198">
        <v>90</v>
      </c>
      <c r="AA1198">
        <v>0.125</v>
      </c>
      <c r="AE1198" t="s">
        <v>44</v>
      </c>
      <c r="AF1198" t="s">
        <v>62</v>
      </c>
      <c r="AG1198" t="s">
        <v>76</v>
      </c>
      <c r="AI1198">
        <v>0</v>
      </c>
      <c r="AJ1198">
        <v>1</v>
      </c>
      <c r="AK1198">
        <v>1</v>
      </c>
      <c r="AL1198">
        <v>0</v>
      </c>
      <c r="AM1198">
        <v>1</v>
      </c>
      <c r="AN1198">
        <v>0</v>
      </c>
      <c r="AO1198">
        <v>1</v>
      </c>
      <c r="AQ1198">
        <v>0</v>
      </c>
      <c r="AR1198">
        <v>0</v>
      </c>
      <c r="AS1198">
        <v>0</v>
      </c>
      <c r="AT1198">
        <v>0</v>
      </c>
      <c r="AU1198">
        <v>2</v>
      </c>
      <c r="AV1198">
        <v>0</v>
      </c>
      <c r="AW1198">
        <v>0</v>
      </c>
      <c r="AX1198">
        <v>2</v>
      </c>
      <c r="AY1198">
        <v>2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K1198" t="s">
        <v>3397</v>
      </c>
    </row>
    <row r="1199" spans="1:63" x14ac:dyDescent="0.25">
      <c r="A1199">
        <v>1</v>
      </c>
      <c r="B1199" t="s">
        <v>2195</v>
      </c>
      <c r="D1199" t="s">
        <v>2195</v>
      </c>
      <c r="E1199">
        <v>1198</v>
      </c>
      <c r="G1199" t="s">
        <v>74</v>
      </c>
      <c r="H1199" t="s">
        <v>2195</v>
      </c>
      <c r="I1199" t="s">
        <v>2207</v>
      </c>
      <c r="J1199" t="s">
        <v>2208</v>
      </c>
      <c r="K1199" t="s">
        <v>3482</v>
      </c>
      <c r="M1199">
        <v>0.25</v>
      </c>
      <c r="N1199">
        <v>0.25</v>
      </c>
      <c r="O1199">
        <v>0.25</v>
      </c>
      <c r="P1199">
        <v>0.8</v>
      </c>
      <c r="R1199">
        <v>0</v>
      </c>
      <c r="S1199">
        <v>0.8</v>
      </c>
      <c r="T1199">
        <v>2</v>
      </c>
      <c r="U1199">
        <v>2.5</v>
      </c>
      <c r="V1199">
        <v>0.75</v>
      </c>
      <c r="Z1199">
        <v>140</v>
      </c>
      <c r="AA1199">
        <v>4.5496279283275307E-2</v>
      </c>
      <c r="AE1199" t="s">
        <v>44</v>
      </c>
      <c r="AF1199" t="s">
        <v>73</v>
      </c>
      <c r="AG1199" t="s">
        <v>66</v>
      </c>
      <c r="AI1199">
        <v>0</v>
      </c>
      <c r="AJ1199">
        <v>1</v>
      </c>
      <c r="AK1199">
        <v>1</v>
      </c>
      <c r="AL1199">
        <v>0</v>
      </c>
      <c r="AM1199">
        <v>1</v>
      </c>
      <c r="AN1199">
        <v>0</v>
      </c>
      <c r="AO1199">
        <v>1</v>
      </c>
      <c r="AQ1199">
        <v>0</v>
      </c>
      <c r="AR1199">
        <v>0</v>
      </c>
      <c r="AS1199">
        <v>0</v>
      </c>
      <c r="AT1199">
        <v>0</v>
      </c>
      <c r="AU1199">
        <v>2</v>
      </c>
      <c r="AV1199">
        <v>0</v>
      </c>
      <c r="AW1199">
        <v>0</v>
      </c>
      <c r="AX1199">
        <v>2</v>
      </c>
      <c r="AY1199">
        <v>2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K1199" t="s">
        <v>3397</v>
      </c>
    </row>
    <row r="1200" spans="1:63" x14ac:dyDescent="0.25">
      <c r="A1200">
        <v>1</v>
      </c>
      <c r="B1200" t="s">
        <v>2195</v>
      </c>
      <c r="D1200" t="s">
        <v>2195</v>
      </c>
      <c r="E1200">
        <v>1199</v>
      </c>
      <c r="H1200" t="s">
        <v>2195</v>
      </c>
      <c r="I1200" t="s">
        <v>2209</v>
      </c>
      <c r="J1200" t="s">
        <v>2210</v>
      </c>
      <c r="K1200" t="s">
        <v>3482</v>
      </c>
      <c r="M1200">
        <v>0.25</v>
      </c>
      <c r="N1200">
        <v>0.25</v>
      </c>
      <c r="R1200">
        <v>0</v>
      </c>
      <c r="T1200">
        <v>2</v>
      </c>
      <c r="U1200">
        <v>2</v>
      </c>
      <c r="V1200">
        <v>0.75</v>
      </c>
      <c r="AA1200" t="s">
        <v>3397</v>
      </c>
      <c r="AE1200" t="s">
        <v>44</v>
      </c>
      <c r="AF1200" t="s">
        <v>62</v>
      </c>
      <c r="AG1200" t="s">
        <v>2211</v>
      </c>
      <c r="AI1200">
        <v>1</v>
      </c>
      <c r="AJ1200">
        <v>1</v>
      </c>
      <c r="AK1200">
        <v>0</v>
      </c>
      <c r="AL1200">
        <v>0</v>
      </c>
      <c r="AM1200">
        <v>1</v>
      </c>
      <c r="AN1200">
        <v>0</v>
      </c>
      <c r="AO1200">
        <v>1</v>
      </c>
      <c r="AQ1200">
        <v>0</v>
      </c>
      <c r="AR1200">
        <v>0</v>
      </c>
      <c r="AS1200">
        <v>0</v>
      </c>
      <c r="AT1200">
        <v>0</v>
      </c>
      <c r="AU1200">
        <v>2</v>
      </c>
      <c r="AV1200">
        <v>0</v>
      </c>
      <c r="AW1200">
        <v>0</v>
      </c>
      <c r="AX1200">
        <v>2</v>
      </c>
      <c r="AY1200">
        <v>2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K1200" t="s">
        <v>3397</v>
      </c>
    </row>
    <row r="1201" spans="1:63" x14ac:dyDescent="0.25">
      <c r="A1201">
        <v>1</v>
      </c>
      <c r="B1201" t="s">
        <v>2195</v>
      </c>
      <c r="D1201" t="s">
        <v>2195</v>
      </c>
      <c r="E1201">
        <v>1200</v>
      </c>
      <c r="G1201" t="s">
        <v>74</v>
      </c>
      <c r="H1201" t="s">
        <v>2195</v>
      </c>
      <c r="I1201" t="s">
        <v>2212</v>
      </c>
      <c r="J1201">
        <v>15468</v>
      </c>
      <c r="K1201" t="s">
        <v>3481</v>
      </c>
      <c r="M1201">
        <v>0.375</v>
      </c>
      <c r="N1201">
        <v>0.375</v>
      </c>
      <c r="O1201">
        <v>0.375</v>
      </c>
      <c r="P1201">
        <v>1.4750000000000001</v>
      </c>
      <c r="R1201">
        <v>0</v>
      </c>
      <c r="S1201">
        <v>1.4750000000000001</v>
      </c>
      <c r="T1201">
        <v>2</v>
      </c>
      <c r="U1201">
        <v>3</v>
      </c>
      <c r="V1201">
        <v>1.25</v>
      </c>
      <c r="Z1201">
        <v>90</v>
      </c>
      <c r="AA1201">
        <v>0.18750000000000003</v>
      </c>
      <c r="AE1201" t="s">
        <v>44</v>
      </c>
      <c r="AF1201" t="s">
        <v>62</v>
      </c>
      <c r="AG1201" t="s">
        <v>76</v>
      </c>
      <c r="AI1201">
        <v>0</v>
      </c>
      <c r="AJ1201">
        <v>1</v>
      </c>
      <c r="AK1201">
        <v>1</v>
      </c>
      <c r="AL1201">
        <v>0</v>
      </c>
      <c r="AM1201">
        <v>1</v>
      </c>
      <c r="AN1201">
        <v>0</v>
      </c>
      <c r="AO1201">
        <v>1</v>
      </c>
      <c r="AQ1201">
        <v>0</v>
      </c>
      <c r="AR1201">
        <v>0</v>
      </c>
      <c r="AS1201">
        <v>0</v>
      </c>
      <c r="AT1201">
        <v>0</v>
      </c>
      <c r="AU1201">
        <v>2</v>
      </c>
      <c r="AV1201">
        <v>0</v>
      </c>
      <c r="AW1201">
        <v>0</v>
      </c>
      <c r="AX1201">
        <v>2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K1201" t="s">
        <v>3397</v>
      </c>
    </row>
    <row r="1202" spans="1:63" x14ac:dyDescent="0.25">
      <c r="A1202">
        <v>1</v>
      </c>
      <c r="E1202">
        <v>1201</v>
      </c>
      <c r="H1202" t="s">
        <v>2213</v>
      </c>
      <c r="I1202" t="s">
        <v>2214</v>
      </c>
      <c r="K1202" t="s">
        <v>3480</v>
      </c>
      <c r="M1202">
        <v>1</v>
      </c>
      <c r="N1202">
        <v>0.375</v>
      </c>
      <c r="R1202">
        <v>0</v>
      </c>
      <c r="T1202">
        <v>50</v>
      </c>
      <c r="U1202">
        <v>6.0000000000000001E-3</v>
      </c>
      <c r="V1202">
        <v>6.0000000000000001E-3</v>
      </c>
      <c r="AA1202" t="s">
        <v>3397</v>
      </c>
      <c r="AE1202" t="s">
        <v>44</v>
      </c>
      <c r="AF1202" t="s">
        <v>62</v>
      </c>
      <c r="AG1202" t="s">
        <v>2215</v>
      </c>
      <c r="AI1202">
        <v>1</v>
      </c>
      <c r="AJ1202">
        <v>0</v>
      </c>
      <c r="AK1202">
        <v>1</v>
      </c>
      <c r="AL1202">
        <v>1</v>
      </c>
      <c r="AM1202">
        <v>0</v>
      </c>
      <c r="AN1202">
        <v>0</v>
      </c>
      <c r="AO1202">
        <v>1</v>
      </c>
      <c r="AQ1202">
        <v>0</v>
      </c>
      <c r="AR1202">
        <v>0</v>
      </c>
      <c r="AS1202">
        <v>0</v>
      </c>
      <c r="AT1202">
        <v>0</v>
      </c>
      <c r="AU1202">
        <v>2</v>
      </c>
      <c r="AV1202">
        <v>0</v>
      </c>
      <c r="AW1202">
        <v>0</v>
      </c>
      <c r="AX1202">
        <v>2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K1202" t="s">
        <v>3397</v>
      </c>
    </row>
    <row r="1203" spans="1:63" x14ac:dyDescent="0.25">
      <c r="A1203">
        <v>1</v>
      </c>
      <c r="E1203">
        <v>1202</v>
      </c>
      <c r="H1203" t="s">
        <v>2213</v>
      </c>
      <c r="I1203" t="s">
        <v>2216</v>
      </c>
      <c r="J1203" t="s">
        <v>2217</v>
      </c>
      <c r="K1203" t="s">
        <v>3479</v>
      </c>
      <c r="M1203">
        <v>1.5</v>
      </c>
      <c r="N1203">
        <v>0.5</v>
      </c>
      <c r="R1203">
        <v>0</v>
      </c>
      <c r="T1203">
        <v>16</v>
      </c>
      <c r="U1203">
        <v>4.0000000000000001E-3</v>
      </c>
      <c r="V1203">
        <v>4.0000000000000001E-3</v>
      </c>
      <c r="AA1203" t="s">
        <v>3397</v>
      </c>
      <c r="AE1203" t="s">
        <v>44</v>
      </c>
      <c r="AF1203" t="s">
        <v>62</v>
      </c>
      <c r="AG1203" t="s">
        <v>2215</v>
      </c>
      <c r="AI1203">
        <v>1</v>
      </c>
      <c r="AJ1203">
        <v>0</v>
      </c>
      <c r="AK1203">
        <v>1</v>
      </c>
      <c r="AL1203">
        <v>1</v>
      </c>
      <c r="AM1203">
        <v>0</v>
      </c>
      <c r="AN1203">
        <v>0</v>
      </c>
      <c r="AO1203">
        <v>1</v>
      </c>
      <c r="AQ1203">
        <v>0</v>
      </c>
      <c r="AR1203">
        <v>0</v>
      </c>
      <c r="AS1203">
        <v>0</v>
      </c>
      <c r="AT1203">
        <v>0</v>
      </c>
      <c r="AU1203">
        <v>2</v>
      </c>
      <c r="AV1203">
        <v>0</v>
      </c>
      <c r="AW1203">
        <v>0</v>
      </c>
      <c r="AX1203">
        <v>2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K1203" t="s">
        <v>3397</v>
      </c>
    </row>
    <row r="1204" spans="1:63" x14ac:dyDescent="0.25">
      <c r="A1204">
        <v>1</v>
      </c>
      <c r="E1204">
        <v>1203</v>
      </c>
      <c r="H1204" t="s">
        <v>2218</v>
      </c>
      <c r="I1204" t="s">
        <v>2219</v>
      </c>
      <c r="J1204" t="s">
        <v>2220</v>
      </c>
      <c r="K1204" t="s">
        <v>3478</v>
      </c>
      <c r="M1204">
        <v>3.1199999999999999E-2</v>
      </c>
      <c r="N1204">
        <v>0.125</v>
      </c>
      <c r="R1204">
        <v>0</v>
      </c>
      <c r="T1204">
        <v>2</v>
      </c>
      <c r="U1204">
        <v>2</v>
      </c>
      <c r="V1204">
        <v>0.5</v>
      </c>
      <c r="AA1204" t="s">
        <v>3397</v>
      </c>
      <c r="AE1204" t="s">
        <v>44</v>
      </c>
      <c r="AF1204" t="s">
        <v>62</v>
      </c>
      <c r="AG1204" t="s">
        <v>2221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Q1204">
        <v>0</v>
      </c>
      <c r="AR1204">
        <v>0</v>
      </c>
      <c r="AS1204">
        <v>0</v>
      </c>
      <c r="AT1204">
        <v>0</v>
      </c>
      <c r="AU1204">
        <v>2</v>
      </c>
      <c r="AV1204">
        <v>0</v>
      </c>
      <c r="AW1204">
        <v>0</v>
      </c>
      <c r="AX1204">
        <v>2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K1204" t="s">
        <v>3397</v>
      </c>
    </row>
    <row r="1205" spans="1:63" x14ac:dyDescent="0.25">
      <c r="A1205">
        <v>1</v>
      </c>
      <c r="E1205">
        <v>1204</v>
      </c>
      <c r="H1205" t="s">
        <v>2218</v>
      </c>
      <c r="I1205" t="s">
        <v>2222</v>
      </c>
      <c r="J1205" t="s">
        <v>2223</v>
      </c>
      <c r="K1205" t="s">
        <v>3477</v>
      </c>
      <c r="M1205">
        <v>2.5000000000000001E-2</v>
      </c>
      <c r="N1205">
        <v>0.1875</v>
      </c>
      <c r="R1205">
        <v>0</v>
      </c>
      <c r="T1205">
        <v>2</v>
      </c>
      <c r="U1205">
        <v>2</v>
      </c>
      <c r="V1205">
        <v>0.30320000000000003</v>
      </c>
      <c r="AA1205" t="s">
        <v>3397</v>
      </c>
      <c r="AE1205" t="s">
        <v>44</v>
      </c>
      <c r="AF1205" t="s">
        <v>62</v>
      </c>
      <c r="AG1205" t="s">
        <v>109</v>
      </c>
      <c r="AI1205">
        <v>1</v>
      </c>
      <c r="AJ1205">
        <v>0</v>
      </c>
      <c r="AK1205">
        <v>1</v>
      </c>
      <c r="AL1205">
        <v>1</v>
      </c>
      <c r="AM1205">
        <v>0</v>
      </c>
      <c r="AN1205">
        <v>0</v>
      </c>
      <c r="AO1205">
        <v>1</v>
      </c>
      <c r="AQ1205">
        <v>0</v>
      </c>
      <c r="AR1205">
        <v>0</v>
      </c>
      <c r="AS1205">
        <v>0</v>
      </c>
      <c r="AT1205">
        <v>0</v>
      </c>
      <c r="AU1205">
        <v>2</v>
      </c>
      <c r="AV1205">
        <v>0</v>
      </c>
      <c r="AW1205">
        <v>0</v>
      </c>
      <c r="AX1205">
        <v>2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K1205" t="s">
        <v>3397</v>
      </c>
    </row>
    <row r="1206" spans="1:63" x14ac:dyDescent="0.25">
      <c r="A1206">
        <v>1</v>
      </c>
      <c r="E1206">
        <v>1205</v>
      </c>
      <c r="H1206" t="s">
        <v>2218</v>
      </c>
      <c r="I1206" t="s">
        <v>2224</v>
      </c>
      <c r="J1206" t="s">
        <v>2225</v>
      </c>
      <c r="K1206" t="s">
        <v>3476</v>
      </c>
      <c r="M1206">
        <v>3.1300000000000001E-2</v>
      </c>
      <c r="N1206">
        <v>0.25</v>
      </c>
      <c r="R1206">
        <v>0</v>
      </c>
      <c r="T1206">
        <v>3</v>
      </c>
      <c r="U1206">
        <v>2.5</v>
      </c>
      <c r="V1206">
        <v>0.5</v>
      </c>
      <c r="AA1206" t="s">
        <v>3397</v>
      </c>
      <c r="AE1206" t="s">
        <v>44</v>
      </c>
      <c r="AF1206" t="s">
        <v>62</v>
      </c>
      <c r="AG1206" t="s">
        <v>2221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Q1206">
        <v>0</v>
      </c>
      <c r="AR1206">
        <v>0</v>
      </c>
      <c r="AS1206">
        <v>0</v>
      </c>
      <c r="AT1206">
        <v>0</v>
      </c>
      <c r="AU1206">
        <v>2</v>
      </c>
      <c r="AV1206">
        <v>0</v>
      </c>
      <c r="AW1206">
        <v>0</v>
      </c>
      <c r="AX1206">
        <v>2</v>
      </c>
      <c r="AY1206">
        <v>2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K1206" t="s">
        <v>3397</v>
      </c>
    </row>
    <row r="1207" spans="1:63" x14ac:dyDescent="0.25">
      <c r="A1207">
        <v>1</v>
      </c>
      <c r="B1207" t="s">
        <v>2218</v>
      </c>
      <c r="C1207" t="s">
        <v>2218</v>
      </c>
      <c r="E1207">
        <v>1206</v>
      </c>
      <c r="H1207" t="s">
        <v>2218</v>
      </c>
      <c r="I1207" t="s">
        <v>2226</v>
      </c>
      <c r="J1207" t="s">
        <v>2227</v>
      </c>
      <c r="K1207" t="s">
        <v>3475</v>
      </c>
      <c r="M1207">
        <v>0.375</v>
      </c>
      <c r="N1207">
        <v>0.375</v>
      </c>
      <c r="O1207">
        <v>0.375</v>
      </c>
      <c r="P1207">
        <v>0.61</v>
      </c>
      <c r="R1207">
        <v>0</v>
      </c>
      <c r="S1207">
        <v>0.81499999999999995</v>
      </c>
      <c r="T1207">
        <v>3</v>
      </c>
      <c r="U1207">
        <v>2.5249999999999999</v>
      </c>
      <c r="V1207">
        <v>0.5</v>
      </c>
      <c r="Z1207">
        <v>15</v>
      </c>
      <c r="AA1207">
        <v>1.424203896135966</v>
      </c>
      <c r="AB1207">
        <v>9.2999999999999999E-2</v>
      </c>
      <c r="AE1207" t="s">
        <v>44</v>
      </c>
      <c r="AF1207" t="s">
        <v>62</v>
      </c>
      <c r="AG1207" t="s">
        <v>2221</v>
      </c>
      <c r="AI1207">
        <v>0</v>
      </c>
      <c r="AJ1207">
        <v>1</v>
      </c>
      <c r="AK1207">
        <v>0</v>
      </c>
      <c r="AL1207">
        <v>0</v>
      </c>
      <c r="AM1207">
        <v>0</v>
      </c>
      <c r="AN1207">
        <v>1</v>
      </c>
      <c r="AO1207">
        <v>1</v>
      </c>
      <c r="AQ1207">
        <v>0</v>
      </c>
      <c r="AR1207">
        <v>0</v>
      </c>
      <c r="AS1207">
        <v>0</v>
      </c>
      <c r="AT1207">
        <v>0</v>
      </c>
      <c r="AU1207">
        <v>2</v>
      </c>
      <c r="AV1207">
        <v>0</v>
      </c>
      <c r="AW1207">
        <v>0</v>
      </c>
      <c r="AX1207">
        <v>2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K1207" t="s">
        <v>3397</v>
      </c>
    </row>
    <row r="1208" spans="1:63" x14ac:dyDescent="0.25">
      <c r="A1208">
        <v>1</v>
      </c>
      <c r="E1208">
        <v>1207</v>
      </c>
      <c r="H1208" t="s">
        <v>2218</v>
      </c>
      <c r="I1208" t="s">
        <v>2228</v>
      </c>
      <c r="J1208" t="s">
        <v>2229</v>
      </c>
      <c r="K1208" t="s">
        <v>3474</v>
      </c>
      <c r="M1208">
        <v>0.15629999999999999</v>
      </c>
      <c r="N1208">
        <v>0.375</v>
      </c>
      <c r="R1208">
        <v>0</v>
      </c>
      <c r="T1208">
        <v>3</v>
      </c>
      <c r="U1208">
        <v>2.5</v>
      </c>
      <c r="V1208">
        <v>0.75</v>
      </c>
      <c r="AA1208" t="s">
        <v>3397</v>
      </c>
      <c r="AE1208" t="s">
        <v>44</v>
      </c>
      <c r="AF1208" t="s">
        <v>62</v>
      </c>
      <c r="AG1208" t="s">
        <v>2221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Q1208">
        <v>0</v>
      </c>
      <c r="AR1208">
        <v>0</v>
      </c>
      <c r="AS1208">
        <v>0</v>
      </c>
      <c r="AT1208">
        <v>0</v>
      </c>
      <c r="AU1208">
        <v>2</v>
      </c>
      <c r="AV1208">
        <v>0</v>
      </c>
      <c r="AW1208">
        <v>0</v>
      </c>
      <c r="AX1208">
        <v>2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K1208" t="s">
        <v>3397</v>
      </c>
    </row>
    <row r="1209" spans="1:63" x14ac:dyDescent="0.25">
      <c r="A1209">
        <v>1</v>
      </c>
      <c r="E1209">
        <v>1208</v>
      </c>
      <c r="H1209" t="s">
        <v>2218</v>
      </c>
      <c r="I1209" t="s">
        <v>2230</v>
      </c>
      <c r="J1209" t="s">
        <v>2231</v>
      </c>
      <c r="K1209" t="s">
        <v>3473</v>
      </c>
      <c r="M1209">
        <v>6.25E-2</v>
      </c>
      <c r="N1209">
        <v>0.5</v>
      </c>
      <c r="R1209">
        <v>0</v>
      </c>
      <c r="T1209">
        <v>2</v>
      </c>
      <c r="U1209">
        <v>2.5</v>
      </c>
      <c r="V1209">
        <v>0.5</v>
      </c>
      <c r="AA1209" t="s">
        <v>3397</v>
      </c>
      <c r="AE1209" t="s">
        <v>44</v>
      </c>
      <c r="AF1209" t="s">
        <v>62</v>
      </c>
      <c r="AG1209" t="s">
        <v>2221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Q1209">
        <v>0</v>
      </c>
      <c r="AR1209">
        <v>0</v>
      </c>
      <c r="AS1209">
        <v>0</v>
      </c>
      <c r="AT1209">
        <v>0</v>
      </c>
      <c r="AU1209">
        <v>2</v>
      </c>
      <c r="AV1209">
        <v>0</v>
      </c>
      <c r="AW1209">
        <v>0</v>
      </c>
      <c r="AX1209">
        <v>2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K1209" t="s">
        <v>3397</v>
      </c>
    </row>
    <row r="1210" spans="1:63" x14ac:dyDescent="0.25">
      <c r="A1210">
        <v>1</v>
      </c>
      <c r="B1210" t="s">
        <v>2218</v>
      </c>
      <c r="C1210" t="s">
        <v>2218</v>
      </c>
      <c r="E1210">
        <v>1209</v>
      </c>
      <c r="H1210" t="s">
        <v>2218</v>
      </c>
      <c r="I1210" t="s">
        <v>2232</v>
      </c>
      <c r="J1210" t="s">
        <v>2233</v>
      </c>
      <c r="K1210" t="s">
        <v>3472</v>
      </c>
      <c r="M1210">
        <v>0.5</v>
      </c>
      <c r="N1210">
        <v>0.5</v>
      </c>
      <c r="O1210">
        <v>0.5</v>
      </c>
      <c r="P1210">
        <v>0.88</v>
      </c>
      <c r="R1210">
        <v>0</v>
      </c>
      <c r="S1210">
        <v>1.1000000000000001</v>
      </c>
      <c r="T1210">
        <v>3</v>
      </c>
      <c r="U1210">
        <v>3.03</v>
      </c>
      <c r="V1210">
        <v>0.83</v>
      </c>
      <c r="Z1210">
        <v>15</v>
      </c>
      <c r="AA1210">
        <v>1.8989385281812878</v>
      </c>
      <c r="AB1210">
        <v>9.2999999999999999E-2</v>
      </c>
      <c r="AE1210" t="s">
        <v>44</v>
      </c>
      <c r="AF1210" t="s">
        <v>73</v>
      </c>
      <c r="AG1210" t="s">
        <v>2221</v>
      </c>
      <c r="AI1210">
        <v>0</v>
      </c>
      <c r="AJ1210">
        <v>1</v>
      </c>
      <c r="AK1210">
        <v>0</v>
      </c>
      <c r="AL1210">
        <v>0</v>
      </c>
      <c r="AM1210">
        <v>0</v>
      </c>
      <c r="AN1210">
        <v>1</v>
      </c>
      <c r="AO1210">
        <v>1</v>
      </c>
      <c r="AQ1210">
        <v>0</v>
      </c>
      <c r="AR1210">
        <v>0</v>
      </c>
      <c r="AS1210">
        <v>0</v>
      </c>
      <c r="AT1210">
        <v>0</v>
      </c>
      <c r="AU1210">
        <v>2</v>
      </c>
      <c r="AV1210">
        <v>0</v>
      </c>
      <c r="AW1210">
        <v>0</v>
      </c>
      <c r="AX1210">
        <v>2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K1210" t="s">
        <v>3397</v>
      </c>
    </row>
    <row r="1211" spans="1:63" x14ac:dyDescent="0.25">
      <c r="A1211">
        <v>1</v>
      </c>
      <c r="E1211">
        <v>1210</v>
      </c>
      <c r="H1211" t="s">
        <v>2218</v>
      </c>
      <c r="I1211" t="s">
        <v>2234</v>
      </c>
      <c r="J1211" t="s">
        <v>2235</v>
      </c>
      <c r="K1211" t="s">
        <v>3471</v>
      </c>
      <c r="M1211">
        <v>9.3799999999999994E-2</v>
      </c>
      <c r="N1211">
        <v>0.5</v>
      </c>
      <c r="R1211">
        <v>0</v>
      </c>
      <c r="T1211">
        <v>2</v>
      </c>
      <c r="U1211">
        <v>2.75</v>
      </c>
      <c r="V1211">
        <v>0.75</v>
      </c>
      <c r="AA1211" t="s">
        <v>3397</v>
      </c>
      <c r="AE1211" t="s">
        <v>44</v>
      </c>
      <c r="AF1211" t="s">
        <v>62</v>
      </c>
      <c r="AG1211" t="s">
        <v>2221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Q1211">
        <v>0</v>
      </c>
      <c r="AR1211">
        <v>0</v>
      </c>
      <c r="AS1211">
        <v>0</v>
      </c>
      <c r="AT1211">
        <v>0</v>
      </c>
      <c r="AU1211">
        <v>2</v>
      </c>
      <c r="AV1211">
        <v>0</v>
      </c>
      <c r="AW1211">
        <v>0</v>
      </c>
      <c r="AX1211">
        <v>2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K1211" t="s">
        <v>3397</v>
      </c>
    </row>
    <row r="1212" spans="1:63" x14ac:dyDescent="0.25">
      <c r="A1212">
        <v>1</v>
      </c>
      <c r="E1212">
        <v>1211</v>
      </c>
      <c r="H1212" t="s">
        <v>2218</v>
      </c>
      <c r="I1212" t="s">
        <v>2236</v>
      </c>
      <c r="J1212" t="s">
        <v>2237</v>
      </c>
      <c r="K1212" t="s">
        <v>3469</v>
      </c>
      <c r="M1212">
        <v>0.75</v>
      </c>
      <c r="R1212">
        <v>0</v>
      </c>
      <c r="W1212">
        <v>0</v>
      </c>
      <c r="AA1212" t="s">
        <v>3397</v>
      </c>
      <c r="AE1212" t="s">
        <v>118</v>
      </c>
      <c r="AI1212">
        <v>1</v>
      </c>
      <c r="AJ1212">
        <v>0</v>
      </c>
      <c r="AK1212">
        <v>1</v>
      </c>
      <c r="AL1212">
        <v>1</v>
      </c>
      <c r="AM1212">
        <v>0</v>
      </c>
      <c r="AN1212">
        <v>0</v>
      </c>
      <c r="AO1212">
        <v>1</v>
      </c>
      <c r="AQ1212">
        <v>0</v>
      </c>
      <c r="AR1212">
        <v>0</v>
      </c>
      <c r="AS1212">
        <v>0</v>
      </c>
      <c r="AT1212">
        <v>0</v>
      </c>
      <c r="AU1212">
        <v>2</v>
      </c>
      <c r="AV1212">
        <v>0</v>
      </c>
      <c r="AW1212">
        <v>0</v>
      </c>
      <c r="AX1212">
        <v>2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K1212" t="s">
        <v>3397</v>
      </c>
    </row>
    <row r="1213" spans="1:63" x14ac:dyDescent="0.25">
      <c r="A1213">
        <v>1</v>
      </c>
      <c r="E1213">
        <v>1212</v>
      </c>
      <c r="H1213" t="s">
        <v>2218</v>
      </c>
      <c r="I1213" t="s">
        <v>2238</v>
      </c>
      <c r="J1213" t="s">
        <v>2239</v>
      </c>
      <c r="K1213" t="s">
        <v>3470</v>
      </c>
      <c r="M1213">
        <v>0.75</v>
      </c>
      <c r="R1213">
        <v>0</v>
      </c>
      <c r="T1213">
        <v>2</v>
      </c>
      <c r="AA1213" t="s">
        <v>3397</v>
      </c>
      <c r="AE1213" t="s">
        <v>118</v>
      </c>
      <c r="AF1213" t="s">
        <v>119</v>
      </c>
      <c r="AG1213" t="s">
        <v>1838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Q1213">
        <v>0</v>
      </c>
      <c r="AR1213">
        <v>0</v>
      </c>
      <c r="AS1213">
        <v>0</v>
      </c>
      <c r="AT1213">
        <v>0</v>
      </c>
      <c r="AU1213">
        <v>2</v>
      </c>
      <c r="AV1213">
        <v>0</v>
      </c>
      <c r="AW1213">
        <v>0</v>
      </c>
      <c r="AX1213">
        <v>2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K1213" t="s">
        <v>3397</v>
      </c>
    </row>
    <row r="1214" spans="1:63" x14ac:dyDescent="0.25">
      <c r="A1214">
        <v>1</v>
      </c>
      <c r="E1214">
        <v>1213</v>
      </c>
      <c r="H1214" t="s">
        <v>2218</v>
      </c>
      <c r="I1214" t="s">
        <v>2240</v>
      </c>
      <c r="J1214" t="s">
        <v>2241</v>
      </c>
      <c r="K1214" t="s">
        <v>3469</v>
      </c>
      <c r="M1214">
        <v>0.75</v>
      </c>
      <c r="R1214">
        <v>0</v>
      </c>
      <c r="AA1214" t="s">
        <v>3397</v>
      </c>
      <c r="AE1214" t="s">
        <v>118</v>
      </c>
      <c r="AG1214" t="s">
        <v>2242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Q1214">
        <v>0</v>
      </c>
      <c r="AR1214">
        <v>0</v>
      </c>
      <c r="AS1214">
        <v>0</v>
      </c>
      <c r="AT1214">
        <v>0</v>
      </c>
      <c r="AU1214">
        <v>2</v>
      </c>
      <c r="AV1214">
        <v>0</v>
      </c>
      <c r="AW1214">
        <v>0</v>
      </c>
      <c r="AX1214">
        <v>2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K1214" t="s">
        <v>3397</v>
      </c>
    </row>
    <row r="1215" spans="1:63" x14ac:dyDescent="0.25">
      <c r="A1215">
        <v>1</v>
      </c>
      <c r="E1215">
        <v>1214</v>
      </c>
      <c r="G1215" t="s">
        <v>74</v>
      </c>
      <c r="H1215" t="s">
        <v>2243</v>
      </c>
      <c r="I1215" t="s">
        <v>2244</v>
      </c>
      <c r="J1215">
        <v>40200157</v>
      </c>
      <c r="K1215" t="s">
        <v>3468</v>
      </c>
      <c r="L1215" t="s">
        <v>2407</v>
      </c>
      <c r="M1215">
        <v>0.75</v>
      </c>
      <c r="N1215">
        <v>0.23619999999999999</v>
      </c>
      <c r="O1215">
        <v>0.23599999999999999</v>
      </c>
      <c r="P1215">
        <v>0.57499999999999996</v>
      </c>
      <c r="R1215">
        <v>0</v>
      </c>
      <c r="S1215">
        <v>0.6</v>
      </c>
      <c r="T1215">
        <v>3</v>
      </c>
      <c r="U1215">
        <v>2.2999999999999998</v>
      </c>
      <c r="V1215">
        <v>0.38</v>
      </c>
      <c r="AA1215" t="s">
        <v>3397</v>
      </c>
      <c r="AB1215">
        <v>0.17</v>
      </c>
      <c r="AE1215" t="s">
        <v>118</v>
      </c>
      <c r="AF1215" t="s">
        <v>119</v>
      </c>
      <c r="AG1215" t="s">
        <v>2246</v>
      </c>
      <c r="AI1215">
        <v>1</v>
      </c>
      <c r="AJ1215">
        <v>0</v>
      </c>
      <c r="AK1215">
        <v>1</v>
      </c>
      <c r="AL1215">
        <v>1</v>
      </c>
      <c r="AM1215">
        <v>0</v>
      </c>
      <c r="AN1215">
        <v>0</v>
      </c>
      <c r="AO1215">
        <v>1</v>
      </c>
      <c r="AQ1215">
        <v>0</v>
      </c>
      <c r="AR1215">
        <v>0</v>
      </c>
      <c r="AS1215">
        <v>0</v>
      </c>
      <c r="AT1215">
        <v>0</v>
      </c>
      <c r="AU1215">
        <v>1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</row>
    <row r="1216" spans="1:63" x14ac:dyDescent="0.25">
      <c r="A1216">
        <v>1</v>
      </c>
      <c r="E1216">
        <v>1215</v>
      </c>
      <c r="G1216" t="s">
        <v>74</v>
      </c>
      <c r="H1216" t="s">
        <v>2243</v>
      </c>
      <c r="I1216" t="s">
        <v>2247</v>
      </c>
      <c r="J1216">
        <v>101522</v>
      </c>
      <c r="K1216" t="s">
        <v>3467</v>
      </c>
      <c r="L1216" t="s">
        <v>2406</v>
      </c>
      <c r="M1216">
        <v>0.14000000000000001</v>
      </c>
      <c r="N1216">
        <v>0.25</v>
      </c>
      <c r="O1216">
        <v>0.25</v>
      </c>
      <c r="P1216">
        <v>0.81499999999999995</v>
      </c>
      <c r="R1216">
        <v>0</v>
      </c>
      <c r="S1216">
        <v>0.84</v>
      </c>
      <c r="T1216">
        <v>3</v>
      </c>
      <c r="U1216">
        <v>2.5</v>
      </c>
      <c r="V1216">
        <v>0.39200000000000002</v>
      </c>
      <c r="AA1216" t="s">
        <v>3397</v>
      </c>
      <c r="AB1216">
        <v>7.0000000000000007E-2</v>
      </c>
      <c r="AC1216">
        <v>2.5000000000000001E-2</v>
      </c>
      <c r="AE1216" t="s">
        <v>118</v>
      </c>
      <c r="AF1216" t="s">
        <v>62</v>
      </c>
      <c r="AG1216" t="s">
        <v>2248</v>
      </c>
      <c r="AI1216">
        <v>1</v>
      </c>
      <c r="AJ1216">
        <v>0</v>
      </c>
      <c r="AK1216">
        <v>1</v>
      </c>
      <c r="AL1216">
        <v>1</v>
      </c>
      <c r="AM1216">
        <v>0</v>
      </c>
      <c r="AN1216">
        <v>0</v>
      </c>
      <c r="AO1216">
        <v>1</v>
      </c>
      <c r="AQ1216">
        <v>0</v>
      </c>
      <c r="AR1216">
        <v>0</v>
      </c>
      <c r="AS1216">
        <v>0</v>
      </c>
      <c r="AT1216">
        <v>0</v>
      </c>
      <c r="AU1216">
        <v>1</v>
      </c>
      <c r="AV1216">
        <v>0</v>
      </c>
      <c r="AW1216">
        <v>0</v>
      </c>
      <c r="AX1216">
        <v>0</v>
      </c>
      <c r="AY1216">
        <v>2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</row>
    <row r="1217" spans="1:63" x14ac:dyDescent="0.25">
      <c r="A1217">
        <v>1</v>
      </c>
      <c r="E1217">
        <v>1216</v>
      </c>
      <c r="G1217" t="s">
        <v>74</v>
      </c>
      <c r="H1217" t="s">
        <v>2243</v>
      </c>
      <c r="I1217" t="s">
        <v>2249</v>
      </c>
      <c r="J1217" t="s">
        <v>2250</v>
      </c>
      <c r="K1217" t="s">
        <v>3466</v>
      </c>
      <c r="L1217" t="s">
        <v>2405</v>
      </c>
      <c r="M1217">
        <v>0.245</v>
      </c>
      <c r="N1217">
        <v>0.25</v>
      </c>
      <c r="O1217">
        <v>0.25</v>
      </c>
      <c r="P1217">
        <v>0.78500000000000003</v>
      </c>
      <c r="R1217">
        <v>0</v>
      </c>
      <c r="S1217">
        <v>0.81</v>
      </c>
      <c r="T1217">
        <v>3</v>
      </c>
      <c r="U1217">
        <v>2.5</v>
      </c>
      <c r="V1217">
        <v>0.437</v>
      </c>
      <c r="AA1217" t="s">
        <v>3397</v>
      </c>
      <c r="AB1217">
        <v>0.17499999999999999</v>
      </c>
      <c r="AE1217" t="s">
        <v>44</v>
      </c>
      <c r="AF1217" t="s">
        <v>73</v>
      </c>
      <c r="AG1217" t="s">
        <v>66</v>
      </c>
      <c r="AI1217">
        <v>0</v>
      </c>
      <c r="AJ1217">
        <v>1</v>
      </c>
      <c r="AK1217">
        <v>1</v>
      </c>
      <c r="AL1217">
        <v>0</v>
      </c>
      <c r="AM1217">
        <v>1</v>
      </c>
      <c r="AN1217">
        <v>0</v>
      </c>
      <c r="AO1217">
        <v>1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0</v>
      </c>
      <c r="AY1217">
        <v>2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</row>
    <row r="1218" spans="1:63" x14ac:dyDescent="0.25">
      <c r="A1218">
        <v>1</v>
      </c>
      <c r="E1218">
        <v>1217</v>
      </c>
      <c r="G1218" t="s">
        <v>74</v>
      </c>
      <c r="H1218" t="s">
        <v>2243</v>
      </c>
      <c r="I1218" t="s">
        <v>2251</v>
      </c>
      <c r="J1218">
        <v>70204</v>
      </c>
      <c r="K1218" t="s">
        <v>3466</v>
      </c>
      <c r="L1218" t="s">
        <v>2404</v>
      </c>
      <c r="M1218">
        <v>0.245</v>
      </c>
      <c r="N1218">
        <v>0.25</v>
      </c>
      <c r="O1218">
        <v>0.25</v>
      </c>
      <c r="P1218">
        <v>0.77</v>
      </c>
      <c r="R1218">
        <v>0</v>
      </c>
      <c r="S1218">
        <v>0.8</v>
      </c>
      <c r="T1218">
        <v>3</v>
      </c>
      <c r="U1218">
        <v>2.5</v>
      </c>
      <c r="V1218">
        <v>0.437</v>
      </c>
      <c r="AA1218" t="s">
        <v>3397</v>
      </c>
      <c r="AB1218">
        <v>0.18</v>
      </c>
      <c r="AE1218" t="s">
        <v>44</v>
      </c>
      <c r="AF1218" t="s">
        <v>62</v>
      </c>
      <c r="AG1218" t="s">
        <v>66</v>
      </c>
      <c r="AI1218">
        <v>1</v>
      </c>
      <c r="AJ1218">
        <v>1</v>
      </c>
      <c r="AK1218">
        <v>0</v>
      </c>
      <c r="AL1218">
        <v>1</v>
      </c>
      <c r="AM1218">
        <v>1</v>
      </c>
      <c r="AN1218">
        <v>0</v>
      </c>
      <c r="AO1218">
        <v>1</v>
      </c>
      <c r="AQ1218">
        <v>0</v>
      </c>
      <c r="AR1218">
        <v>0</v>
      </c>
      <c r="AS1218">
        <v>0</v>
      </c>
      <c r="AT1218">
        <v>0</v>
      </c>
      <c r="AU1218">
        <v>1</v>
      </c>
      <c r="AV1218">
        <v>0</v>
      </c>
      <c r="AW1218">
        <v>0</v>
      </c>
      <c r="AX1218">
        <v>0</v>
      </c>
      <c r="AY1218">
        <v>2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</row>
    <row r="1219" spans="1:63" x14ac:dyDescent="0.25">
      <c r="A1219">
        <v>1</v>
      </c>
      <c r="E1219">
        <v>1218</v>
      </c>
      <c r="G1219" t="s">
        <v>74</v>
      </c>
      <c r="H1219" t="s">
        <v>2243</v>
      </c>
      <c r="I1219" t="s">
        <v>2252</v>
      </c>
      <c r="J1219" t="s">
        <v>2253</v>
      </c>
      <c r="K1219" t="s">
        <v>3465</v>
      </c>
      <c r="L1219" t="s">
        <v>2403</v>
      </c>
      <c r="M1219">
        <v>0.30499999999999999</v>
      </c>
      <c r="N1219">
        <v>0.3125</v>
      </c>
      <c r="O1219">
        <v>0.3125</v>
      </c>
      <c r="P1219">
        <v>0.9</v>
      </c>
      <c r="R1219">
        <v>0</v>
      </c>
      <c r="S1219">
        <v>0.92500000000000004</v>
      </c>
      <c r="T1219">
        <v>4</v>
      </c>
      <c r="U1219">
        <v>3</v>
      </c>
      <c r="V1219">
        <v>0.625</v>
      </c>
      <c r="AA1219" t="s">
        <v>3397</v>
      </c>
      <c r="AB1219">
        <v>0.2</v>
      </c>
      <c r="AE1219" t="s">
        <v>44</v>
      </c>
      <c r="AF1219" t="s">
        <v>73</v>
      </c>
      <c r="AG1219" t="s">
        <v>66</v>
      </c>
      <c r="AI1219">
        <v>0</v>
      </c>
      <c r="AJ1219">
        <v>1</v>
      </c>
      <c r="AK1219">
        <v>1</v>
      </c>
      <c r="AL1219">
        <v>0</v>
      </c>
      <c r="AM1219">
        <v>1</v>
      </c>
      <c r="AN1219">
        <v>0</v>
      </c>
      <c r="AO1219">
        <v>1</v>
      </c>
      <c r="AQ1219">
        <v>0</v>
      </c>
      <c r="AR1219">
        <v>0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</row>
    <row r="1220" spans="1:63" x14ac:dyDescent="0.25">
      <c r="A1220">
        <v>1</v>
      </c>
      <c r="B1220" t="s">
        <v>2243</v>
      </c>
      <c r="C1220" t="s">
        <v>2243</v>
      </c>
      <c r="E1220">
        <v>1219</v>
      </c>
      <c r="G1220" t="s">
        <v>74</v>
      </c>
      <c r="H1220" t="s">
        <v>2243</v>
      </c>
      <c r="I1220" t="s">
        <v>2254</v>
      </c>
      <c r="J1220" t="s">
        <v>2401</v>
      </c>
      <c r="K1220" t="s">
        <v>3464</v>
      </c>
      <c r="L1220" t="s">
        <v>2402</v>
      </c>
      <c r="M1220">
        <v>0.28999999999999998</v>
      </c>
      <c r="N1220">
        <v>0.375</v>
      </c>
      <c r="O1220">
        <v>0.192</v>
      </c>
      <c r="P1220">
        <v>0.64100000000000001</v>
      </c>
      <c r="Q1220">
        <v>0.74</v>
      </c>
      <c r="R1220">
        <v>42.745425034064972</v>
      </c>
      <c r="S1220">
        <v>0.76500000000000001</v>
      </c>
      <c r="T1220">
        <v>1</v>
      </c>
      <c r="U1220">
        <v>3</v>
      </c>
      <c r="V1220">
        <v>0.6</v>
      </c>
      <c r="AA1220" t="s">
        <v>3397</v>
      </c>
      <c r="AB1220">
        <v>0.17499999999999999</v>
      </c>
      <c r="AC1220">
        <v>3.2000000000000001E-2</v>
      </c>
      <c r="AE1220" t="s">
        <v>44</v>
      </c>
      <c r="AF1220" t="s">
        <v>62</v>
      </c>
      <c r="AG1220" t="s">
        <v>2248</v>
      </c>
      <c r="AI1220">
        <v>1</v>
      </c>
      <c r="AJ1220">
        <v>0</v>
      </c>
      <c r="AK1220">
        <v>1</v>
      </c>
      <c r="AL1220">
        <v>1</v>
      </c>
      <c r="AM1220">
        <v>1</v>
      </c>
      <c r="AN1220">
        <v>0</v>
      </c>
      <c r="AO1220">
        <v>1</v>
      </c>
      <c r="AP1220" t="s">
        <v>3304</v>
      </c>
      <c r="AQ1220">
        <v>0</v>
      </c>
      <c r="AR1220">
        <v>0</v>
      </c>
      <c r="AS1220">
        <v>0</v>
      </c>
      <c r="AT1220">
        <v>0</v>
      </c>
      <c r="AU1220">
        <v>1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2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</row>
    <row r="1221" spans="1:63" x14ac:dyDescent="0.25">
      <c r="A1221">
        <v>1</v>
      </c>
      <c r="E1221">
        <v>1220</v>
      </c>
      <c r="I1221" t="s">
        <v>2255</v>
      </c>
      <c r="J1221" t="s">
        <v>2256</v>
      </c>
      <c r="K1221" t="s">
        <v>3463</v>
      </c>
      <c r="M1221">
        <v>1.0999999999999999E-2</v>
      </c>
      <c r="N1221">
        <v>0.125</v>
      </c>
      <c r="R1221">
        <v>0</v>
      </c>
      <c r="T1221">
        <v>1</v>
      </c>
      <c r="U1221">
        <v>1.5</v>
      </c>
      <c r="V1221">
        <v>0.13780000000000001</v>
      </c>
      <c r="AA1221" t="s">
        <v>3397</v>
      </c>
      <c r="AE1221" t="s">
        <v>44</v>
      </c>
      <c r="AF1221" t="s">
        <v>62</v>
      </c>
      <c r="AG1221" t="s">
        <v>109</v>
      </c>
      <c r="AI1221">
        <v>1</v>
      </c>
      <c r="AJ1221">
        <v>0</v>
      </c>
      <c r="AK1221">
        <v>1</v>
      </c>
      <c r="AL1221">
        <v>1</v>
      </c>
      <c r="AM1221">
        <v>0</v>
      </c>
      <c r="AN1221">
        <v>0</v>
      </c>
      <c r="AO1221">
        <v>1</v>
      </c>
      <c r="AQ1221">
        <v>0</v>
      </c>
      <c r="AR1221">
        <v>0</v>
      </c>
      <c r="AS1221">
        <v>0</v>
      </c>
      <c r="AT1221">
        <v>0</v>
      </c>
      <c r="AU1221">
        <v>2</v>
      </c>
      <c r="AV1221">
        <v>0</v>
      </c>
      <c r="AW1221">
        <v>0</v>
      </c>
      <c r="AX1221">
        <v>2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K1221" t="s">
        <v>3397</v>
      </c>
    </row>
    <row r="1222" spans="1:63" x14ac:dyDescent="0.25">
      <c r="A1222">
        <v>1</v>
      </c>
      <c r="E1222">
        <v>1221</v>
      </c>
      <c r="I1222" t="s">
        <v>2257</v>
      </c>
      <c r="J1222" t="s">
        <v>2258</v>
      </c>
      <c r="K1222" t="s">
        <v>3462</v>
      </c>
      <c r="M1222">
        <v>1.2E-2</v>
      </c>
      <c r="N1222">
        <v>0.125</v>
      </c>
      <c r="R1222">
        <v>0</v>
      </c>
      <c r="T1222">
        <v>1</v>
      </c>
      <c r="U1222">
        <v>1.5</v>
      </c>
      <c r="V1222">
        <v>0.13780000000000001</v>
      </c>
      <c r="AA1222" t="s">
        <v>3397</v>
      </c>
      <c r="AE1222" t="s">
        <v>44</v>
      </c>
      <c r="AF1222" t="s">
        <v>62</v>
      </c>
      <c r="AG1222" t="s">
        <v>109</v>
      </c>
      <c r="AI1222">
        <v>1</v>
      </c>
      <c r="AJ1222">
        <v>0</v>
      </c>
      <c r="AK1222">
        <v>1</v>
      </c>
      <c r="AL1222">
        <v>1</v>
      </c>
      <c r="AM1222">
        <v>0</v>
      </c>
      <c r="AN1222">
        <v>0</v>
      </c>
      <c r="AO1222">
        <v>1</v>
      </c>
      <c r="AQ1222">
        <v>0</v>
      </c>
      <c r="AR1222">
        <v>0</v>
      </c>
      <c r="AS1222">
        <v>0</v>
      </c>
      <c r="AT1222">
        <v>0</v>
      </c>
      <c r="AU1222">
        <v>2</v>
      </c>
      <c r="AV1222">
        <v>0</v>
      </c>
      <c r="AW1222">
        <v>0</v>
      </c>
      <c r="AX1222">
        <v>2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K1222" t="s">
        <v>3397</v>
      </c>
    </row>
    <row r="1223" spans="1:63" x14ac:dyDescent="0.25">
      <c r="A1223">
        <v>1</v>
      </c>
      <c r="E1223">
        <v>1222</v>
      </c>
      <c r="H1223" t="s">
        <v>2204</v>
      </c>
      <c r="I1223" t="s">
        <v>2259</v>
      </c>
      <c r="J1223" t="s">
        <v>2260</v>
      </c>
      <c r="K1223" t="s">
        <v>3461</v>
      </c>
      <c r="M1223">
        <v>0.15620000000000001</v>
      </c>
      <c r="N1223">
        <v>0.1875</v>
      </c>
      <c r="O1223">
        <v>0.15620000000000001</v>
      </c>
      <c r="P1223">
        <v>0.55000000000000004</v>
      </c>
      <c r="Q1223">
        <v>0.7</v>
      </c>
      <c r="R1223">
        <v>5.9563096839728331</v>
      </c>
      <c r="S1223">
        <v>0.9</v>
      </c>
      <c r="T1223">
        <v>2</v>
      </c>
      <c r="U1223">
        <v>2</v>
      </c>
      <c r="V1223">
        <v>0.54900000000000004</v>
      </c>
      <c r="Z1223">
        <v>90</v>
      </c>
      <c r="AA1223">
        <v>7.8100000000000017E-2</v>
      </c>
      <c r="AE1223" t="s">
        <v>44</v>
      </c>
      <c r="AF1223" t="s">
        <v>73</v>
      </c>
      <c r="AG1223" t="s">
        <v>66</v>
      </c>
      <c r="AI1223">
        <v>0</v>
      </c>
      <c r="AJ1223">
        <v>1</v>
      </c>
      <c r="AK1223">
        <v>1</v>
      </c>
      <c r="AL1223">
        <v>0</v>
      </c>
      <c r="AM1223">
        <v>1</v>
      </c>
      <c r="AN1223">
        <v>1</v>
      </c>
      <c r="AO1223">
        <v>0</v>
      </c>
      <c r="AQ1223">
        <v>0</v>
      </c>
      <c r="AR1223">
        <v>0</v>
      </c>
      <c r="AS1223">
        <v>0</v>
      </c>
      <c r="AT1223">
        <v>0</v>
      </c>
      <c r="AU1223">
        <v>2</v>
      </c>
      <c r="AV1223">
        <v>0</v>
      </c>
      <c r="AW1223">
        <v>0</v>
      </c>
      <c r="AX1223">
        <v>2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K1223" t="s">
        <v>3397</v>
      </c>
    </row>
    <row r="1224" spans="1:63" x14ac:dyDescent="0.25">
      <c r="A1224">
        <v>1</v>
      </c>
      <c r="E1224">
        <v>1223</v>
      </c>
      <c r="I1224" t="s">
        <v>2261</v>
      </c>
      <c r="J1224" t="s">
        <v>2262</v>
      </c>
      <c r="K1224" t="s">
        <v>3460</v>
      </c>
      <c r="M1224">
        <v>0.75</v>
      </c>
      <c r="R1224">
        <v>0</v>
      </c>
      <c r="AA1224" t="s">
        <v>3397</v>
      </c>
      <c r="AE1224" t="s">
        <v>118</v>
      </c>
      <c r="AF1224" t="s">
        <v>119</v>
      </c>
      <c r="AI1224">
        <v>1</v>
      </c>
      <c r="AJ1224">
        <v>0</v>
      </c>
      <c r="AK1224">
        <v>1</v>
      </c>
      <c r="AL1224">
        <v>1</v>
      </c>
      <c r="AM1224">
        <v>0</v>
      </c>
      <c r="AN1224">
        <v>0</v>
      </c>
      <c r="AO1224">
        <v>1</v>
      </c>
      <c r="AQ1224">
        <v>0</v>
      </c>
      <c r="AR1224">
        <v>0</v>
      </c>
      <c r="AS1224">
        <v>0</v>
      </c>
      <c r="AT1224">
        <v>0</v>
      </c>
      <c r="AU1224">
        <v>2</v>
      </c>
      <c r="AV1224">
        <v>0</v>
      </c>
      <c r="AW1224">
        <v>0</v>
      </c>
      <c r="AX1224">
        <v>2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K1224" t="s">
        <v>3397</v>
      </c>
    </row>
    <row r="1225" spans="1:63" x14ac:dyDescent="0.25">
      <c r="A1225">
        <v>1</v>
      </c>
      <c r="E1225">
        <v>1224</v>
      </c>
      <c r="H1225" t="s">
        <v>2243</v>
      </c>
      <c r="I1225" t="s">
        <v>2263</v>
      </c>
      <c r="J1225" t="s">
        <v>2264</v>
      </c>
      <c r="K1225" t="s">
        <v>3459</v>
      </c>
      <c r="M1225">
        <v>0.75</v>
      </c>
      <c r="N1225">
        <v>0.125</v>
      </c>
      <c r="R1225">
        <v>0</v>
      </c>
      <c r="S1225">
        <v>0.3</v>
      </c>
      <c r="T1225">
        <v>2</v>
      </c>
      <c r="U1225">
        <v>1.5</v>
      </c>
      <c r="V1225">
        <v>8.6999999999999994E-2</v>
      </c>
      <c r="AA1225" t="s">
        <v>3397</v>
      </c>
      <c r="AE1225" t="s">
        <v>118</v>
      </c>
      <c r="AF1225" t="s">
        <v>119</v>
      </c>
      <c r="AI1225">
        <v>1</v>
      </c>
      <c r="AJ1225">
        <v>0</v>
      </c>
      <c r="AK1225">
        <v>1</v>
      </c>
      <c r="AL1225">
        <v>1</v>
      </c>
      <c r="AM1225">
        <v>0</v>
      </c>
      <c r="AN1225">
        <v>0</v>
      </c>
      <c r="AO1225">
        <v>1</v>
      </c>
      <c r="AQ1225">
        <v>0</v>
      </c>
      <c r="AR1225">
        <v>0</v>
      </c>
      <c r="AS1225">
        <v>0</v>
      </c>
      <c r="AT1225">
        <v>0</v>
      </c>
      <c r="AU1225">
        <v>1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</row>
    <row r="1226" spans="1:63" x14ac:dyDescent="0.25">
      <c r="A1226">
        <v>1</v>
      </c>
      <c r="B1226" t="s">
        <v>1566</v>
      </c>
      <c r="C1226" t="s">
        <v>1566</v>
      </c>
      <c r="E1226">
        <v>1225</v>
      </c>
      <c r="G1226" t="s">
        <v>74</v>
      </c>
      <c r="H1226" t="s">
        <v>1566</v>
      </c>
      <c r="I1226" t="s">
        <v>2399</v>
      </c>
      <c r="J1226" t="s">
        <v>2400</v>
      </c>
      <c r="K1226" t="s">
        <v>3458</v>
      </c>
      <c r="M1226">
        <v>0.1875</v>
      </c>
      <c r="N1226">
        <v>0.25</v>
      </c>
      <c r="O1226">
        <v>0.192</v>
      </c>
      <c r="P1226">
        <v>0.49299999999999999</v>
      </c>
      <c r="Q1226">
        <v>0.61</v>
      </c>
      <c r="R1226">
        <v>13.920960364920745</v>
      </c>
      <c r="S1226">
        <v>0.65</v>
      </c>
      <c r="T1226">
        <v>5</v>
      </c>
      <c r="U1226">
        <v>2.2709999999999999</v>
      </c>
      <c r="V1226">
        <v>0.375</v>
      </c>
      <c r="AA1226" t="s">
        <v>3397</v>
      </c>
      <c r="AE1226" t="s">
        <v>44</v>
      </c>
      <c r="AF1226" t="s">
        <v>369</v>
      </c>
      <c r="AG1226" t="s">
        <v>2270</v>
      </c>
      <c r="AI1226">
        <v>0</v>
      </c>
      <c r="AJ1226">
        <v>1</v>
      </c>
      <c r="AK1226">
        <v>0</v>
      </c>
      <c r="AL1226">
        <v>0</v>
      </c>
      <c r="AM1226">
        <v>0</v>
      </c>
      <c r="AN1226">
        <v>0</v>
      </c>
      <c r="AO1226">
        <v>1</v>
      </c>
      <c r="AQ1226">
        <v>0</v>
      </c>
      <c r="AR1226">
        <v>0</v>
      </c>
      <c r="AS1226">
        <v>0</v>
      </c>
      <c r="AT1226">
        <v>0</v>
      </c>
      <c r="AU1226">
        <v>2</v>
      </c>
      <c r="AV1226">
        <v>0</v>
      </c>
      <c r="AW1226">
        <v>0</v>
      </c>
      <c r="AX1226">
        <v>2</v>
      </c>
      <c r="AY1226">
        <v>2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8.1750000000000003E-2</v>
      </c>
      <c r="BK1226" t="s">
        <v>3397</v>
      </c>
    </row>
    <row r="1227" spans="1:63" x14ac:dyDescent="0.25">
      <c r="A1227">
        <v>1</v>
      </c>
      <c r="B1227" t="s">
        <v>1566</v>
      </c>
      <c r="C1227" t="s">
        <v>1566</v>
      </c>
      <c r="E1227">
        <v>1226</v>
      </c>
      <c r="G1227" t="s">
        <v>74</v>
      </c>
      <c r="H1227" t="s">
        <v>1566</v>
      </c>
      <c r="I1227" t="s">
        <v>2397</v>
      </c>
      <c r="J1227" t="s">
        <v>2398</v>
      </c>
      <c r="K1227" t="s">
        <v>3457</v>
      </c>
      <c r="M1227">
        <v>0.125</v>
      </c>
      <c r="N1227">
        <v>0.25</v>
      </c>
      <c r="O1227">
        <v>0.125</v>
      </c>
      <c r="P1227">
        <v>0.35</v>
      </c>
      <c r="Q1227">
        <v>0.58099999999999996</v>
      </c>
      <c r="R1227">
        <v>15.139624343334063</v>
      </c>
      <c r="S1227">
        <v>0.65</v>
      </c>
      <c r="T1227">
        <v>5</v>
      </c>
      <c r="U1227">
        <v>2.27</v>
      </c>
      <c r="V1227">
        <v>0.25</v>
      </c>
      <c r="AA1227" t="s">
        <v>3397</v>
      </c>
      <c r="AE1227" t="s">
        <v>44</v>
      </c>
      <c r="AF1227" t="s">
        <v>369</v>
      </c>
      <c r="AG1227" t="s">
        <v>2270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1</v>
      </c>
      <c r="AQ1227">
        <v>0</v>
      </c>
      <c r="AR1227">
        <v>0</v>
      </c>
      <c r="AS1227">
        <v>0</v>
      </c>
      <c r="AT1227">
        <v>0</v>
      </c>
      <c r="AU1227">
        <v>2</v>
      </c>
      <c r="AV1227">
        <v>0</v>
      </c>
      <c r="AW1227">
        <v>0</v>
      </c>
      <c r="AX1227">
        <v>2</v>
      </c>
      <c r="AY1227">
        <v>2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5.0500000000000003E-2</v>
      </c>
      <c r="BK1227" t="s">
        <v>3397</v>
      </c>
    </row>
    <row r="1228" spans="1:63" x14ac:dyDescent="0.25">
      <c r="A1228">
        <v>1</v>
      </c>
      <c r="B1228" t="s">
        <v>149</v>
      </c>
      <c r="D1228" t="s">
        <v>149</v>
      </c>
      <c r="E1228">
        <v>1227</v>
      </c>
      <c r="G1228" t="s">
        <v>74</v>
      </c>
      <c r="H1228" t="s">
        <v>2267</v>
      </c>
      <c r="I1228" t="s">
        <v>2395</v>
      </c>
      <c r="J1228" t="s">
        <v>2396</v>
      </c>
      <c r="K1228" t="s">
        <v>3456</v>
      </c>
      <c r="M1228">
        <v>0.20314960629921261</v>
      </c>
      <c r="N1228">
        <v>0.23599999999999999</v>
      </c>
      <c r="O1228">
        <v>0.19400000000000001</v>
      </c>
      <c r="P1228">
        <v>1.966</v>
      </c>
      <c r="Q1228">
        <v>1.9661</v>
      </c>
      <c r="R1228">
        <v>89.727165016931934</v>
      </c>
      <c r="S1228">
        <v>2.0499999999999998</v>
      </c>
      <c r="T1228">
        <v>2</v>
      </c>
      <c r="U1228">
        <v>4.0125000000000002</v>
      </c>
      <c r="V1228">
        <v>1.8</v>
      </c>
      <c r="Z1228">
        <v>140</v>
      </c>
      <c r="AA1228">
        <v>3.73E-2</v>
      </c>
      <c r="AE1228" t="s">
        <v>44</v>
      </c>
      <c r="AF1228" t="s">
        <v>620</v>
      </c>
      <c r="AG1228" t="s">
        <v>2289</v>
      </c>
      <c r="AI1228">
        <v>0</v>
      </c>
      <c r="AJ1228">
        <v>1</v>
      </c>
      <c r="AK1228">
        <v>0</v>
      </c>
      <c r="AL1228">
        <v>0</v>
      </c>
      <c r="AM1228">
        <v>0</v>
      </c>
      <c r="AN1228">
        <v>0</v>
      </c>
      <c r="AO1228">
        <v>1</v>
      </c>
      <c r="AQ1228">
        <v>0</v>
      </c>
      <c r="AR1228">
        <v>0</v>
      </c>
      <c r="AS1228">
        <v>0</v>
      </c>
      <c r="AT1228">
        <v>0</v>
      </c>
      <c r="AU1228">
        <v>2</v>
      </c>
      <c r="AV1228">
        <v>0</v>
      </c>
      <c r="AW1228">
        <v>0</v>
      </c>
      <c r="AX1228">
        <v>2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K1228" t="s">
        <v>3397</v>
      </c>
    </row>
    <row r="1229" spans="1:63" x14ac:dyDescent="0.25">
      <c r="A1229">
        <v>1</v>
      </c>
      <c r="B1229" t="s">
        <v>149</v>
      </c>
      <c r="D1229" t="s">
        <v>149</v>
      </c>
      <c r="E1229">
        <v>1228</v>
      </c>
      <c r="G1229" t="s">
        <v>74</v>
      </c>
      <c r="H1229" t="s">
        <v>680</v>
      </c>
      <c r="I1229" t="s">
        <v>2394</v>
      </c>
      <c r="K1229" t="s">
        <v>3455</v>
      </c>
      <c r="M1229">
        <v>0.161</v>
      </c>
      <c r="N1229">
        <v>0.161</v>
      </c>
      <c r="O1229">
        <v>0.161</v>
      </c>
      <c r="P1229">
        <v>1.175</v>
      </c>
      <c r="R1229">
        <v>0</v>
      </c>
      <c r="S1229">
        <v>1.2250000000000001</v>
      </c>
      <c r="T1229">
        <v>2</v>
      </c>
      <c r="U1229">
        <v>2.1850000000000001</v>
      </c>
      <c r="V1229">
        <v>1.175</v>
      </c>
      <c r="Z1229">
        <v>135</v>
      </c>
      <c r="AA1229">
        <v>4.4999999999999998E-2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K1229" t="s">
        <v>3397</v>
      </c>
    </row>
    <row r="1230" spans="1:63" x14ac:dyDescent="0.25">
      <c r="A1230">
        <v>1</v>
      </c>
      <c r="B1230" t="s">
        <v>149</v>
      </c>
      <c r="D1230" t="s">
        <v>149</v>
      </c>
      <c r="E1230">
        <v>1229</v>
      </c>
      <c r="G1230" t="s">
        <v>74</v>
      </c>
      <c r="H1230" t="s">
        <v>680</v>
      </c>
      <c r="I1230" t="s">
        <v>2392</v>
      </c>
      <c r="J1230" t="s">
        <v>2393</v>
      </c>
      <c r="K1230" t="s">
        <v>3454</v>
      </c>
      <c r="M1230">
        <v>0.191</v>
      </c>
      <c r="N1230">
        <v>0.191</v>
      </c>
      <c r="O1230">
        <v>0.191</v>
      </c>
      <c r="P1230">
        <v>1.33</v>
      </c>
      <c r="R1230">
        <v>0</v>
      </c>
      <c r="S1230">
        <v>1.375</v>
      </c>
      <c r="T1230">
        <v>2</v>
      </c>
      <c r="U1230">
        <v>2.35</v>
      </c>
      <c r="V1230">
        <v>1.33</v>
      </c>
      <c r="Z1230">
        <v>135</v>
      </c>
      <c r="AA1230">
        <v>4.4999999999999998E-2</v>
      </c>
      <c r="AE1230" t="s">
        <v>471</v>
      </c>
      <c r="AG1230" t="s">
        <v>2391</v>
      </c>
      <c r="AI1230">
        <v>0</v>
      </c>
      <c r="AJ1230">
        <v>1</v>
      </c>
      <c r="AK1230">
        <v>0</v>
      </c>
      <c r="AL1230">
        <v>0</v>
      </c>
      <c r="AM1230">
        <v>0</v>
      </c>
      <c r="AN1230">
        <v>0</v>
      </c>
      <c r="AO1230">
        <v>0</v>
      </c>
      <c r="AQ1230">
        <v>0</v>
      </c>
      <c r="AR1230">
        <v>0</v>
      </c>
      <c r="AS1230">
        <v>0</v>
      </c>
      <c r="AT1230">
        <v>0</v>
      </c>
      <c r="AU1230">
        <v>1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K1230" t="s">
        <v>3397</v>
      </c>
    </row>
    <row r="1231" spans="1:63" x14ac:dyDescent="0.25">
      <c r="A1231">
        <v>1</v>
      </c>
      <c r="B1231" t="s">
        <v>149</v>
      </c>
      <c r="D1231" t="s">
        <v>149</v>
      </c>
      <c r="E1231">
        <v>1230</v>
      </c>
      <c r="G1231" t="s">
        <v>74</v>
      </c>
      <c r="H1231" t="s">
        <v>680</v>
      </c>
      <c r="I1231" t="s">
        <v>2389</v>
      </c>
      <c r="J1231" t="s">
        <v>2390</v>
      </c>
      <c r="K1231" t="s">
        <v>3453</v>
      </c>
      <c r="M1231">
        <v>0.14699999999999999</v>
      </c>
      <c r="N1231">
        <v>0.14699999999999999</v>
      </c>
      <c r="O1231">
        <v>0.14699999999999999</v>
      </c>
      <c r="P1231">
        <v>1.1000000000000001</v>
      </c>
      <c r="R1231">
        <v>0</v>
      </c>
      <c r="S1231">
        <v>1.1499999999999999</v>
      </c>
      <c r="T1231">
        <v>2</v>
      </c>
      <c r="U1231">
        <v>2.177</v>
      </c>
      <c r="V1231">
        <v>1.1000000000000001</v>
      </c>
      <c r="Z1231">
        <v>135</v>
      </c>
      <c r="AA1231">
        <v>3.5000000000000003E-2</v>
      </c>
      <c r="AE1231" t="s">
        <v>471</v>
      </c>
      <c r="AG1231" t="s">
        <v>2391</v>
      </c>
      <c r="AI1231">
        <v>0</v>
      </c>
      <c r="AJ1231">
        <v>1</v>
      </c>
      <c r="AK1231">
        <v>0</v>
      </c>
      <c r="AL1231">
        <v>0</v>
      </c>
      <c r="AM1231">
        <v>0</v>
      </c>
      <c r="AN1231">
        <v>0</v>
      </c>
      <c r="AO1231">
        <v>0</v>
      </c>
      <c r="AQ1231">
        <v>0</v>
      </c>
      <c r="AR1231">
        <v>0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K1231" t="s">
        <v>3397</v>
      </c>
    </row>
    <row r="1232" spans="1:63" x14ac:dyDescent="0.25">
      <c r="A1232">
        <v>1</v>
      </c>
      <c r="B1232" t="s">
        <v>149</v>
      </c>
      <c r="D1232" t="s">
        <v>149</v>
      </c>
      <c r="E1232">
        <v>1231</v>
      </c>
      <c r="G1232" t="s">
        <v>74</v>
      </c>
      <c r="H1232" t="s">
        <v>802</v>
      </c>
      <c r="I1232" t="s">
        <v>2388</v>
      </c>
      <c r="J1232">
        <v>62523</v>
      </c>
      <c r="K1232" t="s">
        <v>3452</v>
      </c>
      <c r="M1232">
        <v>9.0551181102362197E-2</v>
      </c>
      <c r="N1232">
        <v>0.11799999999999999</v>
      </c>
      <c r="O1232">
        <v>9.06E-2</v>
      </c>
      <c r="P1232">
        <v>1.1000000000000001</v>
      </c>
      <c r="Q1232">
        <v>1.155</v>
      </c>
      <c r="R1232">
        <v>13.987209864567077</v>
      </c>
      <c r="S1232">
        <v>1.18</v>
      </c>
      <c r="T1232">
        <v>2</v>
      </c>
      <c r="U1232">
        <v>2.3170000000000002</v>
      </c>
      <c r="V1232">
        <v>1.1000000000000001</v>
      </c>
      <c r="Z1232">
        <v>130</v>
      </c>
      <c r="AA1232">
        <v>0.03</v>
      </c>
      <c r="AE1232" t="s">
        <v>49</v>
      </c>
      <c r="AF1232" t="s">
        <v>73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Q1232">
        <v>0</v>
      </c>
      <c r="AR1232">
        <v>0</v>
      </c>
      <c r="AS1232">
        <v>0</v>
      </c>
      <c r="AT1232">
        <v>0</v>
      </c>
      <c r="AU1232">
        <v>1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K1232" t="s">
        <v>3397</v>
      </c>
    </row>
    <row r="1233" spans="1:63" x14ac:dyDescent="0.25">
      <c r="A1233">
        <v>1</v>
      </c>
      <c r="B1233" t="s">
        <v>149</v>
      </c>
      <c r="D1233" t="s">
        <v>149</v>
      </c>
      <c r="E1233">
        <v>1232</v>
      </c>
      <c r="G1233" t="s">
        <v>74</v>
      </c>
      <c r="H1233" t="s">
        <v>802</v>
      </c>
      <c r="I1233" t="s">
        <v>2387</v>
      </c>
      <c r="K1233" t="s">
        <v>3451</v>
      </c>
      <c r="M1233">
        <v>9.8000000000000004E-2</v>
      </c>
      <c r="N1233">
        <v>9.8000000000000004E-2</v>
      </c>
      <c r="O1233">
        <v>9.8000000000000004E-2</v>
      </c>
      <c r="P1233">
        <v>0.92500000000000004</v>
      </c>
      <c r="R1233">
        <v>0</v>
      </c>
      <c r="S1233">
        <v>0.95</v>
      </c>
      <c r="T1233">
        <v>2</v>
      </c>
      <c r="U1233">
        <v>1.905</v>
      </c>
      <c r="V1233">
        <v>0.92500000000000004</v>
      </c>
      <c r="Z1233">
        <v>135</v>
      </c>
      <c r="AA1233">
        <v>2.5000000000000001E-2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Q1233">
        <v>0</v>
      </c>
      <c r="AR1233">
        <v>0</v>
      </c>
      <c r="AS1233">
        <v>0</v>
      </c>
      <c r="AT1233">
        <v>0</v>
      </c>
      <c r="AU1233">
        <v>1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K1233" t="s">
        <v>3397</v>
      </c>
    </row>
    <row r="1234" spans="1:63" x14ac:dyDescent="0.25">
      <c r="A1234">
        <v>1</v>
      </c>
      <c r="B1234" t="s">
        <v>149</v>
      </c>
      <c r="D1234" t="s">
        <v>149</v>
      </c>
      <c r="E1234">
        <v>1233</v>
      </c>
      <c r="G1234" t="s">
        <v>74</v>
      </c>
      <c r="H1234" t="s">
        <v>802</v>
      </c>
      <c r="I1234" t="s">
        <v>2386</v>
      </c>
      <c r="K1234" t="s">
        <v>3450</v>
      </c>
      <c r="M1234">
        <v>0.1094</v>
      </c>
      <c r="N1234">
        <v>0.1094</v>
      </c>
      <c r="O1234">
        <v>0.1094</v>
      </c>
      <c r="P1234">
        <v>0.67500000000000004</v>
      </c>
      <c r="R1234">
        <v>0</v>
      </c>
      <c r="S1234">
        <v>0.7</v>
      </c>
      <c r="T1234">
        <v>2</v>
      </c>
      <c r="U1234">
        <v>1.8420000000000001</v>
      </c>
      <c r="V1234">
        <v>0.67500000000000004</v>
      </c>
      <c r="Z1234">
        <v>135</v>
      </c>
      <c r="AA1234">
        <v>2.5000000000000001E-2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Q1234">
        <v>0</v>
      </c>
      <c r="AR1234">
        <v>0</v>
      </c>
      <c r="AS1234">
        <v>0</v>
      </c>
      <c r="AT1234">
        <v>0</v>
      </c>
      <c r="AU1234">
        <v>1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K1234" t="s">
        <v>3397</v>
      </c>
    </row>
    <row r="1235" spans="1:63" x14ac:dyDescent="0.25">
      <c r="A1235">
        <v>1</v>
      </c>
      <c r="B1235" t="s">
        <v>149</v>
      </c>
      <c r="D1235" t="s">
        <v>149</v>
      </c>
      <c r="E1235">
        <v>1234</v>
      </c>
      <c r="G1235" t="s">
        <v>74</v>
      </c>
      <c r="H1235" t="s">
        <v>802</v>
      </c>
      <c r="I1235" t="s">
        <v>2385</v>
      </c>
      <c r="K1235" t="s">
        <v>3409</v>
      </c>
      <c r="M1235">
        <v>0.20100000000000001</v>
      </c>
      <c r="N1235">
        <v>0.20100000000000001</v>
      </c>
      <c r="O1235">
        <v>0.20100000000000001</v>
      </c>
      <c r="P1235">
        <v>1.3</v>
      </c>
      <c r="R1235">
        <v>0</v>
      </c>
      <c r="S1235">
        <v>1.325</v>
      </c>
      <c r="T1235">
        <v>2</v>
      </c>
      <c r="U1235">
        <v>2.335</v>
      </c>
      <c r="V1235">
        <v>1.3</v>
      </c>
      <c r="Z1235">
        <v>135</v>
      </c>
      <c r="AA1235">
        <v>0.05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Q1235">
        <v>0</v>
      </c>
      <c r="AR1235">
        <v>0</v>
      </c>
      <c r="AS1235">
        <v>0</v>
      </c>
      <c r="AT1235">
        <v>0</v>
      </c>
      <c r="AU1235">
        <v>1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K1235" t="s">
        <v>3397</v>
      </c>
    </row>
    <row r="1236" spans="1:63" x14ac:dyDescent="0.25">
      <c r="A1236">
        <v>1</v>
      </c>
      <c r="B1236" t="s">
        <v>149</v>
      </c>
      <c r="D1236" t="s">
        <v>149</v>
      </c>
      <c r="E1236">
        <v>1235</v>
      </c>
      <c r="G1236" t="s">
        <v>74</v>
      </c>
      <c r="H1236" t="s">
        <v>802</v>
      </c>
      <c r="I1236" t="s">
        <v>2384</v>
      </c>
      <c r="K1236" t="s">
        <v>3449</v>
      </c>
      <c r="M1236">
        <v>9.35E-2</v>
      </c>
      <c r="N1236">
        <v>9.35E-2</v>
      </c>
      <c r="O1236">
        <v>9.35E-2</v>
      </c>
      <c r="P1236">
        <v>0.83499999999999996</v>
      </c>
      <c r="R1236">
        <v>0</v>
      </c>
      <c r="S1236">
        <v>0.86</v>
      </c>
      <c r="T1236">
        <v>2</v>
      </c>
      <c r="U1236">
        <v>1.7849999999999999</v>
      </c>
      <c r="V1236">
        <v>0.83499999999999996</v>
      </c>
      <c r="Z1236">
        <v>135</v>
      </c>
      <c r="AA1236">
        <v>1.9364484040942195E-2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Q1236">
        <v>0</v>
      </c>
      <c r="AR1236">
        <v>0</v>
      </c>
      <c r="AS1236">
        <v>0</v>
      </c>
      <c r="AT1236">
        <v>0</v>
      </c>
      <c r="AU1236">
        <v>1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K1236" t="s">
        <v>3397</v>
      </c>
    </row>
    <row r="1237" spans="1:63" x14ac:dyDescent="0.25">
      <c r="A1237">
        <v>1</v>
      </c>
      <c r="B1237" t="s">
        <v>149</v>
      </c>
      <c r="D1237" t="s">
        <v>149</v>
      </c>
      <c r="E1237">
        <v>1236</v>
      </c>
      <c r="G1237" t="s">
        <v>74</v>
      </c>
      <c r="H1237" t="s">
        <v>874</v>
      </c>
      <c r="I1237" t="s">
        <v>2383</v>
      </c>
      <c r="K1237" t="s">
        <v>3448</v>
      </c>
      <c r="M1237">
        <v>4.2000000000000003E-2</v>
      </c>
      <c r="N1237">
        <v>4.2000000000000003E-2</v>
      </c>
      <c r="O1237">
        <v>4.2000000000000003E-2</v>
      </c>
      <c r="P1237">
        <v>0.55000000000000004</v>
      </c>
      <c r="R1237">
        <v>0</v>
      </c>
      <c r="S1237">
        <v>0.56000000000000005</v>
      </c>
      <c r="T1237">
        <v>2</v>
      </c>
      <c r="U1237">
        <v>1.45</v>
      </c>
      <c r="V1237">
        <v>0.5</v>
      </c>
      <c r="Z1237">
        <v>135</v>
      </c>
      <c r="AA1237">
        <v>8.6984848098349971E-3</v>
      </c>
      <c r="AE1237" t="s">
        <v>471</v>
      </c>
      <c r="AF1237" t="s">
        <v>62</v>
      </c>
      <c r="AI1237">
        <v>0</v>
      </c>
      <c r="AJ1237">
        <v>1</v>
      </c>
      <c r="AK1237">
        <v>0</v>
      </c>
      <c r="AL1237">
        <v>0</v>
      </c>
      <c r="AM1237">
        <v>0</v>
      </c>
      <c r="AN1237">
        <v>0</v>
      </c>
      <c r="AO1237">
        <v>0</v>
      </c>
      <c r="AQ1237">
        <v>0</v>
      </c>
      <c r="AR1237">
        <v>0</v>
      </c>
      <c r="AS1237">
        <v>0</v>
      </c>
      <c r="AT1237">
        <v>0</v>
      </c>
      <c r="AU1237">
        <v>2</v>
      </c>
      <c r="AV1237">
        <v>0</v>
      </c>
      <c r="AW1237">
        <v>0</v>
      </c>
      <c r="AX1237">
        <v>2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K1237" t="s">
        <v>3397</v>
      </c>
    </row>
    <row r="1238" spans="1:63" x14ac:dyDescent="0.25">
      <c r="A1238">
        <v>1</v>
      </c>
      <c r="B1238" t="s">
        <v>149</v>
      </c>
      <c r="D1238" t="s">
        <v>149</v>
      </c>
      <c r="E1238">
        <v>1237</v>
      </c>
      <c r="G1238" t="s">
        <v>74</v>
      </c>
      <c r="H1238" t="s">
        <v>874</v>
      </c>
      <c r="I1238" t="s">
        <v>2382</v>
      </c>
      <c r="K1238" t="s">
        <v>3447</v>
      </c>
      <c r="M1238">
        <v>5.1999999999999998E-2</v>
      </c>
      <c r="N1238">
        <v>5.1999999999999998E-2</v>
      </c>
      <c r="O1238">
        <v>5.1999999999999998E-2</v>
      </c>
      <c r="P1238">
        <v>0.72</v>
      </c>
      <c r="R1238">
        <v>0</v>
      </c>
      <c r="S1238">
        <v>0.75</v>
      </c>
      <c r="T1238">
        <v>2</v>
      </c>
      <c r="U1238">
        <v>1.6725000000000001</v>
      </c>
      <c r="V1238">
        <v>0.72</v>
      </c>
      <c r="Z1238">
        <v>135</v>
      </c>
      <c r="AA1238">
        <v>1.0769552621700471E-2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Q1238">
        <v>0</v>
      </c>
      <c r="AR1238">
        <v>0</v>
      </c>
      <c r="AS1238">
        <v>0</v>
      </c>
      <c r="AT1238">
        <v>0</v>
      </c>
      <c r="AU1238">
        <v>1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K1238" t="s">
        <v>3397</v>
      </c>
    </row>
    <row r="1239" spans="1:63" x14ac:dyDescent="0.25">
      <c r="A1239">
        <v>1</v>
      </c>
      <c r="B1239" t="s">
        <v>149</v>
      </c>
      <c r="D1239" t="s">
        <v>149</v>
      </c>
      <c r="E1239">
        <v>1238</v>
      </c>
      <c r="G1239" t="s">
        <v>74</v>
      </c>
      <c r="H1239" t="s">
        <v>874</v>
      </c>
      <c r="I1239" t="s">
        <v>2381</v>
      </c>
      <c r="K1239" t="s">
        <v>3446</v>
      </c>
      <c r="M1239">
        <v>6.25E-2</v>
      </c>
      <c r="N1239">
        <v>6.25E-2</v>
      </c>
      <c r="O1239">
        <v>6.25E-2</v>
      </c>
      <c r="P1239">
        <v>0.71499999999999997</v>
      </c>
      <c r="R1239">
        <v>0</v>
      </c>
      <c r="S1239">
        <v>0.74</v>
      </c>
      <c r="T1239">
        <v>2</v>
      </c>
      <c r="U1239">
        <v>1.722</v>
      </c>
      <c r="V1239">
        <v>0.71499999999999997</v>
      </c>
      <c r="Z1239">
        <v>135</v>
      </c>
      <c r="AA1239">
        <v>1.2944173824159222E-2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Q1239">
        <v>0</v>
      </c>
      <c r="AR1239">
        <v>0</v>
      </c>
      <c r="AS1239">
        <v>0</v>
      </c>
      <c r="AT1239">
        <v>0</v>
      </c>
      <c r="AU1239">
        <v>1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K1239" t="s">
        <v>3397</v>
      </c>
    </row>
    <row r="1240" spans="1:63" x14ac:dyDescent="0.25">
      <c r="A1240">
        <v>1</v>
      </c>
      <c r="B1240" t="s">
        <v>149</v>
      </c>
      <c r="D1240" t="s">
        <v>149</v>
      </c>
      <c r="E1240">
        <v>1239</v>
      </c>
      <c r="G1240" t="s">
        <v>74</v>
      </c>
      <c r="H1240" t="s">
        <v>874</v>
      </c>
      <c r="I1240" t="s">
        <v>2380</v>
      </c>
      <c r="K1240" t="s">
        <v>3445</v>
      </c>
      <c r="M1240">
        <v>0.23799999999999999</v>
      </c>
      <c r="N1240">
        <v>0.23799999999999999</v>
      </c>
      <c r="O1240">
        <v>0.23799999999999999</v>
      </c>
      <c r="P1240">
        <v>2.9249999999999998</v>
      </c>
      <c r="R1240">
        <v>0</v>
      </c>
      <c r="S1240">
        <v>2.95</v>
      </c>
      <c r="T1240">
        <v>2</v>
      </c>
      <c r="U1240">
        <v>4.1349999999999998</v>
      </c>
      <c r="V1240">
        <v>2.9249999999999998</v>
      </c>
      <c r="Z1240">
        <v>135</v>
      </c>
      <c r="AA1240">
        <v>4.929141392239831E-2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Q1240">
        <v>0</v>
      </c>
      <c r="AR1240">
        <v>0</v>
      </c>
      <c r="AS1240">
        <v>0</v>
      </c>
      <c r="AT1240">
        <v>0</v>
      </c>
      <c r="AU1240">
        <v>1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K1240" t="s">
        <v>3397</v>
      </c>
    </row>
    <row r="1241" spans="1:63" x14ac:dyDescent="0.25">
      <c r="A1241">
        <v>1</v>
      </c>
      <c r="B1241" t="s">
        <v>149</v>
      </c>
      <c r="D1241" t="s">
        <v>149</v>
      </c>
      <c r="E1241">
        <v>1240</v>
      </c>
      <c r="G1241" t="s">
        <v>74</v>
      </c>
      <c r="H1241" t="s">
        <v>874</v>
      </c>
      <c r="I1241" t="s">
        <v>2379</v>
      </c>
      <c r="K1241" t="s">
        <v>3444</v>
      </c>
      <c r="M1241">
        <v>0.04</v>
      </c>
      <c r="N1241">
        <v>0.04</v>
      </c>
      <c r="O1241">
        <v>0.04</v>
      </c>
      <c r="P1241">
        <v>0.6</v>
      </c>
      <c r="R1241">
        <v>0</v>
      </c>
      <c r="S1241">
        <v>0.625</v>
      </c>
      <c r="T1241">
        <v>2</v>
      </c>
      <c r="U1241">
        <v>1.4530000000000001</v>
      </c>
      <c r="V1241">
        <v>0.6</v>
      </c>
      <c r="Z1241">
        <v>135</v>
      </c>
      <c r="AA1241">
        <v>8.284271247461901E-3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Q1241">
        <v>0</v>
      </c>
      <c r="AR1241">
        <v>0</v>
      </c>
      <c r="AS1241">
        <v>0</v>
      </c>
      <c r="AT1241">
        <v>0</v>
      </c>
      <c r="AU1241">
        <v>1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K1241" t="s">
        <v>3397</v>
      </c>
    </row>
    <row r="1242" spans="1:63" x14ac:dyDescent="0.25">
      <c r="A1242">
        <v>1</v>
      </c>
      <c r="B1242" t="s">
        <v>149</v>
      </c>
      <c r="D1242" t="s">
        <v>149</v>
      </c>
      <c r="E1242">
        <v>1241</v>
      </c>
      <c r="G1242" t="s">
        <v>74</v>
      </c>
      <c r="H1242" t="s">
        <v>874</v>
      </c>
      <c r="I1242" t="s">
        <v>2378</v>
      </c>
      <c r="K1242" t="s">
        <v>3443</v>
      </c>
      <c r="M1242">
        <v>3.3000000000000002E-2</v>
      </c>
      <c r="N1242">
        <v>3.3000000000000002E-2</v>
      </c>
      <c r="O1242">
        <v>3.3000000000000002E-2</v>
      </c>
      <c r="P1242">
        <v>0.55000000000000004</v>
      </c>
      <c r="R1242">
        <v>0</v>
      </c>
      <c r="S1242">
        <v>0.57499999999999996</v>
      </c>
      <c r="T1242">
        <v>2</v>
      </c>
      <c r="U1242">
        <v>1.405</v>
      </c>
      <c r="V1242">
        <v>0.55000000000000004</v>
      </c>
      <c r="Z1242">
        <v>135</v>
      </c>
      <c r="AA1242">
        <v>6.834523779156069E-3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Q1242">
        <v>0</v>
      </c>
      <c r="AR1242">
        <v>0</v>
      </c>
      <c r="AS1242">
        <v>0</v>
      </c>
      <c r="AT1242">
        <v>0</v>
      </c>
      <c r="AU1242">
        <v>1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K1242" t="s">
        <v>3397</v>
      </c>
    </row>
    <row r="1243" spans="1:63" x14ac:dyDescent="0.25">
      <c r="A1243">
        <v>1</v>
      </c>
      <c r="B1243" t="s">
        <v>149</v>
      </c>
      <c r="D1243" t="s">
        <v>149</v>
      </c>
      <c r="E1243">
        <v>1242</v>
      </c>
      <c r="G1243" t="s">
        <v>74</v>
      </c>
      <c r="H1243" t="s">
        <v>874</v>
      </c>
      <c r="I1243" t="s">
        <v>2377</v>
      </c>
      <c r="K1243" t="s">
        <v>3442</v>
      </c>
      <c r="M1243">
        <v>3.5999999999999997E-2</v>
      </c>
      <c r="N1243">
        <v>3.5999999999999997E-2</v>
      </c>
      <c r="O1243">
        <v>3.5999999999999997E-2</v>
      </c>
      <c r="P1243">
        <v>0.66</v>
      </c>
      <c r="R1243">
        <v>0</v>
      </c>
      <c r="S1243">
        <v>0.68500000000000005</v>
      </c>
      <c r="T1243">
        <v>2</v>
      </c>
      <c r="U1243">
        <v>1.5049999999999999</v>
      </c>
      <c r="V1243">
        <v>0.66</v>
      </c>
      <c r="Z1243">
        <v>135</v>
      </c>
      <c r="AA1243">
        <v>7.4558441227157105E-3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K1243" t="s">
        <v>3397</v>
      </c>
    </row>
    <row r="1244" spans="1:63" x14ac:dyDescent="0.25">
      <c r="A1244">
        <v>1</v>
      </c>
      <c r="B1244" t="s">
        <v>149</v>
      </c>
      <c r="D1244" t="s">
        <v>149</v>
      </c>
      <c r="E1244">
        <v>1243</v>
      </c>
      <c r="G1244" t="s">
        <v>74</v>
      </c>
      <c r="H1244" t="s">
        <v>874</v>
      </c>
      <c r="I1244" t="s">
        <v>2376</v>
      </c>
      <c r="K1244" t="s">
        <v>3441</v>
      </c>
      <c r="M1244">
        <v>0.11</v>
      </c>
      <c r="N1244">
        <v>0.11</v>
      </c>
      <c r="O1244">
        <v>0.11</v>
      </c>
      <c r="P1244">
        <v>2.65</v>
      </c>
      <c r="R1244">
        <v>0</v>
      </c>
      <c r="S1244">
        <v>2.9</v>
      </c>
      <c r="T1244">
        <v>2</v>
      </c>
      <c r="U1244">
        <v>3.9329999999999998</v>
      </c>
      <c r="V1244">
        <v>2.65</v>
      </c>
      <c r="Z1244">
        <v>135</v>
      </c>
      <c r="AA1244">
        <v>2.2781745930520229E-2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Q1244">
        <v>0</v>
      </c>
      <c r="AR1244">
        <v>0</v>
      </c>
      <c r="AS1244">
        <v>0</v>
      </c>
      <c r="AT1244">
        <v>0</v>
      </c>
      <c r="AU1244">
        <v>1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K1244" t="s">
        <v>3397</v>
      </c>
    </row>
    <row r="1245" spans="1:63" x14ac:dyDescent="0.25">
      <c r="A1245">
        <v>1</v>
      </c>
      <c r="B1245" t="s">
        <v>149</v>
      </c>
      <c r="D1245" t="s">
        <v>149</v>
      </c>
      <c r="E1245">
        <v>1244</v>
      </c>
      <c r="G1245" t="s">
        <v>74</v>
      </c>
      <c r="H1245" t="s">
        <v>874</v>
      </c>
      <c r="I1245" t="s">
        <v>2375</v>
      </c>
      <c r="K1245" t="s">
        <v>3440</v>
      </c>
      <c r="M1245">
        <v>0.13600000000000001</v>
      </c>
      <c r="N1245">
        <v>0.13600000000000001</v>
      </c>
      <c r="O1245">
        <v>0.13600000000000001</v>
      </c>
      <c r="P1245">
        <v>1.85</v>
      </c>
      <c r="R1245">
        <v>0</v>
      </c>
      <c r="S1245">
        <v>1.875</v>
      </c>
      <c r="T1245">
        <v>2</v>
      </c>
      <c r="U1245">
        <v>2.94</v>
      </c>
      <c r="V1245">
        <v>1.85</v>
      </c>
      <c r="Z1245">
        <v>135</v>
      </c>
      <c r="AA1245">
        <v>2.8166522241370468E-2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Q1245">
        <v>0</v>
      </c>
      <c r="AR1245">
        <v>0</v>
      </c>
      <c r="AS1245">
        <v>0</v>
      </c>
      <c r="AT1245">
        <v>0</v>
      </c>
      <c r="AU1245">
        <v>1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K1245" t="s">
        <v>3397</v>
      </c>
    </row>
    <row r="1246" spans="1:63" x14ac:dyDescent="0.25">
      <c r="A1246">
        <v>1</v>
      </c>
      <c r="B1246" t="s">
        <v>149</v>
      </c>
      <c r="D1246" t="s">
        <v>149</v>
      </c>
      <c r="E1246">
        <v>1245</v>
      </c>
      <c r="G1246" t="s">
        <v>74</v>
      </c>
      <c r="H1246" t="s">
        <v>680</v>
      </c>
      <c r="I1246" t="s">
        <v>2374</v>
      </c>
      <c r="K1246" t="s">
        <v>3439</v>
      </c>
      <c r="M1246">
        <v>0.26379999999999998</v>
      </c>
      <c r="N1246">
        <v>0.26379999999999998</v>
      </c>
      <c r="O1246">
        <v>0.26379999999999998</v>
      </c>
      <c r="P1246">
        <v>1.2749999999999999</v>
      </c>
      <c r="R1246">
        <v>0</v>
      </c>
      <c r="S1246">
        <v>1.3</v>
      </c>
      <c r="T1246">
        <v>2</v>
      </c>
      <c r="U1246">
        <v>2.76</v>
      </c>
      <c r="V1246">
        <v>1.2749999999999999</v>
      </c>
      <c r="Z1246">
        <v>135</v>
      </c>
      <c r="AA1246">
        <v>5.4634768877011235E-2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K1246" t="s">
        <v>3397</v>
      </c>
    </row>
    <row r="1247" spans="1:63" x14ac:dyDescent="0.25">
      <c r="A1247">
        <v>1</v>
      </c>
      <c r="B1247" t="s">
        <v>149</v>
      </c>
      <c r="D1247" t="s">
        <v>149</v>
      </c>
      <c r="E1247">
        <v>1246</v>
      </c>
      <c r="G1247" t="s">
        <v>74</v>
      </c>
      <c r="H1247" t="s">
        <v>802</v>
      </c>
      <c r="I1247" t="s">
        <v>2373</v>
      </c>
      <c r="J1247">
        <v>12228</v>
      </c>
      <c r="K1247" t="s">
        <v>3438</v>
      </c>
      <c r="M1247">
        <v>0.1457</v>
      </c>
      <c r="N1247">
        <v>0.1457</v>
      </c>
      <c r="O1247">
        <v>0.1457</v>
      </c>
      <c r="P1247">
        <v>0.875</v>
      </c>
      <c r="R1247">
        <v>0</v>
      </c>
      <c r="S1247">
        <v>0.9</v>
      </c>
      <c r="T1247">
        <v>2</v>
      </c>
      <c r="U1247">
        <v>2.06</v>
      </c>
      <c r="V1247">
        <v>0.875</v>
      </c>
      <c r="Z1247">
        <v>135</v>
      </c>
      <c r="AA1247">
        <v>3.0175458018879976E-2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Q1247">
        <v>0</v>
      </c>
      <c r="AR1247">
        <v>0</v>
      </c>
      <c r="AS1247">
        <v>0</v>
      </c>
      <c r="AT1247">
        <v>0</v>
      </c>
      <c r="AU1247">
        <v>1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K1247" t="s">
        <v>3397</v>
      </c>
    </row>
    <row r="1248" spans="1:63" x14ac:dyDescent="0.25">
      <c r="A1248">
        <v>1</v>
      </c>
      <c r="B1248" t="s">
        <v>149</v>
      </c>
      <c r="D1248" t="s">
        <v>149</v>
      </c>
      <c r="E1248">
        <v>1247</v>
      </c>
      <c r="G1248" t="s">
        <v>74</v>
      </c>
      <c r="H1248" t="s">
        <v>802</v>
      </c>
      <c r="I1248" t="s">
        <v>2372</v>
      </c>
      <c r="K1248" t="s">
        <v>3437</v>
      </c>
      <c r="M1248">
        <v>0.13389999999999999</v>
      </c>
      <c r="N1248">
        <v>0.13389999999999999</v>
      </c>
      <c r="O1248">
        <v>0.13389999999999999</v>
      </c>
      <c r="P1248">
        <v>0.82499999999999996</v>
      </c>
      <c r="R1248">
        <v>0</v>
      </c>
      <c r="S1248">
        <v>0.85</v>
      </c>
      <c r="T1248">
        <v>2</v>
      </c>
      <c r="U1248">
        <v>2.0720000000000001</v>
      </c>
      <c r="V1248">
        <v>0.82499999999999996</v>
      </c>
      <c r="Z1248">
        <v>135</v>
      </c>
      <c r="AA1248">
        <v>2.7731598000878713E-2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Q1248">
        <v>0</v>
      </c>
      <c r="AR1248">
        <v>0</v>
      </c>
      <c r="AS1248">
        <v>0</v>
      </c>
      <c r="AT1248">
        <v>0</v>
      </c>
      <c r="AU1248">
        <v>1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K1248" t="s">
        <v>3397</v>
      </c>
    </row>
    <row r="1249" spans="1:63" x14ac:dyDescent="0.25">
      <c r="A1249">
        <v>1</v>
      </c>
      <c r="B1249" t="s">
        <v>149</v>
      </c>
      <c r="D1249" t="s">
        <v>149</v>
      </c>
      <c r="E1249">
        <v>1248</v>
      </c>
      <c r="G1249" t="s">
        <v>74</v>
      </c>
      <c r="H1249" t="s">
        <v>802</v>
      </c>
      <c r="I1249" t="s">
        <v>2371</v>
      </c>
      <c r="K1249" t="s">
        <v>3436</v>
      </c>
      <c r="M1249">
        <v>0.12790000000000001</v>
      </c>
      <c r="N1249">
        <v>0.12790000000000001</v>
      </c>
      <c r="O1249">
        <v>0.12790000000000001</v>
      </c>
      <c r="P1249">
        <v>0.74</v>
      </c>
      <c r="R1249">
        <v>0</v>
      </c>
      <c r="S1249">
        <v>0.76500000000000001</v>
      </c>
      <c r="T1249">
        <v>2</v>
      </c>
      <c r="U1249">
        <v>1.9379999999999999</v>
      </c>
      <c r="V1249">
        <v>0.74</v>
      </c>
      <c r="Z1249">
        <v>135</v>
      </c>
      <c r="AA1249">
        <v>2.6488957313759432E-2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K1249" t="s">
        <v>3397</v>
      </c>
    </row>
    <row r="1250" spans="1:63" x14ac:dyDescent="0.25">
      <c r="A1250">
        <v>1</v>
      </c>
      <c r="B1250" t="s">
        <v>149</v>
      </c>
      <c r="D1250" t="s">
        <v>149</v>
      </c>
      <c r="E1250">
        <v>1249</v>
      </c>
      <c r="G1250" t="s">
        <v>74</v>
      </c>
      <c r="H1250" t="s">
        <v>802</v>
      </c>
      <c r="I1250" t="s">
        <v>2370</v>
      </c>
      <c r="K1250" t="s">
        <v>3435</v>
      </c>
      <c r="M1250">
        <v>0.124</v>
      </c>
      <c r="N1250">
        <v>0.124</v>
      </c>
      <c r="O1250">
        <v>0.124</v>
      </c>
      <c r="P1250">
        <v>0.75</v>
      </c>
      <c r="R1250">
        <v>0</v>
      </c>
      <c r="S1250">
        <v>0.77500000000000002</v>
      </c>
      <c r="T1250">
        <v>2</v>
      </c>
      <c r="U1250">
        <v>1.95</v>
      </c>
      <c r="V1250">
        <v>0.75</v>
      </c>
      <c r="Z1250">
        <v>135</v>
      </c>
      <c r="AA1250">
        <v>2.5681240867131895E-2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Q1250">
        <v>0</v>
      </c>
      <c r="AR1250">
        <v>0</v>
      </c>
      <c r="AS1250">
        <v>0</v>
      </c>
      <c r="AT1250">
        <v>0</v>
      </c>
      <c r="AU1250">
        <v>1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K1250" t="s">
        <v>3397</v>
      </c>
    </row>
    <row r="1251" spans="1:63" x14ac:dyDescent="0.25">
      <c r="A1251">
        <v>1</v>
      </c>
      <c r="B1251" t="s">
        <v>149</v>
      </c>
      <c r="D1251" t="s">
        <v>149</v>
      </c>
      <c r="E1251">
        <v>1250</v>
      </c>
      <c r="G1251" t="s">
        <v>74</v>
      </c>
      <c r="H1251" t="s">
        <v>802</v>
      </c>
      <c r="I1251" t="s">
        <v>2369</v>
      </c>
      <c r="K1251" t="s">
        <v>3434</v>
      </c>
      <c r="M1251">
        <v>0.122</v>
      </c>
      <c r="N1251">
        <v>0.122</v>
      </c>
      <c r="O1251">
        <v>0.122</v>
      </c>
      <c r="P1251">
        <v>0.75</v>
      </c>
      <c r="R1251">
        <v>0</v>
      </c>
      <c r="S1251">
        <v>0.77500000000000002</v>
      </c>
      <c r="T1251">
        <v>2</v>
      </c>
      <c r="U1251">
        <v>1.94</v>
      </c>
      <c r="V1251">
        <v>0.75</v>
      </c>
      <c r="Z1251">
        <v>135</v>
      </c>
      <c r="AA1251">
        <v>2.5267027304758799E-2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Q1251">
        <v>0</v>
      </c>
      <c r="AR1251">
        <v>0</v>
      </c>
      <c r="AS1251">
        <v>0</v>
      </c>
      <c r="AT1251">
        <v>0</v>
      </c>
      <c r="AU1251">
        <v>1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K1251" t="s">
        <v>3397</v>
      </c>
    </row>
    <row r="1252" spans="1:63" x14ac:dyDescent="0.25">
      <c r="A1252">
        <v>1</v>
      </c>
      <c r="B1252" t="s">
        <v>149</v>
      </c>
      <c r="D1252" t="s">
        <v>149</v>
      </c>
      <c r="E1252">
        <v>1251</v>
      </c>
      <c r="G1252" t="s">
        <v>74</v>
      </c>
      <c r="H1252" t="s">
        <v>802</v>
      </c>
      <c r="I1252" t="s">
        <v>2368</v>
      </c>
      <c r="K1252" t="s">
        <v>3433</v>
      </c>
      <c r="M1252">
        <v>0.1004</v>
      </c>
      <c r="N1252">
        <v>0.1004</v>
      </c>
      <c r="O1252">
        <v>0.1004</v>
      </c>
      <c r="P1252">
        <v>0.6</v>
      </c>
      <c r="R1252">
        <v>0</v>
      </c>
      <c r="S1252">
        <v>0.625</v>
      </c>
      <c r="T1252">
        <v>2</v>
      </c>
      <c r="U1252">
        <v>1.7130000000000001</v>
      </c>
      <c r="V1252">
        <v>0.6</v>
      </c>
      <c r="Z1252">
        <v>135</v>
      </c>
      <c r="AA1252">
        <v>2.0793520831129373E-2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Q1252">
        <v>0</v>
      </c>
      <c r="AR1252">
        <v>0</v>
      </c>
      <c r="AS1252">
        <v>0</v>
      </c>
      <c r="AT1252">
        <v>0</v>
      </c>
      <c r="AU1252">
        <v>1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K1252" t="s">
        <v>3397</v>
      </c>
    </row>
    <row r="1253" spans="1:63" x14ac:dyDescent="0.25">
      <c r="A1253">
        <v>1</v>
      </c>
      <c r="B1253" t="s">
        <v>149</v>
      </c>
      <c r="D1253" t="s">
        <v>149</v>
      </c>
      <c r="E1253">
        <v>1252</v>
      </c>
      <c r="G1253" t="s">
        <v>74</v>
      </c>
      <c r="H1253" t="s">
        <v>802</v>
      </c>
      <c r="I1253" t="s">
        <v>2367</v>
      </c>
      <c r="J1253">
        <v>8595205</v>
      </c>
      <c r="K1253" t="s">
        <v>3425</v>
      </c>
      <c r="M1253">
        <v>8.0699999999999994E-2</v>
      </c>
      <c r="N1253">
        <v>0.11799999999999999</v>
      </c>
      <c r="O1253">
        <v>8.0699999999999994E-2</v>
      </c>
      <c r="P1253">
        <v>0.54500000000000004</v>
      </c>
      <c r="Q1253">
        <v>0.6</v>
      </c>
      <c r="R1253">
        <v>18.731330554716195</v>
      </c>
      <c r="S1253">
        <v>0.625</v>
      </c>
      <c r="T1253">
        <v>2</v>
      </c>
      <c r="U1253">
        <v>1.7304999999999999</v>
      </c>
      <c r="V1253">
        <v>0.54500000000000004</v>
      </c>
      <c r="Z1253">
        <v>130</v>
      </c>
      <c r="AA1253">
        <v>1.8815514006554193E-2</v>
      </c>
      <c r="AF1253" t="s">
        <v>73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Q1253">
        <v>0</v>
      </c>
      <c r="AR1253">
        <v>0</v>
      </c>
      <c r="AS1253">
        <v>0</v>
      </c>
      <c r="AT1253">
        <v>0</v>
      </c>
      <c r="AU1253">
        <v>1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K1253" t="s">
        <v>3397</v>
      </c>
    </row>
    <row r="1254" spans="1:63" x14ac:dyDescent="0.25">
      <c r="A1254">
        <v>1</v>
      </c>
      <c r="B1254" t="s">
        <v>149</v>
      </c>
      <c r="D1254" t="s">
        <v>149</v>
      </c>
      <c r="E1254">
        <v>1253</v>
      </c>
      <c r="G1254" t="s">
        <v>74</v>
      </c>
      <c r="H1254" t="s">
        <v>802</v>
      </c>
      <c r="I1254" t="s">
        <v>2366</v>
      </c>
      <c r="K1254" t="s">
        <v>3432</v>
      </c>
      <c r="M1254">
        <v>0.28120000000000001</v>
      </c>
      <c r="N1254">
        <v>0.28120000000000001</v>
      </c>
      <c r="O1254">
        <v>0.28120000000000001</v>
      </c>
      <c r="P1254">
        <v>1.575</v>
      </c>
      <c r="R1254">
        <v>0</v>
      </c>
      <c r="S1254">
        <v>1.6</v>
      </c>
      <c r="T1254">
        <v>2</v>
      </c>
      <c r="U1254">
        <v>2.73</v>
      </c>
      <c r="V1254">
        <v>1.575</v>
      </c>
      <c r="Z1254">
        <v>135</v>
      </c>
      <c r="AA1254">
        <v>5.8238426869657169E-2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Q1254">
        <v>0</v>
      </c>
      <c r="AR1254">
        <v>0</v>
      </c>
      <c r="AS1254">
        <v>0</v>
      </c>
      <c r="AT1254">
        <v>0</v>
      </c>
      <c r="AU1254">
        <v>1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K1254" t="s">
        <v>3397</v>
      </c>
    </row>
    <row r="1255" spans="1:63" x14ac:dyDescent="0.25">
      <c r="A1255">
        <v>1</v>
      </c>
      <c r="B1255" t="s">
        <v>149</v>
      </c>
      <c r="D1255" t="s">
        <v>149</v>
      </c>
      <c r="E1255">
        <v>1254</v>
      </c>
      <c r="G1255" t="s">
        <v>74</v>
      </c>
      <c r="H1255" t="s">
        <v>874</v>
      </c>
      <c r="I1255" t="s">
        <v>2365</v>
      </c>
      <c r="J1255">
        <v>61505</v>
      </c>
      <c r="K1255" t="s">
        <v>3431</v>
      </c>
      <c r="M1255">
        <v>1.9699999999999999E-2</v>
      </c>
      <c r="N1255">
        <v>0.11799999999999999</v>
      </c>
      <c r="O1255">
        <v>1.9699999999999999E-2</v>
      </c>
      <c r="P1255">
        <v>0.30499999999999999</v>
      </c>
      <c r="Q1255">
        <v>0.47</v>
      </c>
      <c r="R1255">
        <v>16.587677862274461</v>
      </c>
      <c r="S1255">
        <v>0.5</v>
      </c>
      <c r="T1255">
        <v>2</v>
      </c>
      <c r="U1255">
        <v>1.49</v>
      </c>
      <c r="V1255">
        <v>0.30499999999999999</v>
      </c>
      <c r="Z1255">
        <v>130</v>
      </c>
      <c r="AA1255">
        <v>4.5931304328267362E-3</v>
      </c>
      <c r="AF1255" t="s">
        <v>73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Q1255">
        <v>0</v>
      </c>
      <c r="AR1255">
        <v>0</v>
      </c>
      <c r="AS1255">
        <v>0</v>
      </c>
      <c r="AT1255">
        <v>0</v>
      </c>
      <c r="AU1255">
        <v>1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K1255" t="s">
        <v>3397</v>
      </c>
    </row>
    <row r="1256" spans="1:63" x14ac:dyDescent="0.25">
      <c r="A1256">
        <v>1</v>
      </c>
      <c r="B1256" t="s">
        <v>149</v>
      </c>
      <c r="D1256" t="s">
        <v>149</v>
      </c>
      <c r="E1256">
        <v>1255</v>
      </c>
      <c r="G1256" t="s">
        <v>74</v>
      </c>
      <c r="H1256" t="s">
        <v>802</v>
      </c>
      <c r="I1256" t="s">
        <v>2364</v>
      </c>
      <c r="J1256">
        <v>8595115</v>
      </c>
      <c r="K1256" t="s">
        <v>3430</v>
      </c>
      <c r="M1256">
        <v>4.53E-2</v>
      </c>
      <c r="N1256">
        <v>0.11799999999999999</v>
      </c>
      <c r="O1256">
        <v>4.53E-2</v>
      </c>
      <c r="P1256">
        <v>0.33500000000000002</v>
      </c>
      <c r="Q1256">
        <v>0.46500000000000002</v>
      </c>
      <c r="R1256">
        <v>15.621809663602306</v>
      </c>
      <c r="S1256">
        <v>0.49</v>
      </c>
      <c r="T1256">
        <v>2</v>
      </c>
      <c r="U1256">
        <v>1.532</v>
      </c>
      <c r="V1256">
        <v>0.33500000000000002</v>
      </c>
      <c r="Z1256">
        <v>130</v>
      </c>
      <c r="AA1256">
        <v>1.0561868457210718E-2</v>
      </c>
      <c r="AF1256" t="s">
        <v>73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Q1256">
        <v>0</v>
      </c>
      <c r="AR1256">
        <v>0</v>
      </c>
      <c r="AS1256">
        <v>0</v>
      </c>
      <c r="AT1256">
        <v>0</v>
      </c>
      <c r="AU1256">
        <v>1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K1256" t="s">
        <v>3397</v>
      </c>
    </row>
    <row r="1257" spans="1:63" x14ac:dyDescent="0.25">
      <c r="A1257">
        <v>1</v>
      </c>
      <c r="B1257" t="s">
        <v>149</v>
      </c>
      <c r="D1257" t="s">
        <v>149</v>
      </c>
      <c r="E1257">
        <v>1256</v>
      </c>
      <c r="G1257" t="s">
        <v>74</v>
      </c>
      <c r="H1257" t="s">
        <v>874</v>
      </c>
      <c r="I1257" t="s">
        <v>2363</v>
      </c>
      <c r="K1257" t="s">
        <v>3429</v>
      </c>
      <c r="M1257">
        <v>5.5100000000000003E-2</v>
      </c>
      <c r="N1257">
        <v>5.5100000000000003E-2</v>
      </c>
      <c r="O1257">
        <v>5.5100000000000003E-2</v>
      </c>
      <c r="P1257">
        <v>0.78500000000000003</v>
      </c>
      <c r="R1257">
        <v>0</v>
      </c>
      <c r="S1257">
        <v>0.81</v>
      </c>
      <c r="T1257">
        <v>2</v>
      </c>
      <c r="U1257">
        <v>1.597</v>
      </c>
      <c r="V1257">
        <v>0.78500000000000003</v>
      </c>
      <c r="Z1257">
        <v>135</v>
      </c>
      <c r="AA1257">
        <v>1.141158364337877E-2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Q1257">
        <v>0</v>
      </c>
      <c r="AR1257">
        <v>0</v>
      </c>
      <c r="AS1257">
        <v>0</v>
      </c>
      <c r="AT1257">
        <v>0</v>
      </c>
      <c r="AU1257">
        <v>1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K1257" t="s">
        <v>3397</v>
      </c>
    </row>
    <row r="1258" spans="1:63" x14ac:dyDescent="0.25">
      <c r="A1258">
        <v>1</v>
      </c>
      <c r="B1258" t="s">
        <v>149</v>
      </c>
      <c r="D1258" t="s">
        <v>149</v>
      </c>
      <c r="E1258">
        <v>1257</v>
      </c>
      <c r="G1258" t="s">
        <v>74</v>
      </c>
      <c r="H1258" t="s">
        <v>874</v>
      </c>
      <c r="I1258" t="s">
        <v>2362</v>
      </c>
      <c r="K1258" t="s">
        <v>3428</v>
      </c>
      <c r="M1258">
        <v>6.5000000000000002E-2</v>
      </c>
      <c r="N1258">
        <v>6.5000000000000002E-2</v>
      </c>
      <c r="O1258">
        <v>6.5000000000000002E-2</v>
      </c>
      <c r="P1258">
        <v>0.86499999999999999</v>
      </c>
      <c r="R1258">
        <v>0</v>
      </c>
      <c r="S1258">
        <v>0.89</v>
      </c>
      <c r="T1258">
        <v>2</v>
      </c>
      <c r="U1258">
        <v>1.6950000000000001</v>
      </c>
      <c r="V1258">
        <v>0.86499999999999999</v>
      </c>
      <c r="Z1258">
        <v>135</v>
      </c>
      <c r="AA1258">
        <v>1.346194077712559E-2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K1258" t="s">
        <v>3397</v>
      </c>
    </row>
    <row r="1259" spans="1:63" x14ac:dyDescent="0.25">
      <c r="A1259">
        <v>1</v>
      </c>
      <c r="B1259" t="s">
        <v>149</v>
      </c>
      <c r="D1259" t="s">
        <v>149</v>
      </c>
      <c r="E1259">
        <v>1258</v>
      </c>
      <c r="G1259" t="s">
        <v>74</v>
      </c>
      <c r="H1259" t="s">
        <v>802</v>
      </c>
      <c r="I1259" t="s">
        <v>2361</v>
      </c>
      <c r="K1259" t="s">
        <v>3427</v>
      </c>
      <c r="M1259">
        <v>6.8900000000000003E-2</v>
      </c>
      <c r="N1259">
        <v>6.8900000000000003E-2</v>
      </c>
      <c r="O1259">
        <v>6.8900000000000003E-2</v>
      </c>
      <c r="P1259">
        <v>0.48</v>
      </c>
      <c r="R1259">
        <v>0</v>
      </c>
      <c r="S1259">
        <v>0.505</v>
      </c>
      <c r="T1259">
        <v>2</v>
      </c>
      <c r="U1259">
        <v>1.4450000000000001</v>
      </c>
      <c r="V1259">
        <v>0.48</v>
      </c>
      <c r="Z1259">
        <v>135</v>
      </c>
      <c r="AA1259">
        <v>1.4269657223753125E-2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Q1259">
        <v>0</v>
      </c>
      <c r="AR1259">
        <v>0</v>
      </c>
      <c r="AS1259">
        <v>0</v>
      </c>
      <c r="AT1259">
        <v>0</v>
      </c>
      <c r="AU1259">
        <v>1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K1259" t="s">
        <v>3397</v>
      </c>
    </row>
    <row r="1260" spans="1:63" x14ac:dyDescent="0.25">
      <c r="A1260">
        <v>1</v>
      </c>
      <c r="B1260" t="s">
        <v>149</v>
      </c>
      <c r="D1260" t="s">
        <v>149</v>
      </c>
      <c r="E1260">
        <v>1259</v>
      </c>
      <c r="G1260" t="s">
        <v>74</v>
      </c>
      <c r="H1260" t="s">
        <v>802</v>
      </c>
      <c r="I1260" t="s">
        <v>2360</v>
      </c>
      <c r="K1260" t="s">
        <v>3426</v>
      </c>
      <c r="M1260">
        <v>7.6799999999999993E-2</v>
      </c>
      <c r="N1260">
        <v>7.6799999999999993E-2</v>
      </c>
      <c r="O1260">
        <v>7.6799999999999993E-2</v>
      </c>
      <c r="P1260">
        <v>0.51</v>
      </c>
      <c r="R1260">
        <v>0</v>
      </c>
      <c r="S1260">
        <v>0.53500000000000003</v>
      </c>
      <c r="T1260">
        <v>2</v>
      </c>
      <c r="U1260">
        <v>1.44</v>
      </c>
      <c r="V1260">
        <v>0.51</v>
      </c>
      <c r="Z1260">
        <v>135</v>
      </c>
      <c r="AA1260">
        <v>1.5905800795126851E-2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Q1260">
        <v>0</v>
      </c>
      <c r="AR1260">
        <v>0</v>
      </c>
      <c r="AS1260">
        <v>0</v>
      </c>
      <c r="AT1260">
        <v>0</v>
      </c>
      <c r="AU1260">
        <v>1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K1260" t="s">
        <v>3397</v>
      </c>
    </row>
    <row r="1261" spans="1:63" x14ac:dyDescent="0.25">
      <c r="A1261">
        <v>1</v>
      </c>
      <c r="B1261" t="s">
        <v>149</v>
      </c>
      <c r="D1261" t="s">
        <v>149</v>
      </c>
      <c r="E1261">
        <v>1260</v>
      </c>
      <c r="G1261" t="s">
        <v>74</v>
      </c>
      <c r="H1261" t="s">
        <v>802</v>
      </c>
      <c r="I1261" t="s">
        <v>2359</v>
      </c>
      <c r="K1261" t="s">
        <v>3425</v>
      </c>
      <c r="M1261">
        <v>8.0699999999999994E-2</v>
      </c>
      <c r="N1261">
        <v>8.0699999999999994E-2</v>
      </c>
      <c r="O1261">
        <v>8.0699999999999994E-2</v>
      </c>
      <c r="P1261">
        <v>0.49</v>
      </c>
      <c r="R1261">
        <v>0</v>
      </c>
      <c r="S1261">
        <v>0.51500000000000001</v>
      </c>
      <c r="T1261">
        <v>2</v>
      </c>
      <c r="U1261">
        <v>1.4950000000000001</v>
      </c>
      <c r="V1261">
        <v>0.49</v>
      </c>
      <c r="Z1261">
        <v>135</v>
      </c>
      <c r="AA1261">
        <v>1.6713517241754385E-2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K1261" t="s">
        <v>3397</v>
      </c>
    </row>
    <row r="1262" spans="1:63" x14ac:dyDescent="0.25">
      <c r="A1262">
        <v>1</v>
      </c>
      <c r="B1262" t="s">
        <v>149</v>
      </c>
      <c r="D1262" t="s">
        <v>149</v>
      </c>
      <c r="E1262">
        <v>1261</v>
      </c>
      <c r="G1262" t="s">
        <v>74</v>
      </c>
      <c r="H1262" t="s">
        <v>802</v>
      </c>
      <c r="I1262" t="s">
        <v>2358</v>
      </c>
      <c r="K1262" t="s">
        <v>3424</v>
      </c>
      <c r="M1262">
        <v>0.26100000000000001</v>
      </c>
      <c r="N1262">
        <v>0.26100000000000001</v>
      </c>
      <c r="O1262">
        <v>0.26100000000000001</v>
      </c>
      <c r="P1262">
        <v>1.615</v>
      </c>
      <c r="R1262">
        <v>0</v>
      </c>
      <c r="S1262">
        <v>1.64</v>
      </c>
      <c r="T1262">
        <v>2</v>
      </c>
      <c r="U1262">
        <v>2.75</v>
      </c>
      <c r="V1262">
        <v>1.615</v>
      </c>
      <c r="Z1262">
        <v>135</v>
      </c>
      <c r="AA1262">
        <v>5.4054869889688911E-2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Q1262">
        <v>0</v>
      </c>
      <c r="AR1262">
        <v>0</v>
      </c>
      <c r="AS1262">
        <v>0</v>
      </c>
      <c r="AT1262">
        <v>0</v>
      </c>
      <c r="AU1262">
        <v>1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K1262" t="s">
        <v>3397</v>
      </c>
    </row>
    <row r="1263" spans="1:63" x14ac:dyDescent="0.25">
      <c r="A1263">
        <v>1</v>
      </c>
      <c r="B1263" t="s">
        <v>149</v>
      </c>
      <c r="D1263" t="s">
        <v>149</v>
      </c>
      <c r="E1263">
        <v>1262</v>
      </c>
      <c r="G1263" t="s">
        <v>74</v>
      </c>
      <c r="H1263" t="s">
        <v>802</v>
      </c>
      <c r="I1263" t="s">
        <v>2357</v>
      </c>
      <c r="K1263" t="s">
        <v>3423</v>
      </c>
      <c r="M1263">
        <v>0.23799999999999999</v>
      </c>
      <c r="N1263">
        <v>0.23799999999999999</v>
      </c>
      <c r="O1263">
        <v>0.23799999999999999</v>
      </c>
      <c r="P1263">
        <v>1.5449999999999999</v>
      </c>
      <c r="R1263">
        <v>0</v>
      </c>
      <c r="S1263">
        <v>1.57</v>
      </c>
      <c r="T1263">
        <v>2</v>
      </c>
      <c r="U1263">
        <v>2.6230000000000002</v>
      </c>
      <c r="V1263">
        <v>1.5449999999999999</v>
      </c>
      <c r="Z1263">
        <v>135</v>
      </c>
      <c r="AA1263">
        <v>4.929141392239831E-2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K1263" t="s">
        <v>3397</v>
      </c>
    </row>
    <row r="1264" spans="1:63" x14ac:dyDescent="0.25">
      <c r="A1264">
        <v>1</v>
      </c>
      <c r="B1264" t="s">
        <v>149</v>
      </c>
      <c r="D1264" t="s">
        <v>149</v>
      </c>
      <c r="E1264">
        <v>1263</v>
      </c>
      <c r="G1264" t="s">
        <v>74</v>
      </c>
      <c r="H1264" t="s">
        <v>802</v>
      </c>
      <c r="I1264" t="s">
        <v>2356</v>
      </c>
      <c r="K1264" t="s">
        <v>3422</v>
      </c>
      <c r="M1264">
        <v>0.22800000000000001</v>
      </c>
      <c r="N1264">
        <v>0.22800000000000001</v>
      </c>
      <c r="O1264">
        <v>0.22800000000000001</v>
      </c>
      <c r="P1264">
        <v>1.335</v>
      </c>
      <c r="R1264">
        <v>0</v>
      </c>
      <c r="S1264">
        <v>1.36</v>
      </c>
      <c r="T1264">
        <v>2</v>
      </c>
      <c r="U1264">
        <v>2.4449999999999998</v>
      </c>
      <c r="V1264">
        <v>1.335</v>
      </c>
      <c r="Z1264">
        <v>135</v>
      </c>
      <c r="AA1264">
        <v>4.7220346110532843E-2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Q1264">
        <v>0</v>
      </c>
      <c r="AR1264">
        <v>0</v>
      </c>
      <c r="AS1264">
        <v>0</v>
      </c>
      <c r="AT1264">
        <v>0</v>
      </c>
      <c r="AU1264">
        <v>1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K1264" t="s">
        <v>3397</v>
      </c>
    </row>
    <row r="1265" spans="1:63" x14ac:dyDescent="0.25">
      <c r="A1265">
        <v>1</v>
      </c>
      <c r="B1265" t="s">
        <v>149</v>
      </c>
      <c r="D1265" t="s">
        <v>149</v>
      </c>
      <c r="E1265">
        <v>1264</v>
      </c>
      <c r="G1265" t="s">
        <v>74</v>
      </c>
      <c r="H1265" t="s">
        <v>2267</v>
      </c>
      <c r="I1265" t="s">
        <v>2354</v>
      </c>
      <c r="J1265" t="s">
        <v>2355</v>
      </c>
      <c r="K1265" t="s">
        <v>3421</v>
      </c>
      <c r="M1265">
        <v>0.25</v>
      </c>
      <c r="N1265">
        <v>0.315</v>
      </c>
      <c r="O1265">
        <v>0.25</v>
      </c>
      <c r="P1265">
        <v>2.29</v>
      </c>
      <c r="Q1265">
        <v>2.29</v>
      </c>
      <c r="R1265">
        <v>90</v>
      </c>
      <c r="S1265">
        <v>2.3149999999999999</v>
      </c>
      <c r="T1265">
        <v>2</v>
      </c>
      <c r="U1265">
        <v>4.3559999999999999</v>
      </c>
      <c r="V1265">
        <v>2.29</v>
      </c>
      <c r="AA1265" t="s">
        <v>3397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Q1265">
        <v>0</v>
      </c>
      <c r="AR1265">
        <v>0</v>
      </c>
      <c r="AS1265">
        <v>0</v>
      </c>
      <c r="AT1265">
        <v>0</v>
      </c>
      <c r="AU1265">
        <v>1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K1265" t="s">
        <v>3397</v>
      </c>
    </row>
    <row r="1266" spans="1:63" x14ac:dyDescent="0.25">
      <c r="A1266">
        <v>1</v>
      </c>
      <c r="B1266" t="s">
        <v>149</v>
      </c>
      <c r="D1266" t="s">
        <v>149</v>
      </c>
      <c r="E1266">
        <v>1265</v>
      </c>
      <c r="G1266" t="s">
        <v>74</v>
      </c>
      <c r="H1266" t="s">
        <v>2267</v>
      </c>
      <c r="I1266" t="s">
        <v>2352</v>
      </c>
      <c r="J1266" t="s">
        <v>2353</v>
      </c>
      <c r="K1266" t="s">
        <v>3421</v>
      </c>
      <c r="M1266">
        <v>0.25</v>
      </c>
      <c r="N1266">
        <v>0.315</v>
      </c>
      <c r="O1266">
        <v>0.25</v>
      </c>
      <c r="P1266">
        <v>6.06</v>
      </c>
      <c r="Q1266">
        <v>6.06</v>
      </c>
      <c r="R1266">
        <v>90</v>
      </c>
      <c r="S1266">
        <v>6.085</v>
      </c>
      <c r="T1266">
        <v>2</v>
      </c>
      <c r="U1266">
        <v>8.1549999999999994</v>
      </c>
      <c r="V1266">
        <v>6.06</v>
      </c>
      <c r="AA1266" t="s">
        <v>3397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Q1266">
        <v>0</v>
      </c>
      <c r="AR1266">
        <v>0</v>
      </c>
      <c r="AS1266">
        <v>0</v>
      </c>
      <c r="AT1266">
        <v>0</v>
      </c>
      <c r="AU1266">
        <v>1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K1266" t="s">
        <v>3397</v>
      </c>
    </row>
    <row r="1267" spans="1:63" x14ac:dyDescent="0.25">
      <c r="A1267">
        <v>1</v>
      </c>
      <c r="B1267" t="s">
        <v>149</v>
      </c>
      <c r="D1267" t="s">
        <v>149</v>
      </c>
      <c r="E1267">
        <v>1266</v>
      </c>
      <c r="G1267" t="s">
        <v>74</v>
      </c>
      <c r="H1267" t="s">
        <v>2267</v>
      </c>
      <c r="I1267" t="s">
        <v>2350</v>
      </c>
      <c r="J1267" t="s">
        <v>2351</v>
      </c>
      <c r="K1267" t="s">
        <v>3420</v>
      </c>
      <c r="M1267">
        <v>0.2283</v>
      </c>
      <c r="N1267">
        <v>0.23699999999999999</v>
      </c>
      <c r="O1267">
        <v>0.2283</v>
      </c>
      <c r="P1267">
        <v>1.1200000000000001</v>
      </c>
      <c r="Q1267">
        <v>1.1200000000000001</v>
      </c>
      <c r="R1267">
        <v>90</v>
      </c>
      <c r="S1267">
        <v>1.1499999999999999</v>
      </c>
      <c r="T1267">
        <v>2</v>
      </c>
      <c r="U1267">
        <v>2.6150000000000002</v>
      </c>
      <c r="V1267">
        <v>1.1200000000000001</v>
      </c>
      <c r="AA1267" t="s">
        <v>3397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Q1267">
        <v>0</v>
      </c>
      <c r="AR1267">
        <v>0</v>
      </c>
      <c r="AS1267">
        <v>0</v>
      </c>
      <c r="AT1267">
        <v>0</v>
      </c>
      <c r="AU1267">
        <v>1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K1267" t="s">
        <v>3397</v>
      </c>
    </row>
    <row r="1268" spans="1:63" x14ac:dyDescent="0.25">
      <c r="A1268">
        <v>1</v>
      </c>
      <c r="B1268" t="s">
        <v>149</v>
      </c>
      <c r="D1268" t="s">
        <v>149</v>
      </c>
      <c r="E1268">
        <v>1267</v>
      </c>
      <c r="G1268" t="s">
        <v>74</v>
      </c>
      <c r="H1268" t="s">
        <v>2267</v>
      </c>
      <c r="I1268" t="s">
        <v>2348</v>
      </c>
      <c r="J1268" t="s">
        <v>2349</v>
      </c>
      <c r="K1268" t="s">
        <v>3419</v>
      </c>
      <c r="M1268">
        <v>0.18740000000000001</v>
      </c>
      <c r="N1268">
        <v>0.23699999999999999</v>
      </c>
      <c r="O1268">
        <v>0.18740000000000001</v>
      </c>
      <c r="P1268">
        <v>1.2250000000000001</v>
      </c>
      <c r="Q1268">
        <v>1.2250000000000001</v>
      </c>
      <c r="R1268">
        <v>90</v>
      </c>
      <c r="S1268">
        <v>1.25</v>
      </c>
      <c r="T1268">
        <v>2</v>
      </c>
      <c r="U1268">
        <v>3.56</v>
      </c>
      <c r="V1268">
        <v>1.2250000000000001</v>
      </c>
      <c r="AA1268" t="s">
        <v>3397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Q1268">
        <v>0</v>
      </c>
      <c r="AR1268">
        <v>0</v>
      </c>
      <c r="AS1268">
        <v>0</v>
      </c>
      <c r="AT1268">
        <v>0</v>
      </c>
      <c r="AU1268">
        <v>1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K1268" t="s">
        <v>3397</v>
      </c>
    </row>
    <row r="1269" spans="1:63" x14ac:dyDescent="0.25">
      <c r="A1269">
        <v>1</v>
      </c>
      <c r="E1269">
        <v>1268</v>
      </c>
      <c r="I1269" t="s">
        <v>2347</v>
      </c>
      <c r="K1269" t="s">
        <v>3411</v>
      </c>
      <c r="R1269">
        <v>0</v>
      </c>
      <c r="AA1269" t="s">
        <v>3397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Q1269">
        <v>0</v>
      </c>
      <c r="AR1269">
        <v>0</v>
      </c>
      <c r="AS1269">
        <v>0</v>
      </c>
      <c r="AT1269">
        <v>0</v>
      </c>
      <c r="AU1269">
        <v>1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K1269" t="s">
        <v>3397</v>
      </c>
    </row>
    <row r="1270" spans="1:63" x14ac:dyDescent="0.25">
      <c r="A1270">
        <v>1</v>
      </c>
      <c r="E1270">
        <v>1269</v>
      </c>
      <c r="I1270" t="s">
        <v>2346</v>
      </c>
      <c r="K1270" t="s">
        <v>3411</v>
      </c>
      <c r="R1270">
        <v>0</v>
      </c>
      <c r="AA1270" t="s">
        <v>3397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Q1270">
        <v>0</v>
      </c>
      <c r="AR1270">
        <v>0</v>
      </c>
      <c r="AS1270">
        <v>0</v>
      </c>
      <c r="AT1270">
        <v>0</v>
      </c>
      <c r="AU1270">
        <v>1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K1270" t="s">
        <v>3397</v>
      </c>
    </row>
    <row r="1271" spans="1:63" x14ac:dyDescent="0.25">
      <c r="A1271">
        <v>1</v>
      </c>
      <c r="B1271" t="s">
        <v>149</v>
      </c>
      <c r="D1271" t="s">
        <v>149</v>
      </c>
      <c r="E1271">
        <v>1270</v>
      </c>
      <c r="G1271" t="s">
        <v>74</v>
      </c>
      <c r="H1271" t="s">
        <v>2267</v>
      </c>
      <c r="I1271" t="s">
        <v>2344</v>
      </c>
      <c r="J1271" t="s">
        <v>2345</v>
      </c>
      <c r="K1271" t="s">
        <v>3418</v>
      </c>
      <c r="M1271">
        <v>0.315</v>
      </c>
      <c r="N1271">
        <v>0.315</v>
      </c>
      <c r="O1271">
        <v>0.315</v>
      </c>
      <c r="P1271">
        <v>1.4950000000000001</v>
      </c>
      <c r="R1271">
        <v>0</v>
      </c>
      <c r="S1271">
        <v>1.52</v>
      </c>
      <c r="T1271">
        <v>2</v>
      </c>
      <c r="U1271">
        <v>3.15</v>
      </c>
      <c r="V1271">
        <v>1.4950000000000001</v>
      </c>
      <c r="AA1271" t="s">
        <v>3397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K1271" t="s">
        <v>3397</v>
      </c>
    </row>
    <row r="1272" spans="1:63" x14ac:dyDescent="0.25">
      <c r="A1272">
        <v>1</v>
      </c>
      <c r="E1272">
        <v>1271</v>
      </c>
      <c r="I1272" t="s">
        <v>2343</v>
      </c>
      <c r="K1272" t="s">
        <v>3411</v>
      </c>
      <c r="R1272">
        <v>0</v>
      </c>
      <c r="AA1272" t="s">
        <v>3397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Q1272">
        <v>0</v>
      </c>
      <c r="AR1272">
        <v>0</v>
      </c>
      <c r="AS1272">
        <v>0</v>
      </c>
      <c r="AT1272">
        <v>0</v>
      </c>
      <c r="AU1272">
        <v>1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K1272" t="s">
        <v>3397</v>
      </c>
    </row>
    <row r="1273" spans="1:63" x14ac:dyDescent="0.25">
      <c r="A1273">
        <v>1</v>
      </c>
      <c r="E1273">
        <v>1272</v>
      </c>
      <c r="I1273" t="s">
        <v>2342</v>
      </c>
      <c r="K1273" t="s">
        <v>3411</v>
      </c>
      <c r="R1273">
        <v>0</v>
      </c>
      <c r="AA1273" t="s">
        <v>3397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Q1273">
        <v>0</v>
      </c>
      <c r="AR1273">
        <v>0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K1273" t="s">
        <v>3397</v>
      </c>
    </row>
    <row r="1274" spans="1:63" x14ac:dyDescent="0.25">
      <c r="A1274">
        <v>1</v>
      </c>
      <c r="E1274">
        <v>1273</v>
      </c>
      <c r="I1274" t="s">
        <v>2341</v>
      </c>
      <c r="K1274" t="s">
        <v>3411</v>
      </c>
      <c r="R1274">
        <v>0</v>
      </c>
      <c r="AA1274" t="s">
        <v>3397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K1274" t="s">
        <v>3397</v>
      </c>
    </row>
    <row r="1275" spans="1:63" x14ac:dyDescent="0.25">
      <c r="A1275">
        <v>1</v>
      </c>
      <c r="E1275">
        <v>1274</v>
      </c>
      <c r="I1275" t="s">
        <v>2340</v>
      </c>
      <c r="K1275" t="s">
        <v>3411</v>
      </c>
      <c r="R1275">
        <v>0</v>
      </c>
      <c r="AA1275" t="s">
        <v>3397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Q1275">
        <v>0</v>
      </c>
      <c r="AR1275">
        <v>0</v>
      </c>
      <c r="AS1275">
        <v>0</v>
      </c>
      <c r="AT1275">
        <v>0</v>
      </c>
      <c r="AU1275">
        <v>1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K1275" t="s">
        <v>3397</v>
      </c>
    </row>
    <row r="1276" spans="1:63" x14ac:dyDescent="0.25">
      <c r="A1276">
        <v>1</v>
      </c>
      <c r="E1276">
        <v>1275</v>
      </c>
      <c r="I1276" t="s">
        <v>2296</v>
      </c>
      <c r="K1276" t="s">
        <v>3411</v>
      </c>
      <c r="R1276">
        <v>0</v>
      </c>
      <c r="AA1276" t="s">
        <v>3397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K1276" t="s">
        <v>3397</v>
      </c>
    </row>
    <row r="1277" spans="1:63" x14ac:dyDescent="0.25">
      <c r="A1277">
        <v>1</v>
      </c>
      <c r="E1277">
        <v>1276</v>
      </c>
      <c r="I1277" t="s">
        <v>2339</v>
      </c>
      <c r="K1277" t="s">
        <v>3411</v>
      </c>
      <c r="R1277">
        <v>0</v>
      </c>
      <c r="AA1277" t="s">
        <v>3397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Q1277">
        <v>0</v>
      </c>
      <c r="AR1277">
        <v>0</v>
      </c>
      <c r="AS1277">
        <v>0</v>
      </c>
      <c r="AT1277">
        <v>0</v>
      </c>
      <c r="AU1277">
        <v>1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K1277" t="s">
        <v>3397</v>
      </c>
    </row>
    <row r="1278" spans="1:63" x14ac:dyDescent="0.25">
      <c r="A1278">
        <v>1</v>
      </c>
      <c r="B1278" t="s">
        <v>2195</v>
      </c>
      <c r="D1278" t="s">
        <v>2195</v>
      </c>
      <c r="E1278">
        <v>1277</v>
      </c>
      <c r="G1278" t="s">
        <v>74</v>
      </c>
      <c r="H1278" t="s">
        <v>2195</v>
      </c>
      <c r="I1278" t="s">
        <v>2337</v>
      </c>
      <c r="J1278" t="s">
        <v>2338</v>
      </c>
      <c r="K1278" t="s">
        <v>3417</v>
      </c>
      <c r="M1278">
        <v>9.2999999999999999E-2</v>
      </c>
      <c r="N1278">
        <v>0.125</v>
      </c>
      <c r="O1278">
        <v>0.1</v>
      </c>
      <c r="P1278">
        <v>0.3</v>
      </c>
      <c r="Q1278">
        <v>0.5</v>
      </c>
      <c r="R1278">
        <v>3.5763343749973444</v>
      </c>
      <c r="S1278">
        <v>0.625</v>
      </c>
      <c r="T1278">
        <v>2</v>
      </c>
      <c r="U1278">
        <v>1.5</v>
      </c>
      <c r="V1278">
        <v>0.27900000000000003</v>
      </c>
      <c r="Z1278">
        <v>140</v>
      </c>
      <c r="AA1278">
        <v>1.6924615893378413E-2</v>
      </c>
      <c r="AE1278" t="s">
        <v>44</v>
      </c>
      <c r="AF1278" t="s">
        <v>369</v>
      </c>
      <c r="AG1278" t="s">
        <v>66</v>
      </c>
      <c r="AI1278">
        <v>0</v>
      </c>
      <c r="AJ1278">
        <v>1</v>
      </c>
      <c r="AK1278">
        <v>0</v>
      </c>
      <c r="AL1278">
        <v>0</v>
      </c>
      <c r="AM1278">
        <v>0</v>
      </c>
      <c r="AN1278">
        <v>0</v>
      </c>
      <c r="AO1278">
        <v>1</v>
      </c>
      <c r="AQ1278">
        <v>0</v>
      </c>
      <c r="AR1278">
        <v>0</v>
      </c>
      <c r="AS1278">
        <v>0</v>
      </c>
      <c r="AT1278">
        <v>0</v>
      </c>
      <c r="AU1278">
        <v>2</v>
      </c>
      <c r="AV1278">
        <v>0</v>
      </c>
      <c r="AW1278">
        <v>0</v>
      </c>
      <c r="AX1278">
        <v>2</v>
      </c>
      <c r="AY1278">
        <v>0</v>
      </c>
      <c r="AZ1278">
        <v>2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K1278" t="s">
        <v>3397</v>
      </c>
    </row>
    <row r="1279" spans="1:63" x14ac:dyDescent="0.25">
      <c r="A1279">
        <v>1</v>
      </c>
      <c r="B1279" t="s">
        <v>1924</v>
      </c>
      <c r="D1279" t="s">
        <v>1924</v>
      </c>
      <c r="E1279">
        <v>1278</v>
      </c>
      <c r="G1279" t="s">
        <v>74</v>
      </c>
      <c r="H1279" t="s">
        <v>1924</v>
      </c>
      <c r="I1279" t="s">
        <v>2335</v>
      </c>
      <c r="J1279" t="s">
        <v>2336</v>
      </c>
      <c r="K1279" t="s">
        <v>3416</v>
      </c>
      <c r="M1279">
        <v>4.3499999999999997E-2</v>
      </c>
      <c r="N1279">
        <v>0.125</v>
      </c>
      <c r="O1279">
        <v>4.1500000000000002E-2</v>
      </c>
      <c r="P1279">
        <v>0.62</v>
      </c>
      <c r="Q1279">
        <v>0.79</v>
      </c>
      <c r="R1279">
        <v>13.79809127028328</v>
      </c>
      <c r="S1279">
        <v>0.81</v>
      </c>
      <c r="T1279">
        <v>4</v>
      </c>
      <c r="U1279">
        <v>2</v>
      </c>
      <c r="V1279">
        <v>0.312</v>
      </c>
      <c r="AA1279" t="s">
        <v>3397</v>
      </c>
      <c r="AB1279">
        <v>0.04</v>
      </c>
      <c r="AC1279">
        <v>5.0000000000000001E-3</v>
      </c>
      <c r="AE1279" t="s">
        <v>44</v>
      </c>
      <c r="AF1279" t="s">
        <v>369</v>
      </c>
      <c r="AG1279" t="s">
        <v>66</v>
      </c>
      <c r="AI1279">
        <v>0</v>
      </c>
      <c r="AJ1279">
        <v>1</v>
      </c>
      <c r="AK1279">
        <v>0</v>
      </c>
      <c r="AL1279">
        <v>0</v>
      </c>
      <c r="AM1279">
        <v>0</v>
      </c>
      <c r="AN1279">
        <v>0</v>
      </c>
      <c r="AO1279">
        <v>1</v>
      </c>
      <c r="AQ1279">
        <v>0</v>
      </c>
      <c r="AR1279">
        <v>0</v>
      </c>
      <c r="AS1279">
        <v>0</v>
      </c>
      <c r="AT1279">
        <v>0</v>
      </c>
      <c r="AU1279">
        <v>1</v>
      </c>
      <c r="AV1279">
        <v>0</v>
      </c>
      <c r="AW1279">
        <v>0</v>
      </c>
      <c r="AX1279">
        <v>0</v>
      </c>
      <c r="AY1279">
        <v>0</v>
      </c>
      <c r="AZ1279">
        <v>2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K1279" t="s">
        <v>3397</v>
      </c>
    </row>
    <row r="1280" spans="1:63" x14ac:dyDescent="0.25">
      <c r="A1280">
        <v>1</v>
      </c>
      <c r="B1280" t="s">
        <v>1860</v>
      </c>
      <c r="C1280" t="s">
        <v>2280</v>
      </c>
      <c r="E1280">
        <v>1279</v>
      </c>
      <c r="G1280" t="s">
        <v>74</v>
      </c>
      <c r="H1280" t="s">
        <v>1860</v>
      </c>
      <c r="I1280" t="s">
        <v>2333</v>
      </c>
      <c r="J1280" t="s">
        <v>2334</v>
      </c>
      <c r="K1280" t="s">
        <v>3415</v>
      </c>
      <c r="M1280">
        <v>1.5</v>
      </c>
      <c r="N1280">
        <v>1.4350000000000001</v>
      </c>
      <c r="O1280">
        <v>1.2849999999999999</v>
      </c>
      <c r="P1280">
        <v>0.6</v>
      </c>
      <c r="R1280">
        <v>0</v>
      </c>
      <c r="S1280">
        <v>1.7509999999999999</v>
      </c>
      <c r="T1280">
        <v>6</v>
      </c>
      <c r="U1280">
        <v>1.7509999999999999</v>
      </c>
      <c r="V1280">
        <v>0.32500000000000001</v>
      </c>
      <c r="W1280">
        <v>2.7E-2</v>
      </c>
      <c r="Z1280">
        <v>0</v>
      </c>
      <c r="AA1280" t="s">
        <v>3397</v>
      </c>
      <c r="AB1280">
        <v>1.34</v>
      </c>
      <c r="AD1280">
        <v>0.9</v>
      </c>
      <c r="AF1280" t="s">
        <v>119</v>
      </c>
      <c r="AG1280" t="s">
        <v>2289</v>
      </c>
      <c r="AI1280">
        <v>1</v>
      </c>
      <c r="AJ1280">
        <v>1</v>
      </c>
      <c r="AK1280">
        <v>1</v>
      </c>
      <c r="AL1280">
        <v>1</v>
      </c>
      <c r="AM1280">
        <v>1</v>
      </c>
      <c r="AN1280">
        <v>1</v>
      </c>
      <c r="AO1280">
        <v>1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1</v>
      </c>
      <c r="BG1280">
        <v>0</v>
      </c>
      <c r="BH1280">
        <v>0</v>
      </c>
      <c r="BI1280">
        <v>0</v>
      </c>
      <c r="BK1280" t="s">
        <v>3397</v>
      </c>
    </row>
    <row r="1281" spans="1:63" x14ac:dyDescent="0.25">
      <c r="A1281">
        <v>1</v>
      </c>
      <c r="B1281" t="s">
        <v>149</v>
      </c>
      <c r="D1281" t="s">
        <v>149</v>
      </c>
      <c r="E1281">
        <v>1280</v>
      </c>
      <c r="G1281" t="s">
        <v>74</v>
      </c>
      <c r="H1281" t="s">
        <v>802</v>
      </c>
      <c r="I1281" t="s">
        <v>2332</v>
      </c>
      <c r="K1281" t="s">
        <v>3414</v>
      </c>
      <c r="M1281">
        <v>7.8100000000000003E-2</v>
      </c>
      <c r="N1281">
        <v>7.8100000000000003E-2</v>
      </c>
      <c r="O1281">
        <v>7.8100000000000003E-2</v>
      </c>
      <c r="P1281">
        <v>0.97499999999999998</v>
      </c>
      <c r="R1281">
        <v>0</v>
      </c>
      <c r="S1281">
        <v>1</v>
      </c>
      <c r="T1281">
        <v>2</v>
      </c>
      <c r="U1281">
        <v>1.833</v>
      </c>
      <c r="V1281">
        <v>0.97499999999999998</v>
      </c>
      <c r="Z1281">
        <v>118</v>
      </c>
      <c r="AA1281">
        <v>2.346360717302623E-2</v>
      </c>
      <c r="AI1281">
        <v>0</v>
      </c>
      <c r="AJ1281">
        <v>0</v>
      </c>
      <c r="AK1281">
        <v>0</v>
      </c>
      <c r="AL1281">
        <v>0</v>
      </c>
      <c r="AM1281">
        <v>1</v>
      </c>
      <c r="AN1281">
        <v>0</v>
      </c>
      <c r="AO1281">
        <v>0</v>
      </c>
      <c r="AQ1281">
        <v>0</v>
      </c>
      <c r="AR1281">
        <v>0</v>
      </c>
      <c r="AS1281">
        <v>0</v>
      </c>
      <c r="AT1281">
        <v>0</v>
      </c>
      <c r="AU1281">
        <v>2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K1281" t="s">
        <v>3397</v>
      </c>
    </row>
    <row r="1282" spans="1:63" x14ac:dyDescent="0.25">
      <c r="A1282">
        <v>1</v>
      </c>
      <c r="B1282" t="s">
        <v>149</v>
      </c>
      <c r="D1282" t="s">
        <v>149</v>
      </c>
      <c r="E1282">
        <v>1281</v>
      </c>
      <c r="G1282" t="s">
        <v>74</v>
      </c>
      <c r="H1282" t="s">
        <v>2267</v>
      </c>
      <c r="I1282" t="s">
        <v>2330</v>
      </c>
      <c r="J1282" t="s">
        <v>2331</v>
      </c>
      <c r="K1282" t="s">
        <v>3413</v>
      </c>
      <c r="M1282">
        <v>0.39369999999999999</v>
      </c>
      <c r="N1282">
        <v>0.39369999999999999</v>
      </c>
      <c r="O1282">
        <v>0.39369999999999999</v>
      </c>
      <c r="P1282">
        <v>1.7849999999999999</v>
      </c>
      <c r="R1282">
        <v>0</v>
      </c>
      <c r="S1282">
        <v>1.81</v>
      </c>
      <c r="T1282">
        <v>2</v>
      </c>
      <c r="U1282">
        <v>3.5680000000000001</v>
      </c>
      <c r="V1282">
        <v>1.7849999999999999</v>
      </c>
      <c r="AA1282" t="s">
        <v>3397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Q1282">
        <v>0</v>
      </c>
      <c r="AR1282">
        <v>0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K1282" t="s">
        <v>3397</v>
      </c>
    </row>
    <row r="1283" spans="1:63" x14ac:dyDescent="0.25">
      <c r="A1283">
        <v>1</v>
      </c>
      <c r="E1283">
        <v>1282</v>
      </c>
      <c r="I1283" t="s">
        <v>2329</v>
      </c>
      <c r="K1283" t="s">
        <v>3411</v>
      </c>
      <c r="R1283">
        <v>0</v>
      </c>
      <c r="AA1283" t="s">
        <v>3397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Q1283">
        <v>0</v>
      </c>
      <c r="AR1283">
        <v>0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K1283" t="s">
        <v>3397</v>
      </c>
    </row>
    <row r="1284" spans="1:63" x14ac:dyDescent="0.25">
      <c r="A1284">
        <v>1</v>
      </c>
      <c r="E1284">
        <v>1283</v>
      </c>
      <c r="I1284" t="s">
        <v>2328</v>
      </c>
      <c r="K1284" t="s">
        <v>3411</v>
      </c>
      <c r="R1284">
        <v>0</v>
      </c>
      <c r="AA1284" t="s">
        <v>3397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K1284" t="s">
        <v>3397</v>
      </c>
    </row>
    <row r="1285" spans="1:63" x14ac:dyDescent="0.25">
      <c r="A1285">
        <v>1</v>
      </c>
      <c r="E1285">
        <v>1284</v>
      </c>
      <c r="I1285" t="s">
        <v>2327</v>
      </c>
      <c r="K1285" t="s">
        <v>3411</v>
      </c>
      <c r="R1285">
        <v>0</v>
      </c>
      <c r="AA1285" t="s">
        <v>3397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Q1285">
        <v>0</v>
      </c>
      <c r="AR1285">
        <v>0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K1285" t="s">
        <v>3397</v>
      </c>
    </row>
    <row r="1286" spans="1:63" x14ac:dyDescent="0.25">
      <c r="A1286">
        <v>1</v>
      </c>
      <c r="E1286">
        <v>1285</v>
      </c>
      <c r="I1286" t="s">
        <v>2326</v>
      </c>
      <c r="K1286" t="s">
        <v>3411</v>
      </c>
      <c r="R1286">
        <v>0</v>
      </c>
      <c r="AA1286" t="s">
        <v>3397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Q1286">
        <v>0</v>
      </c>
      <c r="AR1286">
        <v>0</v>
      </c>
      <c r="AS1286">
        <v>0</v>
      </c>
      <c r="AT1286">
        <v>0</v>
      </c>
      <c r="AU1286">
        <v>1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K1286" t="s">
        <v>3397</v>
      </c>
    </row>
    <row r="1287" spans="1:63" x14ac:dyDescent="0.25">
      <c r="A1287">
        <v>1</v>
      </c>
      <c r="E1287">
        <v>1286</v>
      </c>
      <c r="I1287" t="s">
        <v>2325</v>
      </c>
      <c r="K1287" t="s">
        <v>3411</v>
      </c>
      <c r="R1287">
        <v>0</v>
      </c>
      <c r="AA1287" t="s">
        <v>3397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Q1287">
        <v>0</v>
      </c>
      <c r="AR1287">
        <v>0</v>
      </c>
      <c r="AS1287">
        <v>0</v>
      </c>
      <c r="AT1287">
        <v>0</v>
      </c>
      <c r="AU1287">
        <v>1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K1287" t="s">
        <v>3397</v>
      </c>
    </row>
    <row r="1288" spans="1:63" x14ac:dyDescent="0.25">
      <c r="A1288">
        <v>1</v>
      </c>
      <c r="E1288">
        <v>1287</v>
      </c>
      <c r="I1288" t="s">
        <v>2324</v>
      </c>
      <c r="K1288" t="s">
        <v>3411</v>
      </c>
      <c r="R1288">
        <v>0</v>
      </c>
      <c r="AA1288" t="s">
        <v>3397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Q1288">
        <v>0</v>
      </c>
      <c r="AR1288">
        <v>0</v>
      </c>
      <c r="AS1288">
        <v>0</v>
      </c>
      <c r="AT1288">
        <v>0</v>
      </c>
      <c r="AU1288">
        <v>1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K1288" t="s">
        <v>3397</v>
      </c>
    </row>
    <row r="1289" spans="1:63" x14ac:dyDescent="0.25">
      <c r="A1289">
        <v>1</v>
      </c>
      <c r="E1289">
        <v>1288</v>
      </c>
      <c r="I1289" t="s">
        <v>2323</v>
      </c>
      <c r="K1289" t="s">
        <v>3411</v>
      </c>
      <c r="R1289">
        <v>0</v>
      </c>
      <c r="AA1289" t="s">
        <v>3397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Q1289">
        <v>0</v>
      </c>
      <c r="AR1289">
        <v>0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K1289" t="s">
        <v>3397</v>
      </c>
    </row>
    <row r="1290" spans="1:63" x14ac:dyDescent="0.25">
      <c r="A1290">
        <v>1</v>
      </c>
      <c r="E1290">
        <v>1289</v>
      </c>
      <c r="I1290" t="s">
        <v>2322</v>
      </c>
      <c r="K1290" t="s">
        <v>3411</v>
      </c>
      <c r="R1290">
        <v>0</v>
      </c>
      <c r="AA1290" t="s">
        <v>3397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Q1290">
        <v>0</v>
      </c>
      <c r="AR1290">
        <v>0</v>
      </c>
      <c r="AS1290">
        <v>0</v>
      </c>
      <c r="AT1290">
        <v>0</v>
      </c>
      <c r="AU1290">
        <v>1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K1290" t="s">
        <v>3397</v>
      </c>
    </row>
    <row r="1291" spans="1:63" x14ac:dyDescent="0.25">
      <c r="A1291">
        <v>1</v>
      </c>
      <c r="E1291">
        <v>1290</v>
      </c>
      <c r="I1291" t="s">
        <v>2321</v>
      </c>
      <c r="K1291" t="s">
        <v>3411</v>
      </c>
      <c r="R1291">
        <v>0</v>
      </c>
      <c r="AA1291" t="s">
        <v>3397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K1291" t="s">
        <v>3397</v>
      </c>
    </row>
    <row r="1292" spans="1:63" x14ac:dyDescent="0.25">
      <c r="A1292">
        <v>1</v>
      </c>
      <c r="B1292" t="s">
        <v>149</v>
      </c>
      <c r="D1292" t="s">
        <v>149</v>
      </c>
      <c r="E1292">
        <v>1291</v>
      </c>
      <c r="G1292" t="s">
        <v>74</v>
      </c>
      <c r="H1292" t="s">
        <v>680</v>
      </c>
      <c r="I1292" t="s">
        <v>2320</v>
      </c>
      <c r="K1292" t="s">
        <v>3412</v>
      </c>
      <c r="M1292">
        <v>0.43309999999999998</v>
      </c>
      <c r="N1292">
        <v>0.43309999999999998</v>
      </c>
      <c r="O1292">
        <v>0.43309999999999998</v>
      </c>
      <c r="P1292">
        <v>1.85</v>
      </c>
      <c r="R1292">
        <v>0</v>
      </c>
      <c r="S1292">
        <v>1.875</v>
      </c>
      <c r="T1292">
        <v>2</v>
      </c>
      <c r="U1292">
        <v>3.7719999999999998</v>
      </c>
      <c r="V1292">
        <v>1.85</v>
      </c>
      <c r="Z1292">
        <v>118</v>
      </c>
      <c r="AA1292">
        <v>0.13011636705041818</v>
      </c>
      <c r="AI1292">
        <v>0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Q1292">
        <v>0</v>
      </c>
      <c r="AR1292">
        <v>0</v>
      </c>
      <c r="AS1292">
        <v>0</v>
      </c>
      <c r="AT1292">
        <v>0</v>
      </c>
      <c r="AU1292">
        <v>2</v>
      </c>
      <c r="AV1292">
        <v>0</v>
      </c>
      <c r="AW1292">
        <v>2</v>
      </c>
      <c r="AX1292">
        <v>2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K1292" t="s">
        <v>3397</v>
      </c>
    </row>
    <row r="1293" spans="1:63" x14ac:dyDescent="0.25">
      <c r="A1293">
        <v>1</v>
      </c>
      <c r="E1293">
        <v>1292</v>
      </c>
      <c r="I1293" t="s">
        <v>2319</v>
      </c>
      <c r="K1293" t="s">
        <v>3411</v>
      </c>
      <c r="R1293">
        <v>0</v>
      </c>
      <c r="AA1293" t="s">
        <v>3397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Q1293">
        <v>0</v>
      </c>
      <c r="AR1293">
        <v>0</v>
      </c>
      <c r="AS1293">
        <v>0</v>
      </c>
      <c r="AT1293">
        <v>0</v>
      </c>
      <c r="AU1293">
        <v>1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K1293" t="s">
        <v>3397</v>
      </c>
    </row>
    <row r="1294" spans="1:63" x14ac:dyDescent="0.25">
      <c r="A1294">
        <v>1</v>
      </c>
      <c r="E1294">
        <v>1293</v>
      </c>
      <c r="I1294" t="s">
        <v>2318</v>
      </c>
      <c r="K1294" t="s">
        <v>3411</v>
      </c>
      <c r="R1294">
        <v>0</v>
      </c>
      <c r="AA1294" t="s">
        <v>3397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Q1294">
        <v>0</v>
      </c>
      <c r="AR1294">
        <v>0</v>
      </c>
      <c r="AS1294">
        <v>0</v>
      </c>
      <c r="AT1294">
        <v>0</v>
      </c>
      <c r="AU1294">
        <v>1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K1294" t="s">
        <v>3397</v>
      </c>
    </row>
    <row r="1295" spans="1:63" x14ac:dyDescent="0.25">
      <c r="A1295">
        <v>1</v>
      </c>
      <c r="E1295">
        <v>1294</v>
      </c>
      <c r="I1295" t="s">
        <v>2317</v>
      </c>
      <c r="K1295" t="s">
        <v>3411</v>
      </c>
      <c r="R1295">
        <v>0</v>
      </c>
      <c r="AA1295" t="s">
        <v>3397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Q1295">
        <v>0</v>
      </c>
      <c r="AR1295">
        <v>0</v>
      </c>
      <c r="AS1295">
        <v>0</v>
      </c>
      <c r="AT1295">
        <v>0</v>
      </c>
      <c r="AU1295">
        <v>1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K1295" t="s">
        <v>3397</v>
      </c>
    </row>
    <row r="1296" spans="1:63" x14ac:dyDescent="0.25">
      <c r="A1296">
        <v>1</v>
      </c>
      <c r="E1296">
        <v>1295</v>
      </c>
      <c r="I1296" t="s">
        <v>2316</v>
      </c>
      <c r="K1296" t="s">
        <v>3411</v>
      </c>
      <c r="R1296">
        <v>0</v>
      </c>
      <c r="AA1296" t="s">
        <v>3397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Q1296">
        <v>0</v>
      </c>
      <c r="AR1296">
        <v>0</v>
      </c>
      <c r="AS1296">
        <v>0</v>
      </c>
      <c r="AT1296">
        <v>0</v>
      </c>
      <c r="AU1296">
        <v>1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K1296" t="s">
        <v>3397</v>
      </c>
    </row>
    <row r="1297" spans="1:63" x14ac:dyDescent="0.25">
      <c r="A1297">
        <v>1</v>
      </c>
      <c r="E1297">
        <v>1296</v>
      </c>
      <c r="I1297" t="s">
        <v>2315</v>
      </c>
      <c r="K1297" t="s">
        <v>3411</v>
      </c>
      <c r="R1297">
        <v>0</v>
      </c>
      <c r="AA1297" t="s">
        <v>3397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Q1297">
        <v>0</v>
      </c>
      <c r="AR1297">
        <v>0</v>
      </c>
      <c r="AS1297">
        <v>0</v>
      </c>
      <c r="AT1297">
        <v>0</v>
      </c>
      <c r="AU1297">
        <v>1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K1297" t="s">
        <v>3397</v>
      </c>
    </row>
    <row r="1298" spans="1:63" x14ac:dyDescent="0.25">
      <c r="A1298">
        <v>1</v>
      </c>
      <c r="E1298">
        <v>1297</v>
      </c>
      <c r="I1298" t="s">
        <v>2314</v>
      </c>
      <c r="K1298" t="s">
        <v>3411</v>
      </c>
      <c r="R1298">
        <v>0</v>
      </c>
      <c r="AA1298" t="s">
        <v>3397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Q1298">
        <v>0</v>
      </c>
      <c r="AR1298">
        <v>0</v>
      </c>
      <c r="AS1298">
        <v>0</v>
      </c>
      <c r="AT1298">
        <v>0</v>
      </c>
      <c r="AU1298">
        <v>1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K1298" t="s">
        <v>3397</v>
      </c>
    </row>
    <row r="1299" spans="1:63" x14ac:dyDescent="0.25">
      <c r="A1299">
        <v>1</v>
      </c>
      <c r="E1299">
        <v>1298</v>
      </c>
      <c r="I1299" t="s">
        <v>2313</v>
      </c>
      <c r="K1299" t="s">
        <v>3411</v>
      </c>
      <c r="R1299">
        <v>0</v>
      </c>
      <c r="AA1299" t="s">
        <v>3397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Q1299">
        <v>0</v>
      </c>
      <c r="AR1299">
        <v>0</v>
      </c>
      <c r="AS1299">
        <v>0</v>
      </c>
      <c r="AT1299">
        <v>0</v>
      </c>
      <c r="AU1299">
        <v>1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K1299" t="s">
        <v>3397</v>
      </c>
    </row>
    <row r="1300" spans="1:63" x14ac:dyDescent="0.25">
      <c r="A1300">
        <v>1</v>
      </c>
      <c r="E1300">
        <v>1299</v>
      </c>
      <c r="I1300" t="s">
        <v>2312</v>
      </c>
      <c r="K1300" t="s">
        <v>3411</v>
      </c>
      <c r="R1300">
        <v>0</v>
      </c>
      <c r="AA1300" t="s">
        <v>3397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Q1300">
        <v>0</v>
      </c>
      <c r="AR1300">
        <v>0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K1300" t="s">
        <v>3397</v>
      </c>
    </row>
    <row r="1301" spans="1:63" x14ac:dyDescent="0.25">
      <c r="A1301">
        <v>1</v>
      </c>
      <c r="E1301">
        <v>1300</v>
      </c>
      <c r="I1301" t="s">
        <v>2311</v>
      </c>
      <c r="K1301" t="s">
        <v>3411</v>
      </c>
      <c r="R1301">
        <v>0</v>
      </c>
      <c r="AA1301" t="s">
        <v>3397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Q1301">
        <v>0</v>
      </c>
      <c r="AR1301">
        <v>0</v>
      </c>
      <c r="AS1301">
        <v>0</v>
      </c>
      <c r="AT1301">
        <v>0</v>
      </c>
      <c r="AU1301">
        <v>1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K1301" t="s">
        <v>3397</v>
      </c>
    </row>
    <row r="1302" spans="1:63" x14ac:dyDescent="0.25">
      <c r="A1302">
        <v>1</v>
      </c>
      <c r="E1302">
        <v>1301</v>
      </c>
      <c r="I1302" t="s">
        <v>2310</v>
      </c>
      <c r="K1302" t="s">
        <v>3411</v>
      </c>
      <c r="R1302">
        <v>0</v>
      </c>
      <c r="AA1302" t="s">
        <v>3397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Q1302">
        <v>0</v>
      </c>
      <c r="AR1302">
        <v>0</v>
      </c>
      <c r="AS1302">
        <v>0</v>
      </c>
      <c r="AT1302">
        <v>0</v>
      </c>
      <c r="AU1302">
        <v>1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K1302" t="s">
        <v>3397</v>
      </c>
    </row>
    <row r="1303" spans="1:63" x14ac:dyDescent="0.25">
      <c r="A1303">
        <v>1</v>
      </c>
      <c r="E1303">
        <v>1302</v>
      </c>
      <c r="I1303" t="s">
        <v>2309</v>
      </c>
      <c r="K1303" t="s">
        <v>3411</v>
      </c>
      <c r="R1303">
        <v>0</v>
      </c>
      <c r="AA1303" t="s">
        <v>3397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Q1303">
        <v>0</v>
      </c>
      <c r="AR1303">
        <v>0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K1303" t="s">
        <v>3397</v>
      </c>
    </row>
    <row r="1304" spans="1:63" x14ac:dyDescent="0.25">
      <c r="A1304">
        <v>1</v>
      </c>
      <c r="E1304">
        <v>1303</v>
      </c>
      <c r="I1304" t="s">
        <v>2308</v>
      </c>
      <c r="K1304" t="s">
        <v>3411</v>
      </c>
      <c r="R1304">
        <v>0</v>
      </c>
      <c r="AA1304" t="s">
        <v>3397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Q1304">
        <v>0</v>
      </c>
      <c r="AR1304">
        <v>0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K1304" t="s">
        <v>3397</v>
      </c>
    </row>
    <row r="1305" spans="1:63" x14ac:dyDescent="0.25">
      <c r="A1305">
        <v>1</v>
      </c>
      <c r="E1305">
        <v>1304</v>
      </c>
      <c r="I1305" t="s">
        <v>2307</v>
      </c>
      <c r="K1305" t="s">
        <v>3411</v>
      </c>
      <c r="R1305">
        <v>0</v>
      </c>
      <c r="AA1305" t="s">
        <v>3397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Q1305">
        <v>0</v>
      </c>
      <c r="AR1305">
        <v>0</v>
      </c>
      <c r="AS1305">
        <v>0</v>
      </c>
      <c r="AT1305">
        <v>0</v>
      </c>
      <c r="AU1305">
        <v>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K1305" t="s">
        <v>3397</v>
      </c>
    </row>
    <row r="1306" spans="1:63" x14ac:dyDescent="0.25">
      <c r="A1306">
        <v>1</v>
      </c>
      <c r="E1306">
        <v>1305</v>
      </c>
      <c r="I1306" t="s">
        <v>2306</v>
      </c>
      <c r="K1306" t="s">
        <v>3411</v>
      </c>
      <c r="R1306">
        <v>0</v>
      </c>
      <c r="AA1306" t="s">
        <v>3397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Q1306">
        <v>0</v>
      </c>
      <c r="AR1306">
        <v>0</v>
      </c>
      <c r="AS1306">
        <v>0</v>
      </c>
      <c r="AT1306">
        <v>0</v>
      </c>
      <c r="AU1306">
        <v>1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K1306" t="s">
        <v>3397</v>
      </c>
    </row>
    <row r="1307" spans="1:63" x14ac:dyDescent="0.25">
      <c r="A1307">
        <v>1</v>
      </c>
      <c r="E1307">
        <v>1306</v>
      </c>
      <c r="I1307" t="s">
        <v>2305</v>
      </c>
      <c r="K1307" t="s">
        <v>3411</v>
      </c>
      <c r="R1307">
        <v>0</v>
      </c>
      <c r="AA1307" t="s">
        <v>3397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Q1307">
        <v>0</v>
      </c>
      <c r="AR1307">
        <v>0</v>
      </c>
      <c r="AS1307">
        <v>0</v>
      </c>
      <c r="AT1307">
        <v>0</v>
      </c>
      <c r="AU1307">
        <v>1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K1307" t="s">
        <v>3397</v>
      </c>
    </row>
    <row r="1308" spans="1:63" x14ac:dyDescent="0.25">
      <c r="A1308">
        <v>1</v>
      </c>
      <c r="E1308">
        <v>1307</v>
      </c>
      <c r="I1308" t="s">
        <v>2304</v>
      </c>
      <c r="K1308" t="s">
        <v>3411</v>
      </c>
      <c r="R1308">
        <v>0</v>
      </c>
      <c r="AA1308" t="s">
        <v>3397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Q1308">
        <v>0</v>
      </c>
      <c r="AR1308">
        <v>0</v>
      </c>
      <c r="AS1308">
        <v>0</v>
      </c>
      <c r="AT1308">
        <v>0</v>
      </c>
      <c r="AU1308">
        <v>1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K1308" t="s">
        <v>3397</v>
      </c>
    </row>
    <row r="1309" spans="1:63" x14ac:dyDescent="0.25">
      <c r="A1309">
        <v>1</v>
      </c>
      <c r="B1309" t="s">
        <v>1566</v>
      </c>
      <c r="C1309" t="s">
        <v>1566</v>
      </c>
      <c r="E1309">
        <v>1308</v>
      </c>
      <c r="G1309" t="s">
        <v>74</v>
      </c>
      <c r="H1309" t="s">
        <v>1566</v>
      </c>
      <c r="I1309" t="s">
        <v>2302</v>
      </c>
      <c r="J1309" t="s">
        <v>2303</v>
      </c>
      <c r="K1309" t="s">
        <v>3410</v>
      </c>
      <c r="M1309">
        <v>6.2E-2</v>
      </c>
      <c r="N1309">
        <v>0.125</v>
      </c>
      <c r="O1309">
        <v>6.2E-2</v>
      </c>
      <c r="P1309">
        <v>0.36</v>
      </c>
      <c r="Q1309">
        <v>0.51</v>
      </c>
      <c r="R1309">
        <v>11.859779120947977</v>
      </c>
      <c r="S1309">
        <v>0.6</v>
      </c>
      <c r="T1309">
        <v>4</v>
      </c>
      <c r="U1309">
        <v>2.5299999999999998</v>
      </c>
      <c r="V1309">
        <v>0.312</v>
      </c>
      <c r="AA1309" t="s">
        <v>3397</v>
      </c>
      <c r="AE1309" t="s">
        <v>44</v>
      </c>
      <c r="AF1309" t="s">
        <v>73</v>
      </c>
      <c r="AG1309" t="s">
        <v>66</v>
      </c>
      <c r="AI1309">
        <v>0</v>
      </c>
      <c r="AJ1309">
        <v>1</v>
      </c>
      <c r="AK1309">
        <v>0</v>
      </c>
      <c r="AL1309">
        <v>0</v>
      </c>
      <c r="AM1309">
        <v>0</v>
      </c>
      <c r="AN1309">
        <v>0</v>
      </c>
      <c r="AO1309">
        <v>1</v>
      </c>
      <c r="AQ1309">
        <v>0</v>
      </c>
      <c r="AR1309">
        <v>0</v>
      </c>
      <c r="AS1309">
        <v>0</v>
      </c>
      <c r="AT1309">
        <v>0</v>
      </c>
      <c r="AU1309">
        <v>2</v>
      </c>
      <c r="AV1309">
        <v>0</v>
      </c>
      <c r="AW1309">
        <v>0</v>
      </c>
      <c r="AX1309">
        <v>2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1.9E-2</v>
      </c>
      <c r="BK1309" t="s">
        <v>3397</v>
      </c>
    </row>
    <row r="1310" spans="1:63" x14ac:dyDescent="0.25">
      <c r="A1310">
        <v>1</v>
      </c>
      <c r="E1310">
        <v>1309</v>
      </c>
      <c r="G1310" t="s">
        <v>74</v>
      </c>
      <c r="H1310" t="s">
        <v>802</v>
      </c>
      <c r="I1310" t="s">
        <v>2300</v>
      </c>
      <c r="K1310" t="s">
        <v>3409</v>
      </c>
      <c r="M1310">
        <v>0.20100000000000001</v>
      </c>
      <c r="N1310">
        <v>0.20100000000000001</v>
      </c>
      <c r="O1310">
        <v>0.20100000000000001</v>
      </c>
      <c r="P1310">
        <v>1.875</v>
      </c>
      <c r="R1310">
        <v>0</v>
      </c>
      <c r="S1310">
        <v>1.9</v>
      </c>
      <c r="T1310">
        <v>2</v>
      </c>
      <c r="U1310">
        <v>3.0150000000000001</v>
      </c>
      <c r="V1310">
        <v>1.875</v>
      </c>
      <c r="Z1310">
        <v>118</v>
      </c>
      <c r="AA1310">
        <v>6.0386492212269813E-2</v>
      </c>
      <c r="AE1310" t="s">
        <v>44</v>
      </c>
      <c r="AF1310" t="s">
        <v>62</v>
      </c>
      <c r="AG1310" t="s">
        <v>2301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1</v>
      </c>
      <c r="AQ1310">
        <v>0</v>
      </c>
      <c r="AR1310">
        <v>0</v>
      </c>
      <c r="AS1310">
        <v>0</v>
      </c>
      <c r="AT1310">
        <v>0</v>
      </c>
      <c r="AU1310">
        <v>1</v>
      </c>
      <c r="AV1310">
        <v>0</v>
      </c>
      <c r="AW1310">
        <v>0</v>
      </c>
      <c r="AX1310">
        <v>2</v>
      </c>
      <c r="AY1310">
        <v>2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K1310" t="s">
        <v>3397</v>
      </c>
    </row>
    <row r="1311" spans="1:63" x14ac:dyDescent="0.25">
      <c r="A1311">
        <v>1</v>
      </c>
      <c r="B1311" t="s">
        <v>149</v>
      </c>
      <c r="D1311" t="s">
        <v>149</v>
      </c>
      <c r="E1311">
        <v>1310</v>
      </c>
      <c r="G1311" t="s">
        <v>74</v>
      </c>
      <c r="H1311" t="s">
        <v>2267</v>
      </c>
      <c r="I1311" t="s">
        <v>2298</v>
      </c>
      <c r="J1311" t="s">
        <v>2299</v>
      </c>
      <c r="K1311" t="s">
        <v>3408</v>
      </c>
      <c r="M1311">
        <v>7.0866141732283464E-2</v>
      </c>
      <c r="N1311">
        <v>0.11600000000000001</v>
      </c>
      <c r="O1311">
        <v>7.0900000000000005E-2</v>
      </c>
      <c r="P1311">
        <v>2.3330000000000002</v>
      </c>
      <c r="Q1311">
        <v>2.4300000000000002</v>
      </c>
      <c r="R1311">
        <v>13.087331817266858</v>
      </c>
      <c r="S1311">
        <v>2.4750000000000001</v>
      </c>
      <c r="T1311">
        <v>2</v>
      </c>
      <c r="U1311">
        <v>4.0380000000000003</v>
      </c>
      <c r="V1311">
        <v>2.3159999999999998</v>
      </c>
      <c r="Z1311">
        <v>140</v>
      </c>
      <c r="AA1311">
        <v>1.2896583103920559E-2</v>
      </c>
      <c r="AE1311" t="s">
        <v>44</v>
      </c>
      <c r="AF1311" t="s">
        <v>620</v>
      </c>
      <c r="AG1311" t="s">
        <v>2289</v>
      </c>
      <c r="AI1311">
        <v>1</v>
      </c>
      <c r="AJ1311">
        <v>1</v>
      </c>
      <c r="AK1311">
        <v>1</v>
      </c>
      <c r="AL1311">
        <v>1</v>
      </c>
      <c r="AM1311">
        <v>1</v>
      </c>
      <c r="AN1311">
        <v>0</v>
      </c>
      <c r="AO1311">
        <v>1</v>
      </c>
      <c r="AQ1311">
        <v>0</v>
      </c>
      <c r="AR1311">
        <v>0</v>
      </c>
      <c r="AS1311">
        <v>0</v>
      </c>
      <c r="AT1311">
        <v>0</v>
      </c>
      <c r="AU1311">
        <v>2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K1311" t="s">
        <v>3397</v>
      </c>
    </row>
    <row r="1312" spans="1:63" x14ac:dyDescent="0.25">
      <c r="A1312">
        <v>1</v>
      </c>
      <c r="B1312" t="s">
        <v>149</v>
      </c>
      <c r="D1312" t="s">
        <v>149</v>
      </c>
      <c r="E1312">
        <v>1311</v>
      </c>
      <c r="G1312" t="s">
        <v>74</v>
      </c>
      <c r="H1312" t="s">
        <v>802</v>
      </c>
      <c r="I1312" t="s">
        <v>2296</v>
      </c>
      <c r="J1312">
        <v>51112</v>
      </c>
      <c r="K1312" t="s">
        <v>3407</v>
      </c>
      <c r="M1312">
        <v>0.1875</v>
      </c>
      <c r="N1312">
        <v>0.1875</v>
      </c>
      <c r="O1312">
        <v>0.1875</v>
      </c>
      <c r="P1312">
        <v>1.6990000000000001</v>
      </c>
      <c r="R1312">
        <v>0</v>
      </c>
      <c r="S1312">
        <v>1.7</v>
      </c>
      <c r="T1312">
        <v>2</v>
      </c>
      <c r="U1312">
        <v>2.75</v>
      </c>
      <c r="V1312">
        <v>1.425</v>
      </c>
      <c r="Z1312">
        <v>118</v>
      </c>
      <c r="AA1312">
        <v>5.6330683033833776E-2</v>
      </c>
      <c r="AE1312" t="s">
        <v>2297</v>
      </c>
      <c r="AF1312" t="s">
        <v>62</v>
      </c>
      <c r="AG1312" t="s">
        <v>79</v>
      </c>
      <c r="AI1312">
        <v>1</v>
      </c>
      <c r="AJ1312">
        <v>1</v>
      </c>
      <c r="AK1312">
        <v>1</v>
      </c>
      <c r="AL1312">
        <v>1</v>
      </c>
      <c r="AM1312">
        <v>1</v>
      </c>
      <c r="AN1312">
        <v>0</v>
      </c>
      <c r="AO1312">
        <v>1</v>
      </c>
      <c r="AQ1312">
        <v>0</v>
      </c>
      <c r="AR1312">
        <v>0</v>
      </c>
      <c r="AS1312">
        <v>0</v>
      </c>
      <c r="AT1312">
        <v>0</v>
      </c>
      <c r="AU1312">
        <v>2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K1312" t="s">
        <v>3397</v>
      </c>
    </row>
    <row r="1313" spans="1:63" x14ac:dyDescent="0.25">
      <c r="A1313">
        <v>1</v>
      </c>
      <c r="B1313" t="s">
        <v>1860</v>
      </c>
      <c r="C1313" t="s">
        <v>2280</v>
      </c>
      <c r="E1313">
        <v>1312</v>
      </c>
      <c r="G1313" t="s">
        <v>74</v>
      </c>
      <c r="H1313" t="s">
        <v>1860</v>
      </c>
      <c r="I1313" t="s">
        <v>2295</v>
      </c>
      <c r="K1313" t="s">
        <v>3406</v>
      </c>
      <c r="M1313">
        <v>2</v>
      </c>
      <c r="N1313">
        <v>1.75</v>
      </c>
      <c r="O1313">
        <v>1.75</v>
      </c>
      <c r="P1313">
        <v>1.9</v>
      </c>
      <c r="R1313">
        <v>0</v>
      </c>
      <c r="S1313">
        <v>2</v>
      </c>
      <c r="T1313">
        <v>6</v>
      </c>
      <c r="U1313">
        <v>2</v>
      </c>
      <c r="V1313">
        <v>0.1</v>
      </c>
      <c r="W1313">
        <v>0</v>
      </c>
      <c r="Z1313">
        <v>0</v>
      </c>
      <c r="AA1313" t="s">
        <v>3397</v>
      </c>
      <c r="AB1313">
        <v>1.6</v>
      </c>
      <c r="AD1313">
        <v>0.9</v>
      </c>
      <c r="AE1313" t="s">
        <v>44</v>
      </c>
      <c r="AF1313" t="s">
        <v>119</v>
      </c>
      <c r="AG1313" t="s">
        <v>2289</v>
      </c>
      <c r="AI1313">
        <v>1</v>
      </c>
      <c r="AJ1313">
        <v>1</v>
      </c>
      <c r="AK1313">
        <v>1</v>
      </c>
      <c r="AL1313">
        <v>1</v>
      </c>
      <c r="AM1313">
        <v>1</v>
      </c>
      <c r="AN1313">
        <v>1</v>
      </c>
      <c r="AO1313">
        <v>1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2</v>
      </c>
      <c r="BG1313">
        <v>0</v>
      </c>
      <c r="BH1313">
        <v>0</v>
      </c>
      <c r="BI1313">
        <v>0</v>
      </c>
      <c r="BK1313" t="s">
        <v>3397</v>
      </c>
    </row>
    <row r="1314" spans="1:63" x14ac:dyDescent="0.25">
      <c r="A1314">
        <v>1</v>
      </c>
      <c r="B1314" t="s">
        <v>120</v>
      </c>
      <c r="C1314" t="s">
        <v>120</v>
      </c>
      <c r="E1314">
        <v>1313</v>
      </c>
      <c r="G1314" t="s">
        <v>74</v>
      </c>
      <c r="H1314" t="s">
        <v>120</v>
      </c>
      <c r="I1314" t="s">
        <v>2293</v>
      </c>
      <c r="J1314" t="s">
        <v>2294</v>
      </c>
      <c r="K1314" t="s">
        <v>3405</v>
      </c>
      <c r="M1314">
        <v>0.375</v>
      </c>
      <c r="N1314">
        <v>0.375</v>
      </c>
      <c r="O1314">
        <v>0.34499999999999997</v>
      </c>
      <c r="P1314">
        <v>1</v>
      </c>
      <c r="R1314">
        <v>0</v>
      </c>
      <c r="S1314">
        <v>1.0149999999999999</v>
      </c>
      <c r="T1314">
        <v>6</v>
      </c>
      <c r="U1314">
        <v>3</v>
      </c>
      <c r="V1314">
        <v>0.375</v>
      </c>
      <c r="W1314">
        <v>0.01</v>
      </c>
      <c r="AF1314" t="s">
        <v>2277</v>
      </c>
      <c r="AG1314" t="s">
        <v>2270</v>
      </c>
      <c r="AI1314">
        <v>0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Q1314">
        <v>0</v>
      </c>
      <c r="AR1314">
        <v>0</v>
      </c>
      <c r="AS1314">
        <v>0</v>
      </c>
      <c r="AT1314">
        <v>0</v>
      </c>
      <c r="AU1314">
        <v>1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2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</row>
    <row r="1315" spans="1:63" x14ac:dyDescent="0.25">
      <c r="A1315">
        <v>1</v>
      </c>
      <c r="B1315" t="s">
        <v>149</v>
      </c>
      <c r="D1315" t="s">
        <v>149</v>
      </c>
      <c r="E1315">
        <v>1314</v>
      </c>
      <c r="G1315" t="s">
        <v>74</v>
      </c>
      <c r="H1315" t="s">
        <v>802</v>
      </c>
      <c r="I1315" t="s">
        <v>2290</v>
      </c>
      <c r="J1315">
        <v>18320</v>
      </c>
      <c r="K1315" t="s">
        <v>2291</v>
      </c>
      <c r="M1315">
        <v>0.161</v>
      </c>
      <c r="N1315">
        <v>0.161</v>
      </c>
      <c r="O1315">
        <v>0.161</v>
      </c>
      <c r="P1315">
        <v>2.15</v>
      </c>
      <c r="R1315">
        <v>0</v>
      </c>
      <c r="S1315">
        <v>2.16</v>
      </c>
      <c r="T1315">
        <v>2</v>
      </c>
      <c r="U1315">
        <v>3.25</v>
      </c>
      <c r="V1315">
        <v>0.64400000000000002</v>
      </c>
      <c r="Z1315">
        <v>135</v>
      </c>
      <c r="AA1315">
        <v>3.3300000000000003E-2</v>
      </c>
      <c r="AE1315" t="s">
        <v>49</v>
      </c>
      <c r="AF1315" t="s">
        <v>62</v>
      </c>
      <c r="AG1315" t="s">
        <v>2292</v>
      </c>
      <c r="AI1315">
        <v>1</v>
      </c>
      <c r="AJ1315">
        <v>1</v>
      </c>
      <c r="AK1315">
        <v>1</v>
      </c>
      <c r="AL1315">
        <v>1</v>
      </c>
      <c r="AM1315">
        <v>1</v>
      </c>
      <c r="AN1315">
        <v>0</v>
      </c>
      <c r="AO1315">
        <v>1</v>
      </c>
      <c r="AQ1315">
        <v>0</v>
      </c>
      <c r="AR1315">
        <v>0</v>
      </c>
      <c r="AS1315">
        <v>0</v>
      </c>
      <c r="AT1315">
        <v>0</v>
      </c>
      <c r="AU1315">
        <v>2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</row>
    <row r="1316" spans="1:63" x14ac:dyDescent="0.25">
      <c r="A1316">
        <v>1</v>
      </c>
      <c r="B1316" t="s">
        <v>1860</v>
      </c>
      <c r="C1316" t="s">
        <v>2280</v>
      </c>
      <c r="E1316">
        <v>1315</v>
      </c>
      <c r="G1316" t="s">
        <v>74</v>
      </c>
      <c r="H1316" t="s">
        <v>1860</v>
      </c>
      <c r="I1316" t="s">
        <v>2287</v>
      </c>
      <c r="J1316" t="s">
        <v>2288</v>
      </c>
      <c r="K1316" t="s">
        <v>3403</v>
      </c>
      <c r="M1316">
        <v>2</v>
      </c>
      <c r="N1316">
        <v>1.75</v>
      </c>
      <c r="O1316">
        <v>1.925</v>
      </c>
      <c r="P1316">
        <v>1.1399999999999999</v>
      </c>
      <c r="R1316">
        <v>0</v>
      </c>
      <c r="S1316">
        <v>2</v>
      </c>
      <c r="T1316">
        <v>4</v>
      </c>
      <c r="U1316">
        <v>2</v>
      </c>
      <c r="V1316">
        <v>0.67</v>
      </c>
      <c r="W1316">
        <v>3.15E-2</v>
      </c>
      <c r="Z1316">
        <v>0</v>
      </c>
      <c r="AA1316" t="s">
        <v>3397</v>
      </c>
      <c r="AB1316">
        <v>1.925</v>
      </c>
      <c r="AD1316">
        <v>1.45</v>
      </c>
      <c r="AE1316" t="s">
        <v>44</v>
      </c>
      <c r="AF1316" t="s">
        <v>62</v>
      </c>
      <c r="AG1316" t="s">
        <v>2289</v>
      </c>
      <c r="AI1316">
        <v>1</v>
      </c>
      <c r="AJ1316">
        <v>1</v>
      </c>
      <c r="AK1316">
        <v>1</v>
      </c>
      <c r="AL1316">
        <v>1</v>
      </c>
      <c r="AM1316">
        <v>1</v>
      </c>
      <c r="AN1316">
        <v>1</v>
      </c>
      <c r="AO1316">
        <v>1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2</v>
      </c>
      <c r="BI1316">
        <v>0</v>
      </c>
      <c r="BK1316" t="s">
        <v>3397</v>
      </c>
    </row>
    <row r="1317" spans="1:63" x14ac:dyDescent="0.25">
      <c r="A1317">
        <v>1</v>
      </c>
      <c r="B1317" t="s">
        <v>120</v>
      </c>
      <c r="C1317" t="s">
        <v>120</v>
      </c>
      <c r="E1317">
        <v>1316</v>
      </c>
      <c r="G1317" t="s">
        <v>74</v>
      </c>
      <c r="H1317" t="s">
        <v>120</v>
      </c>
      <c r="I1317" t="s">
        <v>2285</v>
      </c>
      <c r="J1317" t="s">
        <v>2286</v>
      </c>
      <c r="K1317" t="s">
        <v>3405</v>
      </c>
      <c r="M1317">
        <v>0.375</v>
      </c>
      <c r="N1317">
        <v>0.375</v>
      </c>
      <c r="O1317">
        <v>0.34499999999999997</v>
      </c>
      <c r="P1317">
        <v>1</v>
      </c>
      <c r="R1317">
        <v>0</v>
      </c>
      <c r="S1317">
        <v>1.0149999999999999</v>
      </c>
      <c r="T1317">
        <v>6</v>
      </c>
      <c r="U1317">
        <v>3</v>
      </c>
      <c r="V1317">
        <v>0.375</v>
      </c>
      <c r="W1317">
        <v>0.02</v>
      </c>
      <c r="AF1317" t="s">
        <v>2277</v>
      </c>
      <c r="AG1317" t="s">
        <v>2270</v>
      </c>
      <c r="AI1317">
        <v>1</v>
      </c>
      <c r="AJ1317">
        <v>1</v>
      </c>
      <c r="AK1317">
        <v>1</v>
      </c>
      <c r="AL1317">
        <v>1</v>
      </c>
      <c r="AM1317">
        <v>1</v>
      </c>
      <c r="AN1317">
        <v>1</v>
      </c>
      <c r="AO1317">
        <v>1</v>
      </c>
      <c r="AQ1317">
        <v>0</v>
      </c>
      <c r="AR1317">
        <v>0</v>
      </c>
      <c r="AS1317">
        <v>0</v>
      </c>
      <c r="AT1317">
        <v>0</v>
      </c>
      <c r="AU1317">
        <v>1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2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</row>
    <row r="1318" spans="1:63" x14ac:dyDescent="0.25">
      <c r="A1318">
        <v>1</v>
      </c>
      <c r="B1318" t="s">
        <v>59</v>
      </c>
      <c r="C1318" t="s">
        <v>59</v>
      </c>
      <c r="E1318">
        <v>1317</v>
      </c>
      <c r="G1318" t="s">
        <v>74</v>
      </c>
      <c r="H1318" t="s">
        <v>59</v>
      </c>
      <c r="I1318" t="s">
        <v>2283</v>
      </c>
      <c r="J1318" t="s">
        <v>2284</v>
      </c>
      <c r="K1318" t="s">
        <v>3404</v>
      </c>
      <c r="M1318">
        <v>1.4999999999999999E-2</v>
      </c>
      <c r="N1318">
        <v>0.125</v>
      </c>
      <c r="O1318">
        <v>1.4999999999999999E-2</v>
      </c>
      <c r="P1318">
        <v>0.11749999999999999</v>
      </c>
      <c r="Q1318">
        <v>0.1431</v>
      </c>
      <c r="R1318">
        <v>65.040162646749522</v>
      </c>
      <c r="S1318">
        <v>0.15</v>
      </c>
      <c r="T1318">
        <v>3</v>
      </c>
      <c r="U1318">
        <v>2.5</v>
      </c>
      <c r="V1318">
        <v>0.125</v>
      </c>
      <c r="AA1318" t="s">
        <v>3397</v>
      </c>
      <c r="AE1318" t="s">
        <v>44</v>
      </c>
      <c r="AF1318" t="s">
        <v>73</v>
      </c>
      <c r="AG1318" t="s">
        <v>66</v>
      </c>
      <c r="AI1318">
        <v>0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Q1318">
        <v>0</v>
      </c>
      <c r="AR1318">
        <v>0</v>
      </c>
      <c r="AS1318">
        <v>0</v>
      </c>
      <c r="AT1318">
        <v>0</v>
      </c>
      <c r="AU1318">
        <v>1</v>
      </c>
      <c r="AV1318">
        <v>0</v>
      </c>
      <c r="AW1318">
        <v>0</v>
      </c>
      <c r="AX1318">
        <v>0</v>
      </c>
      <c r="AY1318">
        <v>2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K1318" t="s">
        <v>3400</v>
      </c>
    </row>
    <row r="1319" spans="1:63" x14ac:dyDescent="0.25">
      <c r="A1319">
        <v>1</v>
      </c>
      <c r="B1319" t="s">
        <v>1860</v>
      </c>
      <c r="C1319" t="s">
        <v>2280</v>
      </c>
      <c r="E1319">
        <v>1318</v>
      </c>
      <c r="G1319" t="s">
        <v>74</v>
      </c>
      <c r="H1319" t="s">
        <v>1860</v>
      </c>
      <c r="I1319" t="s">
        <v>2281</v>
      </c>
      <c r="J1319">
        <v>5603551</v>
      </c>
      <c r="K1319" t="s">
        <v>3403</v>
      </c>
      <c r="M1319">
        <v>2</v>
      </c>
      <c r="N1319">
        <v>1.93</v>
      </c>
      <c r="O1319">
        <v>1.58</v>
      </c>
      <c r="P1319">
        <v>0.88</v>
      </c>
      <c r="R1319">
        <v>0</v>
      </c>
      <c r="S1319">
        <v>1.75</v>
      </c>
      <c r="T1319">
        <v>4</v>
      </c>
      <c r="U1319">
        <v>1.75</v>
      </c>
      <c r="V1319">
        <v>0.55118</v>
      </c>
      <c r="W1319">
        <v>1.5740000000000001E-2</v>
      </c>
      <c r="Z1319">
        <v>0</v>
      </c>
      <c r="AA1319" t="s">
        <v>3397</v>
      </c>
      <c r="AB1319">
        <v>1.915</v>
      </c>
      <c r="AD1319">
        <v>1.45</v>
      </c>
      <c r="AE1319" t="s">
        <v>44</v>
      </c>
      <c r="AF1319" t="s">
        <v>62</v>
      </c>
      <c r="AG1319" t="s">
        <v>2282</v>
      </c>
      <c r="AI1319">
        <v>1</v>
      </c>
      <c r="AJ1319">
        <v>1</v>
      </c>
      <c r="AK1319">
        <v>1</v>
      </c>
      <c r="AL1319">
        <v>1</v>
      </c>
      <c r="AM1319">
        <v>1</v>
      </c>
      <c r="AN1319">
        <v>1</v>
      </c>
      <c r="AO1319">
        <v>1</v>
      </c>
      <c r="AP1319" t="s">
        <v>3319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1</v>
      </c>
      <c r="BI1319">
        <v>0</v>
      </c>
      <c r="BK1319" t="s">
        <v>3397</v>
      </c>
    </row>
    <row r="1320" spans="1:63" x14ac:dyDescent="0.25">
      <c r="A1320">
        <v>1</v>
      </c>
      <c r="B1320" t="s">
        <v>149</v>
      </c>
      <c r="D1320" t="s">
        <v>149</v>
      </c>
      <c r="E1320">
        <v>1319</v>
      </c>
      <c r="G1320" t="s">
        <v>74</v>
      </c>
      <c r="H1320" t="s">
        <v>2267</v>
      </c>
      <c r="I1320" t="s">
        <v>2278</v>
      </c>
      <c r="J1320" t="s">
        <v>2279</v>
      </c>
      <c r="K1320" t="s">
        <v>3402</v>
      </c>
      <c r="M1320">
        <v>0.20866141732283466</v>
      </c>
      <c r="N1320">
        <v>0.23622047244094491</v>
      </c>
      <c r="O1320">
        <v>0.2087</v>
      </c>
      <c r="P1320">
        <v>1.7649999999999999</v>
      </c>
      <c r="Q1320">
        <v>1.8</v>
      </c>
      <c r="R1320">
        <v>21.462251374841671</v>
      </c>
      <c r="S1320">
        <v>1.9</v>
      </c>
      <c r="T1320">
        <v>2</v>
      </c>
      <c r="U1320">
        <v>3.242</v>
      </c>
      <c r="V1320">
        <v>1.7322834645669292</v>
      </c>
      <c r="Z1320">
        <v>140</v>
      </c>
      <c r="AA1320">
        <v>3.797327247265498E-2</v>
      </c>
      <c r="AE1320" t="s">
        <v>44</v>
      </c>
      <c r="AF1320" t="s">
        <v>119</v>
      </c>
      <c r="AG1320" t="s">
        <v>2270</v>
      </c>
      <c r="AI1320">
        <v>0</v>
      </c>
      <c r="AJ1320">
        <v>1</v>
      </c>
      <c r="AK1320">
        <v>0</v>
      </c>
      <c r="AL1320">
        <v>0</v>
      </c>
      <c r="AM1320">
        <v>0</v>
      </c>
      <c r="AN1320">
        <v>1</v>
      </c>
      <c r="AO1320">
        <v>1</v>
      </c>
      <c r="AQ1320">
        <v>0</v>
      </c>
      <c r="AR1320">
        <v>0</v>
      </c>
      <c r="AS1320">
        <v>0</v>
      </c>
      <c r="AT1320">
        <v>0</v>
      </c>
      <c r="AU1320">
        <v>1</v>
      </c>
      <c r="AV1320">
        <v>0</v>
      </c>
      <c r="AW1320">
        <v>0</v>
      </c>
      <c r="AX1320">
        <v>0</v>
      </c>
      <c r="AY1320">
        <v>1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K1320" t="s">
        <v>3397</v>
      </c>
    </row>
    <row r="1321" spans="1:63" x14ac:dyDescent="0.25">
      <c r="A1321">
        <v>1</v>
      </c>
      <c r="B1321" t="s">
        <v>120</v>
      </c>
      <c r="C1321" t="s">
        <v>120</v>
      </c>
      <c r="E1321">
        <v>1320</v>
      </c>
      <c r="G1321" t="s">
        <v>74</v>
      </c>
      <c r="H1321" t="s">
        <v>120</v>
      </c>
      <c r="I1321" t="s">
        <v>2275</v>
      </c>
      <c r="J1321" t="s">
        <v>2276</v>
      </c>
      <c r="K1321" t="s">
        <v>3401</v>
      </c>
      <c r="M1321">
        <v>0.1875</v>
      </c>
      <c r="N1321">
        <v>0.25</v>
      </c>
      <c r="O1321">
        <v>0.17499999999999999</v>
      </c>
      <c r="P1321">
        <v>0.55000000000000004</v>
      </c>
      <c r="Q1321">
        <v>0.70499999999999996</v>
      </c>
      <c r="R1321">
        <v>13.600542516658749</v>
      </c>
      <c r="S1321">
        <v>0.77500000000000002</v>
      </c>
      <c r="T1321">
        <v>4</v>
      </c>
      <c r="U1321">
        <v>2.2959999999999998</v>
      </c>
      <c r="V1321">
        <v>0.25</v>
      </c>
      <c r="W1321">
        <v>0.01</v>
      </c>
      <c r="AA1321" t="s">
        <v>3397</v>
      </c>
      <c r="AE1321" t="s">
        <v>44</v>
      </c>
      <c r="AF1321" t="s">
        <v>2277</v>
      </c>
      <c r="AG1321" t="s">
        <v>2270</v>
      </c>
      <c r="AI1321">
        <v>1</v>
      </c>
      <c r="AJ1321">
        <v>1</v>
      </c>
      <c r="AK1321">
        <v>1</v>
      </c>
      <c r="AL1321">
        <v>1</v>
      </c>
      <c r="AM1321">
        <v>1</v>
      </c>
      <c r="AN1321">
        <v>1</v>
      </c>
      <c r="AO1321">
        <v>1</v>
      </c>
      <c r="AQ1321">
        <v>0</v>
      </c>
      <c r="AR1321">
        <v>0</v>
      </c>
      <c r="AS1321">
        <v>0</v>
      </c>
      <c r="AT1321">
        <v>0</v>
      </c>
      <c r="AU1321">
        <v>1</v>
      </c>
      <c r="AV1321">
        <v>0</v>
      </c>
      <c r="AW1321">
        <v>0</v>
      </c>
      <c r="AX1321">
        <v>0</v>
      </c>
      <c r="AY132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K1321" t="s">
        <v>3397</v>
      </c>
    </row>
    <row r="1322" spans="1:63" x14ac:dyDescent="0.25">
      <c r="A1322">
        <v>1</v>
      </c>
      <c r="B1322" t="s">
        <v>149</v>
      </c>
      <c r="D1322" t="s">
        <v>149</v>
      </c>
      <c r="E1322">
        <v>1321</v>
      </c>
      <c r="G1322" t="s">
        <v>74</v>
      </c>
      <c r="H1322" t="s">
        <v>2267</v>
      </c>
      <c r="I1322" t="s">
        <v>2273</v>
      </c>
      <c r="J1322" t="s">
        <v>2274</v>
      </c>
      <c r="K1322" t="s">
        <v>3399</v>
      </c>
      <c r="M1322">
        <v>0.1889763779527559</v>
      </c>
      <c r="N1322">
        <v>0.23622047244094491</v>
      </c>
      <c r="O1322">
        <v>0.186</v>
      </c>
      <c r="P1322">
        <v>1.0900000000000001</v>
      </c>
      <c r="Q1322">
        <v>1.165</v>
      </c>
      <c r="R1322">
        <v>18.510708215225534</v>
      </c>
      <c r="S1322">
        <v>1.2</v>
      </c>
      <c r="T1322">
        <v>2</v>
      </c>
      <c r="U1322">
        <v>2.6040000000000001</v>
      </c>
      <c r="V1322">
        <v>1.1023622047244095</v>
      </c>
      <c r="Z1322">
        <v>140</v>
      </c>
      <c r="AA1322">
        <v>3.4390888277121494E-2</v>
      </c>
      <c r="AE1322" t="s">
        <v>44</v>
      </c>
      <c r="AF1322" t="s">
        <v>119</v>
      </c>
      <c r="AG1322" t="s">
        <v>2270</v>
      </c>
      <c r="AI1322">
        <v>1</v>
      </c>
      <c r="AJ1322">
        <v>1</v>
      </c>
      <c r="AK1322">
        <v>1</v>
      </c>
      <c r="AL1322">
        <v>1</v>
      </c>
      <c r="AM1322">
        <v>1</v>
      </c>
      <c r="AN1322">
        <v>1</v>
      </c>
      <c r="AO1322">
        <v>1</v>
      </c>
      <c r="AQ1322">
        <v>0</v>
      </c>
      <c r="AR1322">
        <v>0</v>
      </c>
      <c r="AS1322">
        <v>0</v>
      </c>
      <c r="AT1322">
        <v>0</v>
      </c>
      <c r="AU1322">
        <v>1</v>
      </c>
      <c r="AV1322">
        <v>0</v>
      </c>
      <c r="AW1322">
        <v>0</v>
      </c>
      <c r="AX1322">
        <v>0</v>
      </c>
      <c r="AY1322">
        <v>1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K1322" t="s">
        <v>3400</v>
      </c>
    </row>
    <row r="1323" spans="1:63" x14ac:dyDescent="0.25">
      <c r="A1323">
        <v>1</v>
      </c>
      <c r="B1323" t="s">
        <v>149</v>
      </c>
      <c r="D1323" t="s">
        <v>149</v>
      </c>
      <c r="E1323">
        <v>1322</v>
      </c>
      <c r="G1323" t="s">
        <v>74</v>
      </c>
      <c r="H1323" t="s">
        <v>2267</v>
      </c>
      <c r="I1323" t="s">
        <v>2271</v>
      </c>
      <c r="J1323" t="s">
        <v>2272</v>
      </c>
      <c r="K1323" t="s">
        <v>3398</v>
      </c>
      <c r="M1323">
        <v>5.7086614173228349E-2</v>
      </c>
      <c r="N1323">
        <v>0.11749999999999999</v>
      </c>
      <c r="O1323">
        <v>5.5E-2</v>
      </c>
      <c r="P1323">
        <v>0.442</v>
      </c>
      <c r="Q1323">
        <v>0.55100000000000005</v>
      </c>
      <c r="R1323">
        <v>15.997451410082363</v>
      </c>
      <c r="S1323">
        <v>0.6</v>
      </c>
      <c r="T1323">
        <v>2</v>
      </c>
      <c r="U1323">
        <v>1.9910000000000001</v>
      </c>
      <c r="V1323">
        <v>0.37007874015748032</v>
      </c>
      <c r="Z1323">
        <v>140</v>
      </c>
      <c r="AA1323">
        <v>1.0388914167047118E-2</v>
      </c>
      <c r="AE1323" t="s">
        <v>44</v>
      </c>
      <c r="AF1323" t="s">
        <v>119</v>
      </c>
      <c r="AG1323" t="s">
        <v>2270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1</v>
      </c>
      <c r="AO1323">
        <v>1</v>
      </c>
      <c r="AQ1323">
        <v>0</v>
      </c>
      <c r="AR1323">
        <v>0</v>
      </c>
      <c r="AS1323">
        <v>0</v>
      </c>
      <c r="AT1323">
        <v>0</v>
      </c>
      <c r="AU1323">
        <v>1</v>
      </c>
      <c r="AV1323">
        <v>0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K1323" t="s">
        <v>3397</v>
      </c>
    </row>
    <row r="1324" spans="1:63" x14ac:dyDescent="0.25">
      <c r="A1324">
        <v>1</v>
      </c>
      <c r="B1324" t="s">
        <v>149</v>
      </c>
      <c r="D1324" t="s">
        <v>149</v>
      </c>
      <c r="E1324">
        <v>1323</v>
      </c>
      <c r="G1324" t="s">
        <v>74</v>
      </c>
      <c r="H1324" t="s">
        <v>2267</v>
      </c>
      <c r="I1324" t="s">
        <v>2268</v>
      </c>
      <c r="J1324" t="s">
        <v>2269</v>
      </c>
      <c r="K1324" t="s">
        <v>3396</v>
      </c>
      <c r="M1324">
        <v>0.17716535433070868</v>
      </c>
      <c r="N1324">
        <v>0.23499999999999999</v>
      </c>
      <c r="O1324">
        <v>0.17599999999999999</v>
      </c>
      <c r="P1324">
        <v>1.4275</v>
      </c>
      <c r="Q1324">
        <v>1.47</v>
      </c>
      <c r="R1324">
        <v>34.765197236576796</v>
      </c>
      <c r="S1324">
        <v>1.4750000000000001</v>
      </c>
      <c r="T1324">
        <v>2</v>
      </c>
      <c r="U1324">
        <v>2.919</v>
      </c>
      <c r="V1324">
        <v>1.4173228346456694</v>
      </c>
      <c r="Z1324">
        <v>140</v>
      </c>
      <c r="AA1324">
        <v>3.2241457759801403E-2</v>
      </c>
      <c r="AE1324" t="s">
        <v>44</v>
      </c>
      <c r="AF1324" t="s">
        <v>119</v>
      </c>
      <c r="AG1324" t="s">
        <v>2270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1</v>
      </c>
      <c r="AO1324">
        <v>1</v>
      </c>
      <c r="AQ1324">
        <v>0</v>
      </c>
      <c r="AR1324">
        <v>0</v>
      </c>
      <c r="AS1324">
        <v>0</v>
      </c>
      <c r="AT1324">
        <v>0</v>
      </c>
      <c r="AU1324">
        <v>1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K1324" t="s">
        <v>3397</v>
      </c>
    </row>
    <row r="1325" spans="1:63" x14ac:dyDescent="0.25">
      <c r="A1325">
        <v>1</v>
      </c>
      <c r="B1325" t="s">
        <v>149</v>
      </c>
      <c r="D1325" t="s">
        <v>149</v>
      </c>
      <c r="E1325">
        <v>1324</v>
      </c>
      <c r="G1325" t="s">
        <v>74</v>
      </c>
      <c r="H1325" t="s">
        <v>150</v>
      </c>
      <c r="I1325" t="s">
        <v>3327</v>
      </c>
      <c r="J1325" t="s">
        <v>3328</v>
      </c>
      <c r="K1325" t="s">
        <v>3395</v>
      </c>
      <c r="M1325">
        <v>2.8199999999999999E-2</v>
      </c>
      <c r="N1325">
        <v>0.125</v>
      </c>
      <c r="O1325">
        <v>2.8199999999999999E-2</v>
      </c>
      <c r="P1325">
        <v>0.57999999999999996</v>
      </c>
      <c r="R1325">
        <v>0</v>
      </c>
      <c r="S1325">
        <v>0.8</v>
      </c>
      <c r="T1325">
        <v>2</v>
      </c>
      <c r="U1325">
        <v>1.5</v>
      </c>
      <c r="V1325">
        <v>0.40600000000000003</v>
      </c>
      <c r="Z1325">
        <v>130</v>
      </c>
      <c r="AA1325">
        <v>6.5749379799854802E-3</v>
      </c>
      <c r="AE1325" t="s">
        <v>44</v>
      </c>
      <c r="AF1325" t="s">
        <v>62</v>
      </c>
      <c r="AG1325" t="s">
        <v>152</v>
      </c>
      <c r="AH1325" t="s">
        <v>153</v>
      </c>
      <c r="AI1325">
        <v>1</v>
      </c>
      <c r="AJ1325">
        <v>0</v>
      </c>
      <c r="AK1325">
        <v>1</v>
      </c>
      <c r="AL1325">
        <v>1</v>
      </c>
      <c r="AM1325">
        <v>1</v>
      </c>
      <c r="AN1325">
        <v>1</v>
      </c>
      <c r="AO1325">
        <v>1</v>
      </c>
      <c r="AP1325" t="s">
        <v>3329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1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</row>
    <row r="1326" spans="1:63" x14ac:dyDescent="0.25">
      <c r="A1326">
        <v>1</v>
      </c>
      <c r="B1326" t="s">
        <v>2195</v>
      </c>
      <c r="D1326" t="s">
        <v>2195</v>
      </c>
      <c r="E1326">
        <v>1325</v>
      </c>
      <c r="G1326" t="s">
        <v>74</v>
      </c>
      <c r="H1326" t="s">
        <v>2195</v>
      </c>
      <c r="I1326" t="s">
        <v>3347</v>
      </c>
      <c r="J1326">
        <v>932720</v>
      </c>
      <c r="K1326" t="s">
        <v>3392</v>
      </c>
      <c r="M1326">
        <v>0.02</v>
      </c>
      <c r="N1326">
        <v>0.125</v>
      </c>
      <c r="O1326">
        <v>0.01</v>
      </c>
      <c r="P1326">
        <v>0.06</v>
      </c>
      <c r="Q1326">
        <v>6.0999999999999999E-2</v>
      </c>
      <c r="R1326">
        <v>89.003652103495071</v>
      </c>
      <c r="S1326">
        <v>0.115</v>
      </c>
      <c r="T1326">
        <v>2</v>
      </c>
      <c r="U1326">
        <v>1.5</v>
      </c>
      <c r="V1326">
        <v>0.06</v>
      </c>
      <c r="Z1326">
        <v>60</v>
      </c>
      <c r="AA1326">
        <v>1.7320508075688773E-2</v>
      </c>
      <c r="AE1326" t="s">
        <v>44</v>
      </c>
      <c r="AF1326" t="s">
        <v>62</v>
      </c>
      <c r="AG1326" t="s">
        <v>66</v>
      </c>
      <c r="AI1326">
        <v>1</v>
      </c>
      <c r="AJ1326">
        <v>1</v>
      </c>
      <c r="AK1326">
        <v>1</v>
      </c>
      <c r="AL1326">
        <v>1</v>
      </c>
      <c r="AM1326">
        <v>1</v>
      </c>
      <c r="AN1326">
        <v>0</v>
      </c>
      <c r="AO1326">
        <v>1</v>
      </c>
      <c r="AP1326" t="s">
        <v>3348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</row>
    <row r="1327" spans="1:63" x14ac:dyDescent="0.25">
      <c r="A1327">
        <v>1</v>
      </c>
      <c r="B1327" t="s">
        <v>1566</v>
      </c>
      <c r="C1327" t="s">
        <v>1566</v>
      </c>
      <c r="E1327">
        <v>1326</v>
      </c>
      <c r="G1327" t="s">
        <v>74</v>
      </c>
      <c r="H1327" t="s">
        <v>1566</v>
      </c>
      <c r="I1327" t="s">
        <v>3370</v>
      </c>
      <c r="J1327" t="s">
        <v>3360</v>
      </c>
      <c r="K1327" t="s">
        <v>3394</v>
      </c>
      <c r="M1327">
        <v>4.4999999999999998E-2</v>
      </c>
      <c r="N1327">
        <v>0.125</v>
      </c>
      <c r="O1327">
        <v>4.4999999999999998E-2</v>
      </c>
      <c r="P1327">
        <v>0.187</v>
      </c>
      <c r="Q1327">
        <v>0.187</v>
      </c>
      <c r="R1327">
        <v>90</v>
      </c>
      <c r="S1327">
        <v>0.19</v>
      </c>
      <c r="T1327">
        <v>3</v>
      </c>
      <c r="U1327">
        <v>2.5</v>
      </c>
      <c r="V1327">
        <v>0.187</v>
      </c>
      <c r="AE1327" t="s">
        <v>44</v>
      </c>
      <c r="AF1327" t="s">
        <v>369</v>
      </c>
      <c r="AG1327" t="s">
        <v>66</v>
      </c>
      <c r="AI1327">
        <v>0</v>
      </c>
      <c r="AJ1327">
        <v>1</v>
      </c>
      <c r="AK1327">
        <v>1</v>
      </c>
      <c r="AL1327">
        <v>1</v>
      </c>
      <c r="AM1327">
        <v>1</v>
      </c>
      <c r="AN1327">
        <v>0</v>
      </c>
      <c r="AO1327">
        <v>1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1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1.0499999999999999E-2</v>
      </c>
    </row>
    <row r="1328" spans="1:63" x14ac:dyDescent="0.25">
      <c r="A1328">
        <v>1</v>
      </c>
      <c r="B1328" t="s">
        <v>1566</v>
      </c>
      <c r="C1328" t="s">
        <v>1566</v>
      </c>
      <c r="E1328">
        <v>1327</v>
      </c>
      <c r="G1328" t="s">
        <v>74</v>
      </c>
      <c r="H1328" t="s">
        <v>1566</v>
      </c>
      <c r="I1328" t="s">
        <v>3371</v>
      </c>
      <c r="J1328" t="s">
        <v>3361</v>
      </c>
      <c r="K1328" t="s">
        <v>3393</v>
      </c>
      <c r="M1328">
        <v>5.5E-2</v>
      </c>
      <c r="N1328">
        <v>0.125</v>
      </c>
      <c r="O1328">
        <v>5.5E-2</v>
      </c>
      <c r="P1328">
        <v>0.16500000000000001</v>
      </c>
      <c r="Q1328">
        <v>0.16500000000000001</v>
      </c>
      <c r="R1328">
        <v>90</v>
      </c>
      <c r="S1328">
        <v>0.17</v>
      </c>
      <c r="T1328">
        <v>3</v>
      </c>
      <c r="U1328">
        <v>1.5</v>
      </c>
      <c r="V1328">
        <v>0.16500000000000001</v>
      </c>
      <c r="AE1328" t="s">
        <v>44</v>
      </c>
      <c r="AF1328" t="s">
        <v>369</v>
      </c>
      <c r="AG1328" t="s">
        <v>66</v>
      </c>
      <c r="AI1328">
        <v>0</v>
      </c>
      <c r="AJ1328">
        <v>1</v>
      </c>
      <c r="AK1328">
        <v>1</v>
      </c>
      <c r="AL1328">
        <v>0</v>
      </c>
      <c r="AM1328">
        <v>1</v>
      </c>
      <c r="AN1328">
        <v>1</v>
      </c>
      <c r="AO1328">
        <v>1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1.55E-2</v>
      </c>
    </row>
    <row r="1329" spans="1:61" x14ac:dyDescent="0.25">
      <c r="A1329">
        <v>1</v>
      </c>
      <c r="B1329" t="s">
        <v>2195</v>
      </c>
      <c r="D1329" t="s">
        <v>2195</v>
      </c>
      <c r="E1329">
        <v>1328</v>
      </c>
      <c r="G1329" t="s">
        <v>74</v>
      </c>
      <c r="H1329" t="s">
        <v>2195</v>
      </c>
      <c r="I1329" t="s">
        <v>3367</v>
      </c>
      <c r="J1329">
        <v>932720</v>
      </c>
      <c r="K1329" t="s">
        <v>3392</v>
      </c>
      <c r="M1329">
        <v>0.02</v>
      </c>
      <c r="N1329">
        <v>0.125</v>
      </c>
      <c r="O1329">
        <v>0.01</v>
      </c>
      <c r="P1329">
        <v>0.06</v>
      </c>
      <c r="Q1329">
        <v>6.0999999999999999E-2</v>
      </c>
      <c r="R1329">
        <v>89.003652103495071</v>
      </c>
      <c r="S1329">
        <v>0.35499999999999998</v>
      </c>
      <c r="T1329">
        <v>2</v>
      </c>
      <c r="U1329">
        <v>1.5</v>
      </c>
      <c r="V1329">
        <v>0.06</v>
      </c>
      <c r="Z1329">
        <v>60</v>
      </c>
      <c r="AA1329">
        <v>1.7320508075688773E-2</v>
      </c>
      <c r="AE1329" t="s">
        <v>44</v>
      </c>
      <c r="AF1329" t="s">
        <v>62</v>
      </c>
      <c r="AG1329" t="s">
        <v>66</v>
      </c>
      <c r="AI1329">
        <v>1</v>
      </c>
      <c r="AJ1329">
        <v>1</v>
      </c>
      <c r="AK1329">
        <v>1</v>
      </c>
      <c r="AL1329">
        <v>1</v>
      </c>
      <c r="AM1329">
        <v>1</v>
      </c>
      <c r="AN1329">
        <v>0</v>
      </c>
      <c r="AO1329">
        <v>1</v>
      </c>
      <c r="AP1329" t="s">
        <v>3362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</row>
    <row r="1330" spans="1:61" x14ac:dyDescent="0.25">
      <c r="A1330">
        <v>1</v>
      </c>
      <c r="B1330" t="s">
        <v>421</v>
      </c>
      <c r="C1330" t="s">
        <v>421</v>
      </c>
      <c r="E1330">
        <v>1329</v>
      </c>
      <c r="G1330" t="s">
        <v>74</v>
      </c>
      <c r="H1330" t="s">
        <v>421</v>
      </c>
      <c r="I1330" t="s">
        <v>3368</v>
      </c>
      <c r="J1330" t="s">
        <v>3369</v>
      </c>
      <c r="K1330" t="s">
        <v>3391</v>
      </c>
      <c r="M1330">
        <v>9.4E-2</v>
      </c>
      <c r="N1330">
        <v>0.125</v>
      </c>
      <c r="O1330">
        <v>9.4E-2</v>
      </c>
      <c r="P1330">
        <v>0.375</v>
      </c>
      <c r="Q1330">
        <v>0.39</v>
      </c>
      <c r="R1330">
        <v>45.939190945735554</v>
      </c>
      <c r="S1330">
        <v>0.62</v>
      </c>
      <c r="T1330">
        <v>2</v>
      </c>
      <c r="U1330">
        <v>1.5</v>
      </c>
      <c r="V1330">
        <v>0.375</v>
      </c>
      <c r="Z1330">
        <v>120</v>
      </c>
      <c r="AA1330">
        <v>2.7135462651912419E-2</v>
      </c>
      <c r="AE1330" t="s">
        <v>44</v>
      </c>
      <c r="AF1330" t="s">
        <v>369</v>
      </c>
      <c r="AG1330" t="s">
        <v>66</v>
      </c>
      <c r="AI1330">
        <v>0</v>
      </c>
      <c r="AJ1330">
        <v>1</v>
      </c>
      <c r="AK1330">
        <v>1</v>
      </c>
      <c r="AL1330">
        <v>0</v>
      </c>
      <c r="AM1330">
        <v>1</v>
      </c>
      <c r="AN1330">
        <v>1</v>
      </c>
      <c r="AO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1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</row>
    <row r="1331" spans="1:61" x14ac:dyDescent="0.25">
      <c r="A1331">
        <v>1</v>
      </c>
      <c r="B1331" t="s">
        <v>1566</v>
      </c>
      <c r="C1331" t="s">
        <v>1566</v>
      </c>
      <c r="E1331">
        <v>1330</v>
      </c>
      <c r="G1331" t="s">
        <v>74</v>
      </c>
      <c r="H1331" t="s">
        <v>1566</v>
      </c>
      <c r="I1331" t="s">
        <v>3378</v>
      </c>
      <c r="J1331">
        <v>34618</v>
      </c>
      <c r="K1331" t="s">
        <v>3375</v>
      </c>
      <c r="M1331">
        <v>1.7999999999999999E-2</v>
      </c>
      <c r="N1331">
        <v>0.125</v>
      </c>
      <c r="O1331">
        <v>1.72E-2</v>
      </c>
      <c r="P1331">
        <v>0.14399999999999999</v>
      </c>
      <c r="Q1331">
        <v>0.2374</v>
      </c>
      <c r="R1331">
        <v>29.988719696226937</v>
      </c>
      <c r="S1331">
        <v>0.32</v>
      </c>
      <c r="T1331">
        <v>3</v>
      </c>
      <c r="U1331">
        <v>2.5</v>
      </c>
      <c r="V1331">
        <v>2.7E-2</v>
      </c>
      <c r="AE1331" t="s">
        <v>44</v>
      </c>
      <c r="AF1331" t="s">
        <v>62</v>
      </c>
      <c r="AG1331" t="s">
        <v>66</v>
      </c>
      <c r="AI1331">
        <v>1</v>
      </c>
      <c r="AJ1331">
        <v>1</v>
      </c>
      <c r="AK1331">
        <v>0</v>
      </c>
      <c r="AL1331">
        <v>0</v>
      </c>
      <c r="AM1331">
        <v>1</v>
      </c>
      <c r="AN1331">
        <v>1</v>
      </c>
      <c r="AO1331">
        <v>1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</row>
    <row r="1332" spans="1:61" x14ac:dyDescent="0.25">
      <c r="A1332">
        <v>1</v>
      </c>
      <c r="B1332" t="s">
        <v>1566</v>
      </c>
      <c r="C1332" t="s">
        <v>1566</v>
      </c>
      <c r="E1332">
        <v>1331</v>
      </c>
      <c r="G1332" t="s">
        <v>74</v>
      </c>
      <c r="H1332" t="s">
        <v>1566</v>
      </c>
      <c r="I1332" t="s">
        <v>3379</v>
      </c>
      <c r="J1332">
        <v>34619</v>
      </c>
      <c r="K1332" t="s">
        <v>3374</v>
      </c>
      <c r="M1332">
        <v>1.9E-2</v>
      </c>
      <c r="N1332">
        <v>0.125</v>
      </c>
      <c r="O1332">
        <v>1.8200000000000001E-2</v>
      </c>
      <c r="P1332">
        <v>0.152</v>
      </c>
      <c r="Q1332">
        <v>0.2445</v>
      </c>
      <c r="R1332">
        <v>29.99772364838995</v>
      </c>
      <c r="S1332">
        <v>0.32</v>
      </c>
      <c r="T1332">
        <v>3</v>
      </c>
      <c r="U1332">
        <v>2.5</v>
      </c>
      <c r="V1332">
        <v>2.9000000000000001E-2</v>
      </c>
      <c r="AE1332" t="s">
        <v>44</v>
      </c>
      <c r="AF1332" t="s">
        <v>62</v>
      </c>
      <c r="AG1332" t="s">
        <v>66</v>
      </c>
      <c r="AI1332">
        <v>1</v>
      </c>
      <c r="AJ1332">
        <v>1</v>
      </c>
      <c r="AK1332">
        <v>0</v>
      </c>
      <c r="AL1332">
        <v>0</v>
      </c>
      <c r="AM1332">
        <v>1</v>
      </c>
      <c r="AN1332">
        <v>1</v>
      </c>
      <c r="AO1332">
        <v>1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</row>
    <row r="1333" spans="1:61" x14ac:dyDescent="0.25">
      <c r="A1333">
        <v>1</v>
      </c>
      <c r="B1333" t="s">
        <v>1566</v>
      </c>
      <c r="C1333" t="s">
        <v>1566</v>
      </c>
      <c r="E1333">
        <v>1332</v>
      </c>
      <c r="G1333" t="s">
        <v>74</v>
      </c>
      <c r="H1333" t="s">
        <v>1566</v>
      </c>
      <c r="I1333" t="s">
        <v>3380</v>
      </c>
      <c r="J1333">
        <v>13918</v>
      </c>
      <c r="K1333" t="s">
        <v>3390</v>
      </c>
      <c r="M1333">
        <v>1.7999999999999999E-2</v>
      </c>
      <c r="N1333">
        <v>0.125</v>
      </c>
      <c r="O1333">
        <v>1.7999999999999999E-2</v>
      </c>
      <c r="P1333">
        <v>6.5500000000000003E-2</v>
      </c>
      <c r="Q1333">
        <v>0.3</v>
      </c>
      <c r="R1333">
        <v>12.851779370125456</v>
      </c>
      <c r="S1333">
        <v>0.30499999999999999</v>
      </c>
      <c r="T1333">
        <v>2</v>
      </c>
      <c r="U1333">
        <v>1.5</v>
      </c>
      <c r="V1333">
        <v>2.7E-2</v>
      </c>
      <c r="AE1333" t="s">
        <v>44</v>
      </c>
      <c r="AF1333" t="s">
        <v>62</v>
      </c>
      <c r="AG1333" t="s">
        <v>66</v>
      </c>
      <c r="AI1333">
        <v>1</v>
      </c>
      <c r="AJ1333">
        <v>1</v>
      </c>
      <c r="AK1333">
        <v>0</v>
      </c>
      <c r="AL1333">
        <v>0</v>
      </c>
      <c r="AM1333">
        <v>1</v>
      </c>
      <c r="AN1333">
        <v>1</v>
      </c>
      <c r="AO1333">
        <v>1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1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</row>
    <row r="1334" spans="1:61" x14ac:dyDescent="0.25">
      <c r="A1334">
        <v>0</v>
      </c>
      <c r="B1334" t="s">
        <v>149</v>
      </c>
      <c r="D1334" t="s">
        <v>149</v>
      </c>
      <c r="E1334">
        <v>1333</v>
      </c>
      <c r="G1334" t="s">
        <v>74</v>
      </c>
      <c r="H1334" t="s">
        <v>150</v>
      </c>
      <c r="I1334" t="s">
        <v>3381</v>
      </c>
      <c r="J1334" t="s">
        <v>3382</v>
      </c>
      <c r="K1334" t="s">
        <v>3389</v>
      </c>
      <c r="M1334">
        <v>6.2992125984251976E-3</v>
      </c>
      <c r="N1334">
        <v>0.125</v>
      </c>
      <c r="O1334">
        <v>3.2500000000000001E-2</v>
      </c>
      <c r="P1334">
        <v>0.378</v>
      </c>
      <c r="R1334">
        <v>0</v>
      </c>
      <c r="S1334">
        <v>0.8</v>
      </c>
      <c r="T1334">
        <v>2</v>
      </c>
      <c r="U1334">
        <v>1.5000000000000002</v>
      </c>
      <c r="V1334">
        <v>5.9055118110236227E-2</v>
      </c>
      <c r="Z1334">
        <v>130</v>
      </c>
      <c r="AA1334">
        <v>1.4686855374960587E-3</v>
      </c>
      <c r="AE1334" t="s">
        <v>44</v>
      </c>
      <c r="AF1334" t="s">
        <v>62</v>
      </c>
      <c r="AG1334" t="s">
        <v>152</v>
      </c>
      <c r="AH1334" t="s">
        <v>153</v>
      </c>
      <c r="AI1334">
        <v>1</v>
      </c>
      <c r="AJ1334">
        <v>0</v>
      </c>
      <c r="AK1334">
        <v>1</v>
      </c>
      <c r="AL1334">
        <v>1</v>
      </c>
      <c r="AM1334">
        <v>1</v>
      </c>
      <c r="AN1334">
        <v>1</v>
      </c>
      <c r="AO1334">
        <v>1</v>
      </c>
      <c r="AP1334" t="s">
        <v>3388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3265</v>
      </c>
      <c r="H1" s="78"/>
      <c r="I1" s="78"/>
      <c r="J1" s="78"/>
      <c r="K1" s="78"/>
      <c r="L1" s="78"/>
      <c r="M1" s="78"/>
      <c r="N1" s="78"/>
      <c r="O1" s="78"/>
      <c r="P1" s="2" t="s">
        <v>3266</v>
      </c>
    </row>
    <row r="2" spans="1:16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3281</v>
      </c>
    </row>
    <row r="3" spans="1:16" x14ac:dyDescent="0.25">
      <c r="A3" s="78" t="s">
        <v>2213</v>
      </c>
      <c r="B3" s="78">
        <v>450</v>
      </c>
      <c r="C3" s="3" t="s">
        <v>3282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78"/>
      <c r="B4" s="78"/>
      <c r="C4" s="3" t="s">
        <v>3283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78"/>
      <c r="B5" s="78"/>
      <c r="C5" s="3" t="s">
        <v>3284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3265</v>
      </c>
      <c r="H8" s="78"/>
      <c r="I8" s="78"/>
      <c r="J8" s="78"/>
      <c r="K8" s="78"/>
      <c r="L8" s="78"/>
      <c r="M8" s="78"/>
      <c r="N8" s="78"/>
      <c r="O8" s="78"/>
      <c r="P8" s="2" t="s">
        <v>3266</v>
      </c>
    </row>
    <row r="9" spans="1:16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3281</v>
      </c>
    </row>
    <row r="10" spans="1:16" x14ac:dyDescent="0.25">
      <c r="A10" s="78" t="s">
        <v>36</v>
      </c>
      <c r="B10" s="78">
        <v>225</v>
      </c>
      <c r="C10" s="3" t="s">
        <v>3282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78"/>
      <c r="B11" s="78"/>
      <c r="C11" s="3" t="s">
        <v>3283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78"/>
      <c r="B12" s="78"/>
      <c r="C12" s="3" t="s">
        <v>3284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3265</v>
      </c>
      <c r="H15" s="78"/>
      <c r="I15" s="78"/>
      <c r="J15" s="78"/>
      <c r="K15" s="78"/>
      <c r="L15" s="78"/>
      <c r="M15" s="78"/>
      <c r="N15" s="78"/>
      <c r="O15" s="78"/>
      <c r="P15" s="2" t="s">
        <v>3266</v>
      </c>
    </row>
    <row r="16" spans="1:16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3281</v>
      </c>
    </row>
    <row r="17" spans="1:16" x14ac:dyDescent="0.25">
      <c r="A17" s="78" t="s">
        <v>34</v>
      </c>
      <c r="B17" s="78">
        <v>225</v>
      </c>
      <c r="C17" s="3" t="s">
        <v>3282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78"/>
      <c r="B18" s="78"/>
      <c r="C18" s="3" t="s">
        <v>3283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78"/>
      <c r="B19" s="78"/>
      <c r="C19" s="3" t="s">
        <v>3284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3265</v>
      </c>
      <c r="H22" s="78"/>
      <c r="I22" s="78"/>
      <c r="J22" s="78"/>
      <c r="K22" s="78"/>
      <c r="L22" s="78"/>
      <c r="M22" s="78"/>
      <c r="N22" s="78"/>
      <c r="O22" s="78"/>
      <c r="P22" s="2" t="s">
        <v>3266</v>
      </c>
    </row>
    <row r="23" spans="1:16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3281</v>
      </c>
    </row>
    <row r="24" spans="1:16" x14ac:dyDescent="0.25">
      <c r="A24" s="78" t="s">
        <v>37</v>
      </c>
      <c r="B24" s="80">
        <v>540</v>
      </c>
      <c r="C24" s="3" t="s">
        <v>3282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3270</v>
      </c>
    </row>
    <row r="25" spans="1:16" x14ac:dyDescent="0.25">
      <c r="A25" s="78"/>
      <c r="B25" s="80"/>
      <c r="C25" s="3" t="s">
        <v>3283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3275</v>
      </c>
    </row>
    <row r="26" spans="1:16" x14ac:dyDescent="0.25">
      <c r="A26" s="78"/>
      <c r="B26" s="80"/>
      <c r="C26" s="3" t="s">
        <v>3284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3278</v>
      </c>
    </row>
    <row r="29" spans="1:16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3265</v>
      </c>
      <c r="H29" s="78"/>
      <c r="I29" s="78"/>
      <c r="J29" s="78"/>
      <c r="K29" s="78"/>
      <c r="L29" s="78"/>
      <c r="M29" s="78"/>
      <c r="N29" s="78"/>
      <c r="O29" s="78"/>
      <c r="P29" s="2" t="s">
        <v>3266</v>
      </c>
    </row>
    <row r="30" spans="1:16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3281</v>
      </c>
    </row>
    <row r="31" spans="1:16" x14ac:dyDescent="0.25">
      <c r="A31" s="78" t="s">
        <v>38</v>
      </c>
      <c r="B31" s="78">
        <v>225</v>
      </c>
      <c r="C31" s="3" t="s">
        <v>3282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3270</v>
      </c>
    </row>
    <row r="32" spans="1:16" x14ac:dyDescent="0.25">
      <c r="A32" s="78"/>
      <c r="B32" s="78"/>
      <c r="C32" s="3" t="s">
        <v>3283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3275</v>
      </c>
    </row>
    <row r="33" spans="1:16" x14ac:dyDescent="0.25">
      <c r="A33" s="78"/>
      <c r="B33" s="78"/>
      <c r="C33" s="3" t="s">
        <v>3284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3278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3265</v>
      </c>
      <c r="H1" s="78"/>
      <c r="I1" s="78"/>
      <c r="J1" s="78"/>
      <c r="K1" s="78"/>
      <c r="L1" s="78"/>
      <c r="M1" s="78"/>
      <c r="N1" s="78"/>
      <c r="O1" s="78"/>
      <c r="P1" s="2" t="s">
        <v>3266</v>
      </c>
    </row>
    <row r="2" spans="1:16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3281</v>
      </c>
    </row>
    <row r="3" spans="1:16" x14ac:dyDescent="0.25">
      <c r="A3" s="78" t="s">
        <v>2213</v>
      </c>
      <c r="B3" s="78">
        <v>450</v>
      </c>
      <c r="C3" s="3" t="s">
        <v>3282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78"/>
      <c r="B4" s="78"/>
      <c r="C4" s="3" t="s">
        <v>3283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78"/>
      <c r="B5" s="78"/>
      <c r="C5" s="3" t="s">
        <v>3284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3265</v>
      </c>
      <c r="H8" s="78"/>
      <c r="I8" s="78"/>
      <c r="J8" s="78"/>
      <c r="K8" s="78"/>
      <c r="L8" s="78"/>
      <c r="M8" s="78"/>
      <c r="N8" s="78"/>
      <c r="O8" s="78"/>
      <c r="P8" s="2" t="s">
        <v>3266</v>
      </c>
    </row>
    <row r="9" spans="1:16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3281</v>
      </c>
    </row>
    <row r="10" spans="1:16" x14ac:dyDescent="0.25">
      <c r="A10" s="78" t="s">
        <v>36</v>
      </c>
      <c r="B10" s="78">
        <v>225</v>
      </c>
      <c r="C10" s="3" t="s">
        <v>3282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78"/>
      <c r="B11" s="78"/>
      <c r="C11" s="3" t="s">
        <v>3283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78"/>
      <c r="B12" s="78"/>
      <c r="C12" s="3" t="s">
        <v>3284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3265</v>
      </c>
      <c r="H15" s="78"/>
      <c r="I15" s="78"/>
      <c r="J15" s="78"/>
      <c r="K15" s="78"/>
      <c r="L15" s="78"/>
      <c r="M15" s="78"/>
      <c r="N15" s="78"/>
      <c r="O15" s="78"/>
      <c r="P15" s="2" t="s">
        <v>3266</v>
      </c>
    </row>
    <row r="16" spans="1:16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3281</v>
      </c>
    </row>
    <row r="17" spans="1:16" x14ac:dyDescent="0.25">
      <c r="A17" s="78" t="s">
        <v>34</v>
      </c>
      <c r="B17" s="78">
        <v>225</v>
      </c>
      <c r="C17" s="3" t="s">
        <v>3282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78"/>
      <c r="B18" s="78"/>
      <c r="C18" s="3" t="s">
        <v>3283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78"/>
      <c r="B19" s="78"/>
      <c r="C19" s="3" t="s">
        <v>3284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3265</v>
      </c>
      <c r="H22" s="78"/>
      <c r="I22" s="78"/>
      <c r="J22" s="78"/>
      <c r="K22" s="78"/>
      <c r="L22" s="78"/>
      <c r="M22" s="78"/>
      <c r="N22" s="78"/>
      <c r="O22" s="78"/>
      <c r="P22" s="2" t="s">
        <v>3266</v>
      </c>
    </row>
    <row r="23" spans="1:16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3281</v>
      </c>
    </row>
    <row r="24" spans="1:16" x14ac:dyDescent="0.25">
      <c r="A24" s="78" t="s">
        <v>37</v>
      </c>
      <c r="B24" s="80">
        <v>540</v>
      </c>
      <c r="C24" s="3" t="s">
        <v>3282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3270</v>
      </c>
    </row>
    <row r="25" spans="1:16" x14ac:dyDescent="0.25">
      <c r="A25" s="78"/>
      <c r="B25" s="80"/>
      <c r="C25" s="3" t="s">
        <v>3283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3275</v>
      </c>
    </row>
    <row r="26" spans="1:16" x14ac:dyDescent="0.25">
      <c r="A26" s="78"/>
      <c r="B26" s="80"/>
      <c r="C26" s="3" t="s">
        <v>3284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3278</v>
      </c>
    </row>
    <row r="29" spans="1:16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3265</v>
      </c>
      <c r="H29" s="78"/>
      <c r="I29" s="78"/>
      <c r="J29" s="78"/>
      <c r="K29" s="78"/>
      <c r="L29" s="78"/>
      <c r="M29" s="78"/>
      <c r="N29" s="78"/>
      <c r="O29" s="78"/>
      <c r="P29" s="2" t="s">
        <v>3266</v>
      </c>
    </row>
    <row r="30" spans="1:16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3281</v>
      </c>
    </row>
    <row r="31" spans="1:16" x14ac:dyDescent="0.25">
      <c r="A31" s="78" t="s">
        <v>38</v>
      </c>
      <c r="B31" s="78">
        <v>225</v>
      </c>
      <c r="C31" s="3" t="s">
        <v>3282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3270</v>
      </c>
    </row>
    <row r="32" spans="1:16" x14ac:dyDescent="0.25">
      <c r="A32" s="78"/>
      <c r="B32" s="78"/>
      <c r="C32" s="3" t="s">
        <v>3283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3275</v>
      </c>
    </row>
    <row r="33" spans="1:16" x14ac:dyDescent="0.25">
      <c r="A33" s="78"/>
      <c r="B33" s="78"/>
      <c r="C33" s="3" t="s">
        <v>3284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3278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3265</v>
      </c>
      <c r="H1" s="78"/>
      <c r="I1" s="78"/>
      <c r="J1" s="78"/>
      <c r="K1" s="78"/>
      <c r="L1" s="78"/>
      <c r="M1" s="78"/>
      <c r="N1" s="78"/>
      <c r="O1" s="78"/>
      <c r="P1" s="2" t="s">
        <v>3266</v>
      </c>
    </row>
    <row r="2" spans="1:16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3281</v>
      </c>
    </row>
    <row r="3" spans="1:16" x14ac:dyDescent="0.25">
      <c r="A3" s="78" t="s">
        <v>2213</v>
      </c>
      <c r="B3" s="78">
        <v>450</v>
      </c>
      <c r="C3" s="3" t="s">
        <v>3282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78"/>
      <c r="B4" s="78"/>
      <c r="C4" s="3" t="s">
        <v>3283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78"/>
      <c r="B5" s="78"/>
      <c r="C5" s="3" t="s">
        <v>3284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78" t="s">
        <v>3263</v>
      </c>
      <c r="B8" s="78" t="s">
        <v>3264</v>
      </c>
      <c r="C8" s="78" t="s">
        <v>3265</v>
      </c>
      <c r="D8" s="78"/>
      <c r="E8" s="78"/>
      <c r="F8" s="78"/>
      <c r="G8" s="78" t="s">
        <v>3265</v>
      </c>
      <c r="H8" s="78"/>
      <c r="I8" s="78"/>
      <c r="J8" s="78"/>
      <c r="K8" s="78"/>
      <c r="L8" s="78"/>
      <c r="M8" s="78"/>
      <c r="N8" s="78"/>
      <c r="O8" s="78"/>
      <c r="P8" s="2" t="s">
        <v>3266</v>
      </c>
    </row>
    <row r="9" spans="1:16" x14ac:dyDescent="0.25">
      <c r="A9" s="78"/>
      <c r="B9" s="78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3281</v>
      </c>
    </row>
    <row r="10" spans="1:16" x14ac:dyDescent="0.25">
      <c r="A10" s="78" t="s">
        <v>36</v>
      </c>
      <c r="B10" s="78">
        <v>225</v>
      </c>
      <c r="C10" s="3" t="s">
        <v>3282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78"/>
      <c r="B11" s="78"/>
      <c r="C11" s="3" t="s">
        <v>3283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78"/>
      <c r="B12" s="78"/>
      <c r="C12" s="3" t="s">
        <v>3284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3265</v>
      </c>
      <c r="H15" s="78"/>
      <c r="I15" s="78"/>
      <c r="J15" s="78"/>
      <c r="K15" s="78"/>
      <c r="L15" s="78"/>
      <c r="M15" s="78"/>
      <c r="N15" s="78"/>
      <c r="O15" s="78"/>
      <c r="P15" s="2" t="s">
        <v>3266</v>
      </c>
    </row>
    <row r="16" spans="1:16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3281</v>
      </c>
    </row>
    <row r="17" spans="1:16" x14ac:dyDescent="0.25">
      <c r="A17" s="78" t="s">
        <v>34</v>
      </c>
      <c r="B17" s="78">
        <v>225</v>
      </c>
      <c r="C17" s="3" t="s">
        <v>3282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78"/>
      <c r="B18" s="78"/>
      <c r="C18" s="3" t="s">
        <v>3283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78"/>
      <c r="B19" s="78"/>
      <c r="C19" s="3" t="s">
        <v>3284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3265</v>
      </c>
      <c r="H22" s="78"/>
      <c r="I22" s="78"/>
      <c r="J22" s="78"/>
      <c r="K22" s="78"/>
      <c r="L22" s="78"/>
      <c r="M22" s="78"/>
      <c r="N22" s="78"/>
      <c r="O22" s="78"/>
      <c r="P22" s="2" t="s">
        <v>3266</v>
      </c>
    </row>
    <row r="23" spans="1:16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3281</v>
      </c>
    </row>
    <row r="24" spans="1:16" x14ac:dyDescent="0.25">
      <c r="A24" s="78" t="s">
        <v>37</v>
      </c>
      <c r="B24" s="80">
        <v>540</v>
      </c>
      <c r="C24" s="3" t="s">
        <v>3282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3270</v>
      </c>
    </row>
    <row r="25" spans="1:16" x14ac:dyDescent="0.25">
      <c r="A25" s="78"/>
      <c r="B25" s="80"/>
      <c r="C25" s="3" t="s">
        <v>3283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3275</v>
      </c>
    </row>
    <row r="26" spans="1:16" x14ac:dyDescent="0.25">
      <c r="A26" s="78"/>
      <c r="B26" s="80"/>
      <c r="C26" s="3" t="s">
        <v>3284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3278</v>
      </c>
    </row>
    <row r="29" spans="1:16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3265</v>
      </c>
      <c r="H29" s="78"/>
      <c r="I29" s="78"/>
      <c r="J29" s="78"/>
      <c r="K29" s="78"/>
      <c r="L29" s="78"/>
      <c r="M29" s="78"/>
      <c r="N29" s="78"/>
      <c r="O29" s="78"/>
      <c r="P29" s="2" t="s">
        <v>3266</v>
      </c>
    </row>
    <row r="30" spans="1:16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3281</v>
      </c>
    </row>
    <row r="31" spans="1:16" x14ac:dyDescent="0.25">
      <c r="A31" s="78" t="s">
        <v>38</v>
      </c>
      <c r="B31" s="78">
        <v>225</v>
      </c>
      <c r="C31" s="3" t="s">
        <v>3282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3270</v>
      </c>
    </row>
    <row r="32" spans="1:16" x14ac:dyDescent="0.25">
      <c r="A32" s="78"/>
      <c r="B32" s="78"/>
      <c r="C32" s="3" t="s">
        <v>3283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3275</v>
      </c>
    </row>
    <row r="33" spans="1:16" x14ac:dyDescent="0.25">
      <c r="A33" s="78"/>
      <c r="B33" s="78"/>
      <c r="C33" s="3" t="s">
        <v>3284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3278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78" t="s">
        <v>3263</v>
      </c>
      <c r="B1" s="78" t="s">
        <v>3264</v>
      </c>
      <c r="C1" s="78" t="s">
        <v>3300</v>
      </c>
      <c r="D1" s="78"/>
      <c r="E1" s="78"/>
      <c r="F1" s="78"/>
    </row>
    <row r="2" spans="1:6" x14ac:dyDescent="0.25">
      <c r="A2" s="78"/>
      <c r="B2" s="78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78" t="s">
        <v>2213</v>
      </c>
      <c r="B3" s="78" t="s">
        <v>3301</v>
      </c>
      <c r="C3" s="81">
        <v>1E-3</v>
      </c>
      <c r="D3" s="81">
        <v>2E-3</v>
      </c>
      <c r="E3" s="81">
        <v>3.0000000000000001E-3</v>
      </c>
      <c r="F3" s="81">
        <v>6.0000000000000001E-3</v>
      </c>
    </row>
    <row r="4" spans="1:6" x14ac:dyDescent="0.25">
      <c r="A4" s="78"/>
      <c r="B4" s="78"/>
      <c r="C4" s="81"/>
      <c r="D4" s="81"/>
      <c r="E4" s="81"/>
      <c r="F4" s="81"/>
    </row>
    <row r="5" spans="1:6" x14ac:dyDescent="0.25">
      <c r="A5" s="78"/>
      <c r="B5" s="78"/>
      <c r="C5" s="81"/>
      <c r="D5" s="81"/>
      <c r="E5" s="81"/>
      <c r="F5" s="81"/>
    </row>
    <row r="8" spans="1:6" x14ac:dyDescent="0.25">
      <c r="A8" s="78" t="s">
        <v>3263</v>
      </c>
      <c r="B8" s="78" t="s">
        <v>3264</v>
      </c>
      <c r="C8" s="78" t="s">
        <v>3300</v>
      </c>
      <c r="D8" s="78"/>
      <c r="E8" s="78"/>
      <c r="F8" s="78"/>
    </row>
    <row r="9" spans="1:6" x14ac:dyDescent="0.25">
      <c r="A9" s="78"/>
      <c r="B9" s="78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78" t="s">
        <v>36</v>
      </c>
      <c r="B10" s="78">
        <v>80</v>
      </c>
      <c r="C10" s="78">
        <v>2E-3</v>
      </c>
      <c r="D10" s="78">
        <v>4.0000000000000001E-3</v>
      </c>
      <c r="E10" s="78">
        <v>6.0000000000000001E-3</v>
      </c>
      <c r="F10" s="78">
        <v>1.0999999999999999E-2</v>
      </c>
    </row>
    <row r="11" spans="1:6" x14ac:dyDescent="0.25">
      <c r="A11" s="78"/>
      <c r="B11" s="78"/>
      <c r="C11" s="78"/>
      <c r="D11" s="78"/>
      <c r="E11" s="78"/>
      <c r="F11" s="78"/>
    </row>
    <row r="12" spans="1:6" x14ac:dyDescent="0.25">
      <c r="A12" s="78"/>
      <c r="B12" s="78"/>
      <c r="C12" s="78"/>
      <c r="D12" s="78"/>
      <c r="E12" s="78"/>
      <c r="F12" s="78"/>
    </row>
    <row r="15" spans="1:6" x14ac:dyDescent="0.25">
      <c r="A15" s="78" t="s">
        <v>3263</v>
      </c>
      <c r="B15" s="78" t="s">
        <v>3264</v>
      </c>
      <c r="C15" s="78" t="s">
        <v>3300</v>
      </c>
      <c r="D15" s="78"/>
      <c r="E15" s="78"/>
      <c r="F15" s="78"/>
    </row>
    <row r="16" spans="1:6" x14ac:dyDescent="0.25">
      <c r="A16" s="78"/>
      <c r="B16" s="78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78" t="s">
        <v>34</v>
      </c>
      <c r="B17" s="78">
        <v>350</v>
      </c>
      <c r="C17" s="78">
        <v>2E-3</v>
      </c>
      <c r="D17" s="78">
        <v>4.0000000000000001E-3</v>
      </c>
      <c r="E17" s="78">
        <v>6.0000000000000001E-3</v>
      </c>
      <c r="F17" s="78">
        <v>1.0999999999999999E-2</v>
      </c>
    </row>
    <row r="18" spans="1:6" x14ac:dyDescent="0.25">
      <c r="A18" s="78"/>
      <c r="B18" s="78"/>
      <c r="C18" s="78"/>
      <c r="D18" s="78"/>
      <c r="E18" s="78"/>
      <c r="F18" s="78"/>
    </row>
    <row r="19" spans="1:6" x14ac:dyDescent="0.25">
      <c r="A19" s="78"/>
      <c r="B19" s="78"/>
      <c r="C19" s="78"/>
      <c r="D19" s="78"/>
      <c r="E19" s="78"/>
      <c r="F19" s="78"/>
    </row>
    <row r="22" spans="1:6" x14ac:dyDescent="0.25">
      <c r="A22" s="78" t="s">
        <v>3263</v>
      </c>
      <c r="B22" s="78" t="s">
        <v>3264</v>
      </c>
      <c r="C22" s="78" t="s">
        <v>3300</v>
      </c>
      <c r="D22" s="78"/>
      <c r="E22" s="78"/>
      <c r="F22" s="78"/>
    </row>
    <row r="23" spans="1:6" x14ac:dyDescent="0.25">
      <c r="A23" s="78"/>
      <c r="B23" s="78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78" t="s">
        <v>37</v>
      </c>
      <c r="B24" s="80">
        <v>175</v>
      </c>
      <c r="C24" s="78">
        <v>1E-3</v>
      </c>
      <c r="D24" s="78">
        <v>2E-3</v>
      </c>
      <c r="E24" s="78">
        <v>3.0000000000000001E-3</v>
      </c>
      <c r="F24" s="78">
        <v>6.0000000000000001E-3</v>
      </c>
    </row>
    <row r="25" spans="1:6" x14ac:dyDescent="0.25">
      <c r="A25" s="78"/>
      <c r="B25" s="80"/>
      <c r="C25" s="78"/>
      <c r="D25" s="78"/>
      <c r="E25" s="78"/>
      <c r="F25" s="78"/>
    </row>
    <row r="26" spans="1:6" x14ac:dyDescent="0.25">
      <c r="A26" s="78"/>
      <c r="B26" s="80"/>
      <c r="C26" s="78"/>
      <c r="D26" s="78"/>
      <c r="E26" s="78"/>
      <c r="F26" s="78"/>
    </row>
    <row r="29" spans="1:6" x14ac:dyDescent="0.25">
      <c r="A29" s="78" t="s">
        <v>3263</v>
      </c>
      <c r="B29" s="78" t="s">
        <v>3264</v>
      </c>
      <c r="C29" s="78" t="s">
        <v>3300</v>
      </c>
      <c r="D29" s="78"/>
      <c r="E29" s="78"/>
      <c r="F29" s="78"/>
    </row>
    <row r="30" spans="1:6" x14ac:dyDescent="0.25">
      <c r="A30" s="78"/>
      <c r="B30" s="78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78" t="s">
        <v>38</v>
      </c>
      <c r="B31" s="78">
        <v>175</v>
      </c>
      <c r="C31" s="78">
        <v>1E-3</v>
      </c>
      <c r="D31" s="78">
        <v>2E-3</v>
      </c>
      <c r="E31" s="78">
        <v>3.0000000000000001E-3</v>
      </c>
      <c r="F31" s="78">
        <v>6.0000000000000001E-3</v>
      </c>
    </row>
    <row r="32" spans="1:6" x14ac:dyDescent="0.25">
      <c r="A32" s="78"/>
      <c r="B32" s="78"/>
      <c r="C32" s="78"/>
      <c r="D32" s="78"/>
      <c r="E32" s="78"/>
      <c r="F32" s="78"/>
    </row>
    <row r="33" spans="1:6" x14ac:dyDescent="0.25">
      <c r="A33" s="78"/>
      <c r="B33" s="78"/>
      <c r="C33" s="78"/>
      <c r="D33" s="78"/>
      <c r="E33" s="78"/>
      <c r="F33" s="78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78" t="s">
        <v>3263</v>
      </c>
      <c r="B1" s="78" t="s">
        <v>3264</v>
      </c>
      <c r="C1" s="78" t="s">
        <v>3300</v>
      </c>
      <c r="D1" s="78"/>
      <c r="E1" s="78"/>
      <c r="F1" s="78"/>
    </row>
    <row r="2" spans="1:6" x14ac:dyDescent="0.25">
      <c r="A2" s="78"/>
      <c r="B2" s="78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78" t="s">
        <v>2213</v>
      </c>
      <c r="B3" s="78" t="s">
        <v>3301</v>
      </c>
      <c r="C3" s="81">
        <v>1E-3</v>
      </c>
      <c r="D3" s="81">
        <v>2E-3</v>
      </c>
      <c r="E3" s="81">
        <v>3.0000000000000001E-3</v>
      </c>
      <c r="F3" s="81">
        <v>6.0000000000000001E-3</v>
      </c>
    </row>
    <row r="4" spans="1:6" x14ac:dyDescent="0.25">
      <c r="A4" s="78"/>
      <c r="B4" s="78"/>
      <c r="C4" s="81"/>
      <c r="D4" s="81"/>
      <c r="E4" s="81"/>
      <c r="F4" s="81"/>
    </row>
    <row r="5" spans="1:6" x14ac:dyDescent="0.25">
      <c r="A5" s="78"/>
      <c r="B5" s="78"/>
      <c r="C5" s="81"/>
      <c r="D5" s="81"/>
      <c r="E5" s="81"/>
      <c r="F5" s="81"/>
    </row>
    <row r="8" spans="1:6" x14ac:dyDescent="0.25">
      <c r="A8" s="78" t="s">
        <v>3263</v>
      </c>
      <c r="B8" s="78" t="s">
        <v>3264</v>
      </c>
      <c r="C8" s="78" t="s">
        <v>3300</v>
      </c>
      <c r="D8" s="78"/>
      <c r="E8" s="78"/>
      <c r="F8" s="78"/>
    </row>
    <row r="9" spans="1:6" x14ac:dyDescent="0.25">
      <c r="A9" s="78"/>
      <c r="B9" s="78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78" t="s">
        <v>36</v>
      </c>
      <c r="B10" s="78">
        <v>80</v>
      </c>
      <c r="C10" s="78">
        <v>2E-3</v>
      </c>
      <c r="D10" s="78">
        <v>4.0000000000000001E-3</v>
      </c>
      <c r="E10" s="78">
        <v>6.0000000000000001E-3</v>
      </c>
      <c r="F10" s="78">
        <v>1.0999999999999999E-2</v>
      </c>
    </row>
    <row r="11" spans="1:6" x14ac:dyDescent="0.25">
      <c r="A11" s="78"/>
      <c r="B11" s="78"/>
      <c r="C11" s="78"/>
      <c r="D11" s="78"/>
      <c r="E11" s="78"/>
      <c r="F11" s="78"/>
    </row>
    <row r="12" spans="1:6" x14ac:dyDescent="0.25">
      <c r="A12" s="78"/>
      <c r="B12" s="78"/>
      <c r="C12" s="78"/>
      <c r="D12" s="78"/>
      <c r="E12" s="78"/>
      <c r="F12" s="78"/>
    </row>
    <row r="15" spans="1:6" x14ac:dyDescent="0.25">
      <c r="A15" s="78" t="s">
        <v>3263</v>
      </c>
      <c r="B15" s="78" t="s">
        <v>3264</v>
      </c>
      <c r="C15" s="78" t="s">
        <v>3300</v>
      </c>
      <c r="D15" s="78"/>
      <c r="E15" s="78"/>
      <c r="F15" s="78"/>
    </row>
    <row r="16" spans="1:6" x14ac:dyDescent="0.25">
      <c r="A16" s="78"/>
      <c r="B16" s="78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78" t="s">
        <v>34</v>
      </c>
      <c r="B17" s="78">
        <v>350</v>
      </c>
      <c r="C17" s="78">
        <v>2E-3</v>
      </c>
      <c r="D17" s="78">
        <v>4.0000000000000001E-3</v>
      </c>
      <c r="E17" s="78">
        <v>6.0000000000000001E-3</v>
      </c>
      <c r="F17" s="78">
        <v>1.0999999999999999E-2</v>
      </c>
    </row>
    <row r="18" spans="1:6" x14ac:dyDescent="0.25">
      <c r="A18" s="78"/>
      <c r="B18" s="78"/>
      <c r="C18" s="78"/>
      <c r="D18" s="78"/>
      <c r="E18" s="78"/>
      <c r="F18" s="78"/>
    </row>
    <row r="19" spans="1:6" x14ac:dyDescent="0.25">
      <c r="A19" s="78"/>
      <c r="B19" s="78"/>
      <c r="C19" s="78"/>
      <c r="D19" s="78"/>
      <c r="E19" s="78"/>
      <c r="F19" s="78"/>
    </row>
    <row r="22" spans="1:6" x14ac:dyDescent="0.25">
      <c r="A22" s="78" t="s">
        <v>3263</v>
      </c>
      <c r="B22" s="78" t="s">
        <v>3264</v>
      </c>
      <c r="C22" s="78" t="s">
        <v>3300</v>
      </c>
      <c r="D22" s="78"/>
      <c r="E22" s="78"/>
      <c r="F22" s="78"/>
    </row>
    <row r="23" spans="1:6" x14ac:dyDescent="0.25">
      <c r="A23" s="78"/>
      <c r="B23" s="78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78" t="s">
        <v>37</v>
      </c>
      <c r="B24" s="80">
        <v>175</v>
      </c>
      <c r="C24" s="78">
        <v>1E-3</v>
      </c>
      <c r="D24" s="78">
        <v>2E-3</v>
      </c>
      <c r="E24" s="78">
        <v>3.0000000000000001E-3</v>
      </c>
      <c r="F24" s="78">
        <v>6.0000000000000001E-3</v>
      </c>
    </row>
    <row r="25" spans="1:6" x14ac:dyDescent="0.25">
      <c r="A25" s="78"/>
      <c r="B25" s="80"/>
      <c r="C25" s="78"/>
      <c r="D25" s="78"/>
      <c r="E25" s="78"/>
      <c r="F25" s="78"/>
    </row>
    <row r="26" spans="1:6" x14ac:dyDescent="0.25">
      <c r="A26" s="78"/>
      <c r="B26" s="80"/>
      <c r="C26" s="78"/>
      <c r="D26" s="78"/>
      <c r="E26" s="78"/>
      <c r="F26" s="78"/>
    </row>
    <row r="29" spans="1:6" x14ac:dyDescent="0.25">
      <c r="A29" s="78" t="s">
        <v>3263</v>
      </c>
      <c r="B29" s="78" t="s">
        <v>3264</v>
      </c>
      <c r="C29" s="78" t="s">
        <v>3300</v>
      </c>
      <c r="D29" s="78"/>
      <c r="E29" s="78"/>
      <c r="F29" s="78"/>
    </row>
    <row r="30" spans="1:6" x14ac:dyDescent="0.25">
      <c r="A30" s="78"/>
      <c r="B30" s="78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78" t="s">
        <v>38</v>
      </c>
      <c r="B31" s="78">
        <v>175</v>
      </c>
      <c r="C31" s="78">
        <v>1E-3</v>
      </c>
      <c r="D31" s="78">
        <v>2E-3</v>
      </c>
      <c r="E31" s="78">
        <v>3.0000000000000001E-3</v>
      </c>
      <c r="F31" s="78">
        <v>6.0000000000000001E-3</v>
      </c>
    </row>
    <row r="32" spans="1:6" x14ac:dyDescent="0.25">
      <c r="A32" s="78"/>
      <c r="B32" s="78"/>
      <c r="C32" s="78"/>
      <c r="D32" s="78"/>
      <c r="E32" s="78"/>
      <c r="F32" s="78"/>
    </row>
    <row r="33" spans="1:6" x14ac:dyDescent="0.25">
      <c r="A33" s="78"/>
      <c r="B33" s="78"/>
      <c r="C33" s="78"/>
      <c r="D33" s="78"/>
      <c r="E33" s="78"/>
      <c r="F33" s="78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78" t="s">
        <v>3263</v>
      </c>
      <c r="B1" s="78" t="s">
        <v>3264</v>
      </c>
      <c r="C1" s="78" t="s">
        <v>3300</v>
      </c>
      <c r="D1" s="78"/>
      <c r="E1" s="78"/>
      <c r="F1" s="78"/>
      <c r="G1" s="78"/>
    </row>
    <row r="2" spans="1:7" x14ac:dyDescent="0.25">
      <c r="A2" s="78"/>
      <c r="B2" s="78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78" t="s">
        <v>2213</v>
      </c>
      <c r="B3" s="78" t="s">
        <v>3302</v>
      </c>
      <c r="C3" s="81">
        <v>2E-3</v>
      </c>
      <c r="D3" s="81">
        <v>3.0000000000000001E-3</v>
      </c>
      <c r="E3" s="81">
        <v>6.0000000000000001E-3</v>
      </c>
      <c r="F3" s="81">
        <v>7.0000000000000001E-3</v>
      </c>
      <c r="G3" s="81">
        <v>8.0000000000000002E-3</v>
      </c>
    </row>
    <row r="4" spans="1:7" x14ac:dyDescent="0.25">
      <c r="A4" s="78"/>
      <c r="B4" s="78"/>
      <c r="C4" s="81"/>
      <c r="D4" s="81"/>
      <c r="E4" s="81"/>
      <c r="F4" s="81"/>
      <c r="G4" s="81"/>
    </row>
    <row r="5" spans="1:7" x14ac:dyDescent="0.25">
      <c r="A5" s="78"/>
      <c r="B5" s="78"/>
      <c r="C5" s="81"/>
      <c r="D5" s="81"/>
      <c r="E5" s="81"/>
      <c r="F5" s="81"/>
      <c r="G5" s="81"/>
    </row>
    <row r="8" spans="1:7" x14ac:dyDescent="0.25">
      <c r="A8" s="78" t="s">
        <v>3263</v>
      </c>
      <c r="B8" s="78" t="s">
        <v>3264</v>
      </c>
      <c r="C8" s="78" t="s">
        <v>3300</v>
      </c>
      <c r="D8" s="78"/>
      <c r="E8" s="78"/>
      <c r="F8" s="78"/>
      <c r="G8" s="78"/>
    </row>
    <row r="9" spans="1:7" x14ac:dyDescent="0.25">
      <c r="A9" s="78"/>
      <c r="B9" s="78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78" t="s">
        <v>36</v>
      </c>
      <c r="B10" s="78">
        <v>80</v>
      </c>
      <c r="C10" s="78">
        <v>4.0000000000000001E-3</v>
      </c>
      <c r="D10" s="78">
        <v>6.0000000000000001E-3</v>
      </c>
      <c r="E10" s="78">
        <v>1.0999999999999999E-2</v>
      </c>
      <c r="F10" s="78">
        <v>1.2999999999999999E-2</v>
      </c>
      <c r="G10" s="78">
        <v>1.4E-2</v>
      </c>
    </row>
    <row r="11" spans="1:7" x14ac:dyDescent="0.25">
      <c r="A11" s="78"/>
      <c r="B11" s="78"/>
      <c r="C11" s="78"/>
      <c r="D11" s="78"/>
      <c r="E11" s="78"/>
      <c r="F11" s="78"/>
      <c r="G11" s="78"/>
    </row>
    <row r="12" spans="1:7" x14ac:dyDescent="0.25">
      <c r="A12" s="78"/>
      <c r="B12" s="78"/>
      <c r="C12" s="78"/>
      <c r="D12" s="78"/>
      <c r="E12" s="78"/>
      <c r="F12" s="78"/>
      <c r="G12" s="78"/>
    </row>
    <row r="15" spans="1:7" x14ac:dyDescent="0.25">
      <c r="A15" s="78" t="s">
        <v>3263</v>
      </c>
      <c r="B15" s="78" t="s">
        <v>3264</v>
      </c>
      <c r="C15" s="78" t="s">
        <v>3300</v>
      </c>
      <c r="D15" s="78"/>
      <c r="E15" s="78"/>
      <c r="F15" s="78"/>
      <c r="G15" s="78"/>
    </row>
    <row r="16" spans="1:7" x14ac:dyDescent="0.25">
      <c r="A16" s="78"/>
      <c r="B16" s="78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78" t="s">
        <v>34</v>
      </c>
      <c r="B17" s="78">
        <v>325</v>
      </c>
      <c r="C17" s="78">
        <v>4.0000000000000001E-3</v>
      </c>
      <c r="D17" s="78">
        <v>6.0000000000000001E-3</v>
      </c>
      <c r="E17" s="78">
        <v>1.0999999999999999E-2</v>
      </c>
      <c r="F17" s="78">
        <v>1.2999999999999999E-2</v>
      </c>
      <c r="G17" s="78">
        <v>1.4E-2</v>
      </c>
    </row>
    <row r="18" spans="1:7" x14ac:dyDescent="0.25">
      <c r="A18" s="78"/>
      <c r="B18" s="78"/>
      <c r="C18" s="78"/>
      <c r="D18" s="78"/>
      <c r="E18" s="78"/>
      <c r="F18" s="78"/>
      <c r="G18" s="78"/>
    </row>
    <row r="19" spans="1:7" x14ac:dyDescent="0.25">
      <c r="A19" s="78"/>
      <c r="B19" s="78"/>
      <c r="C19" s="78"/>
      <c r="D19" s="78"/>
      <c r="E19" s="78"/>
      <c r="F19" s="78"/>
      <c r="G19" s="78"/>
    </row>
    <row r="22" spans="1:7" x14ac:dyDescent="0.25">
      <c r="A22" s="78" t="s">
        <v>3263</v>
      </c>
      <c r="B22" s="78" t="s">
        <v>3264</v>
      </c>
      <c r="C22" s="78" t="s">
        <v>3300</v>
      </c>
      <c r="D22" s="78"/>
      <c r="E22" s="78"/>
      <c r="F22" s="78"/>
      <c r="G22" s="78"/>
    </row>
    <row r="23" spans="1:7" x14ac:dyDescent="0.25">
      <c r="A23" s="78"/>
      <c r="B23" s="78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78" t="s">
        <v>37</v>
      </c>
      <c r="B24" s="80">
        <v>540</v>
      </c>
      <c r="C24" s="78"/>
      <c r="D24" s="78"/>
      <c r="E24" s="78"/>
      <c r="F24" s="78"/>
      <c r="G24" s="78"/>
    </row>
    <row r="25" spans="1:7" x14ac:dyDescent="0.25">
      <c r="A25" s="78"/>
      <c r="B25" s="80"/>
      <c r="C25" s="78"/>
      <c r="D25" s="78"/>
      <c r="E25" s="78"/>
      <c r="F25" s="78"/>
      <c r="G25" s="78"/>
    </row>
    <row r="26" spans="1:7" x14ac:dyDescent="0.25">
      <c r="A26" s="78"/>
      <c r="B26" s="80"/>
      <c r="C26" s="78"/>
      <c r="D26" s="78"/>
      <c r="E26" s="78"/>
      <c r="F26" s="78"/>
      <c r="G26" s="78"/>
    </row>
    <row r="29" spans="1:7" x14ac:dyDescent="0.25">
      <c r="A29" s="78" t="s">
        <v>3263</v>
      </c>
      <c r="B29" s="78" t="s">
        <v>3264</v>
      </c>
      <c r="C29" s="78" t="s">
        <v>3300</v>
      </c>
      <c r="D29" s="78"/>
      <c r="E29" s="78"/>
      <c r="F29" s="78"/>
      <c r="G29" s="78"/>
    </row>
    <row r="30" spans="1:7" x14ac:dyDescent="0.25">
      <c r="A30" s="78"/>
      <c r="B30" s="78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78" t="s">
        <v>38</v>
      </c>
      <c r="B31" s="78">
        <v>225</v>
      </c>
      <c r="C31" s="78"/>
      <c r="D31" s="78"/>
      <c r="E31" s="78"/>
      <c r="F31" s="78"/>
      <c r="G31" s="78"/>
    </row>
    <row r="32" spans="1:7" x14ac:dyDescent="0.25">
      <c r="A32" s="78"/>
      <c r="B32" s="78"/>
      <c r="C32" s="78"/>
      <c r="D32" s="78"/>
      <c r="E32" s="78"/>
      <c r="F32" s="78"/>
      <c r="G32" s="78"/>
    </row>
    <row r="33" spans="1:7" x14ac:dyDescent="0.25">
      <c r="A33" s="78"/>
      <c r="B33" s="78"/>
      <c r="C33" s="78"/>
      <c r="D33" s="78"/>
      <c r="E33" s="78"/>
      <c r="F33" s="78"/>
      <c r="G33" s="78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78" t="s">
        <v>3263</v>
      </c>
      <c r="B1" s="78" t="s">
        <v>3264</v>
      </c>
      <c r="C1" s="78" t="s">
        <v>3300</v>
      </c>
      <c r="D1" s="78"/>
      <c r="E1" s="78"/>
      <c r="F1" s="78"/>
      <c r="G1" s="78"/>
    </row>
    <row r="2" spans="1:7" x14ac:dyDescent="0.25">
      <c r="A2" s="78"/>
      <c r="B2" s="78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78" t="s">
        <v>2213</v>
      </c>
      <c r="B3" s="78" t="s">
        <v>3302</v>
      </c>
      <c r="C3" s="81">
        <v>2E-3</v>
      </c>
      <c r="D3" s="81">
        <v>3.0000000000000001E-3</v>
      </c>
      <c r="E3" s="81">
        <v>6.0000000000000001E-3</v>
      </c>
      <c r="F3" s="81">
        <v>7.0000000000000001E-3</v>
      </c>
      <c r="G3" s="81">
        <v>8.0000000000000002E-3</v>
      </c>
    </row>
    <row r="4" spans="1:7" x14ac:dyDescent="0.25">
      <c r="A4" s="78"/>
      <c r="B4" s="78"/>
      <c r="C4" s="81"/>
      <c r="D4" s="81"/>
      <c r="E4" s="81"/>
      <c r="F4" s="81"/>
      <c r="G4" s="81"/>
    </row>
    <row r="5" spans="1:7" x14ac:dyDescent="0.25">
      <c r="A5" s="78"/>
      <c r="B5" s="78"/>
      <c r="C5" s="81"/>
      <c r="D5" s="81"/>
      <c r="E5" s="81"/>
      <c r="F5" s="81"/>
      <c r="G5" s="81"/>
    </row>
    <row r="8" spans="1:7" x14ac:dyDescent="0.25">
      <c r="A8" s="78" t="s">
        <v>3263</v>
      </c>
      <c r="B8" s="78" t="s">
        <v>3264</v>
      </c>
      <c r="C8" s="78" t="s">
        <v>3300</v>
      </c>
      <c r="D8" s="78"/>
      <c r="E8" s="78"/>
      <c r="F8" s="78"/>
      <c r="G8" s="78"/>
    </row>
    <row r="9" spans="1:7" x14ac:dyDescent="0.25">
      <c r="A9" s="78"/>
      <c r="B9" s="78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78" t="s">
        <v>36</v>
      </c>
      <c r="B10" s="78">
        <v>80</v>
      </c>
      <c r="C10" s="78">
        <v>4.0000000000000001E-3</v>
      </c>
      <c r="D10" s="78">
        <v>6.0000000000000001E-3</v>
      </c>
      <c r="E10" s="78">
        <v>1.0999999999999999E-2</v>
      </c>
      <c r="F10" s="78">
        <v>1.2999999999999999E-2</v>
      </c>
      <c r="G10" s="78">
        <v>1.4E-2</v>
      </c>
    </row>
    <row r="11" spans="1:7" x14ac:dyDescent="0.25">
      <c r="A11" s="78"/>
      <c r="B11" s="78"/>
      <c r="C11" s="78"/>
      <c r="D11" s="78"/>
      <c r="E11" s="78"/>
      <c r="F11" s="78"/>
      <c r="G11" s="78"/>
    </row>
    <row r="12" spans="1:7" x14ac:dyDescent="0.25">
      <c r="A12" s="78"/>
      <c r="B12" s="78"/>
      <c r="C12" s="78"/>
      <c r="D12" s="78"/>
      <c r="E12" s="78"/>
      <c r="F12" s="78"/>
      <c r="G12" s="78"/>
    </row>
    <row r="15" spans="1:7" x14ac:dyDescent="0.25">
      <c r="A15" s="78" t="s">
        <v>3263</v>
      </c>
      <c r="B15" s="78" t="s">
        <v>3264</v>
      </c>
      <c r="C15" s="78" t="s">
        <v>3300</v>
      </c>
      <c r="D15" s="78"/>
      <c r="E15" s="78"/>
      <c r="F15" s="78"/>
      <c r="G15" s="78"/>
    </row>
    <row r="16" spans="1:7" x14ac:dyDescent="0.25">
      <c r="A16" s="78"/>
      <c r="B16" s="78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78" t="s">
        <v>34</v>
      </c>
      <c r="B17" s="78">
        <v>325</v>
      </c>
      <c r="C17" s="78">
        <v>4.0000000000000001E-3</v>
      </c>
      <c r="D17" s="78">
        <v>6.0000000000000001E-3</v>
      </c>
      <c r="E17" s="78">
        <v>1.0999999999999999E-2</v>
      </c>
      <c r="F17" s="78">
        <v>1.2999999999999999E-2</v>
      </c>
      <c r="G17" s="78">
        <v>1.4E-2</v>
      </c>
    </row>
    <row r="18" spans="1:7" x14ac:dyDescent="0.25">
      <c r="A18" s="78"/>
      <c r="B18" s="78"/>
      <c r="C18" s="78"/>
      <c r="D18" s="78"/>
      <c r="E18" s="78"/>
      <c r="F18" s="78"/>
      <c r="G18" s="78"/>
    </row>
    <row r="19" spans="1:7" x14ac:dyDescent="0.25">
      <c r="A19" s="78"/>
      <c r="B19" s="78"/>
      <c r="C19" s="78"/>
      <c r="D19" s="78"/>
      <c r="E19" s="78"/>
      <c r="F19" s="78"/>
      <c r="G19" s="78"/>
    </row>
    <row r="22" spans="1:7" x14ac:dyDescent="0.25">
      <c r="A22" s="78" t="s">
        <v>3263</v>
      </c>
      <c r="B22" s="78" t="s">
        <v>3264</v>
      </c>
      <c r="C22" s="78" t="s">
        <v>3300</v>
      </c>
      <c r="D22" s="78"/>
      <c r="E22" s="78"/>
      <c r="F22" s="78"/>
      <c r="G22" s="78"/>
    </row>
    <row r="23" spans="1:7" x14ac:dyDescent="0.25">
      <c r="A23" s="78"/>
      <c r="B23" s="78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78" t="s">
        <v>37</v>
      </c>
      <c r="B24" s="80">
        <v>540</v>
      </c>
      <c r="C24" s="78"/>
      <c r="D24" s="78"/>
      <c r="E24" s="78"/>
      <c r="F24" s="78"/>
      <c r="G24" s="78"/>
    </row>
    <row r="25" spans="1:7" x14ac:dyDescent="0.25">
      <c r="A25" s="78"/>
      <c r="B25" s="80"/>
      <c r="C25" s="78"/>
      <c r="D25" s="78"/>
      <c r="E25" s="78"/>
      <c r="F25" s="78"/>
      <c r="G25" s="78"/>
    </row>
    <row r="26" spans="1:7" x14ac:dyDescent="0.25">
      <c r="A26" s="78"/>
      <c r="B26" s="80"/>
      <c r="C26" s="78"/>
      <c r="D26" s="78"/>
      <c r="E26" s="78"/>
      <c r="F26" s="78"/>
      <c r="G26" s="78"/>
    </row>
    <row r="29" spans="1:7" x14ac:dyDescent="0.25">
      <c r="A29" s="78" t="s">
        <v>3263</v>
      </c>
      <c r="B29" s="78" t="s">
        <v>3264</v>
      </c>
      <c r="C29" s="78" t="s">
        <v>3300</v>
      </c>
      <c r="D29" s="78"/>
      <c r="E29" s="78"/>
      <c r="F29" s="78"/>
      <c r="G29" s="78"/>
    </row>
    <row r="30" spans="1:7" x14ac:dyDescent="0.25">
      <c r="A30" s="78"/>
      <c r="B30" s="78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78" t="s">
        <v>38</v>
      </c>
      <c r="B31" s="78">
        <v>225</v>
      </c>
      <c r="C31" s="78"/>
      <c r="D31" s="78"/>
      <c r="E31" s="78"/>
      <c r="F31" s="78"/>
      <c r="G31" s="78"/>
    </row>
    <row r="32" spans="1:7" x14ac:dyDescent="0.25">
      <c r="A32" s="78"/>
      <c r="B32" s="78"/>
      <c r="C32" s="78"/>
      <c r="D32" s="78"/>
      <c r="E32" s="78"/>
      <c r="F32" s="78"/>
      <c r="G32" s="78"/>
    </row>
    <row r="33" spans="1:7" x14ac:dyDescent="0.25">
      <c r="A33" s="78"/>
      <c r="B33" s="78"/>
      <c r="C33" s="78"/>
      <c r="D33" s="78"/>
      <c r="E33" s="78"/>
      <c r="F33" s="78"/>
      <c r="G33" s="78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78" t="s">
        <v>3263</v>
      </c>
      <c r="B1" s="78" t="s">
        <v>3264</v>
      </c>
      <c r="C1" s="78" t="s">
        <v>3300</v>
      </c>
      <c r="D1" s="78"/>
      <c r="E1" s="78"/>
      <c r="F1" s="78"/>
      <c r="G1" s="78"/>
    </row>
    <row r="2" spans="1:7" x14ac:dyDescent="0.25">
      <c r="A2" s="78"/>
      <c r="B2" s="78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78" t="s">
        <v>2213</v>
      </c>
      <c r="B3" s="78" t="s">
        <v>3302</v>
      </c>
      <c r="C3" s="81">
        <v>2E-3</v>
      </c>
      <c r="D3" s="81">
        <v>3.0000000000000001E-3</v>
      </c>
      <c r="E3" s="81">
        <v>6.0000000000000001E-3</v>
      </c>
      <c r="F3" s="81">
        <v>7.0000000000000001E-3</v>
      </c>
      <c r="G3" s="81">
        <v>8.0000000000000002E-3</v>
      </c>
    </row>
    <row r="4" spans="1:7" x14ac:dyDescent="0.25">
      <c r="A4" s="78"/>
      <c r="B4" s="78"/>
      <c r="C4" s="81"/>
      <c r="D4" s="81"/>
      <c r="E4" s="81"/>
      <c r="F4" s="81"/>
      <c r="G4" s="81"/>
    </row>
    <row r="5" spans="1:7" x14ac:dyDescent="0.25">
      <c r="A5" s="78"/>
      <c r="B5" s="78"/>
      <c r="C5" s="81"/>
      <c r="D5" s="81"/>
      <c r="E5" s="81"/>
      <c r="F5" s="81"/>
      <c r="G5" s="81"/>
    </row>
    <row r="8" spans="1:7" x14ac:dyDescent="0.25">
      <c r="A8" s="78" t="s">
        <v>3263</v>
      </c>
      <c r="B8" s="78" t="s">
        <v>3264</v>
      </c>
      <c r="C8" s="78" t="s">
        <v>3300</v>
      </c>
      <c r="D8" s="78"/>
      <c r="E8" s="78"/>
      <c r="F8" s="78"/>
      <c r="G8" s="78"/>
    </row>
    <row r="9" spans="1:7" x14ac:dyDescent="0.25">
      <c r="A9" s="78"/>
      <c r="B9" s="78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78" t="s">
        <v>36</v>
      </c>
      <c r="B10" s="78">
        <v>80</v>
      </c>
      <c r="C10" s="78">
        <v>4.0000000000000001E-3</v>
      </c>
      <c r="D10" s="78">
        <v>6.0000000000000001E-3</v>
      </c>
      <c r="E10" s="78">
        <v>1.0999999999999999E-2</v>
      </c>
      <c r="F10" s="78">
        <v>1.2999999999999999E-2</v>
      </c>
      <c r="G10" s="78">
        <v>1.4E-2</v>
      </c>
    </row>
    <row r="11" spans="1:7" x14ac:dyDescent="0.25">
      <c r="A11" s="78"/>
      <c r="B11" s="78"/>
      <c r="C11" s="78"/>
      <c r="D11" s="78"/>
      <c r="E11" s="78"/>
      <c r="F11" s="78"/>
      <c r="G11" s="78"/>
    </row>
    <row r="12" spans="1:7" x14ac:dyDescent="0.25">
      <c r="A12" s="78"/>
      <c r="B12" s="78"/>
      <c r="C12" s="78"/>
      <c r="D12" s="78"/>
      <c r="E12" s="78"/>
      <c r="F12" s="78"/>
      <c r="G12" s="78"/>
    </row>
    <row r="15" spans="1:7" x14ac:dyDescent="0.25">
      <c r="A15" s="78" t="s">
        <v>3263</v>
      </c>
      <c r="B15" s="78" t="s">
        <v>3264</v>
      </c>
      <c r="C15" s="78" t="s">
        <v>3300</v>
      </c>
      <c r="D15" s="78"/>
      <c r="E15" s="78"/>
      <c r="F15" s="78"/>
      <c r="G15" s="78"/>
    </row>
    <row r="16" spans="1:7" x14ac:dyDescent="0.25">
      <c r="A16" s="78"/>
      <c r="B16" s="78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78" t="s">
        <v>34</v>
      </c>
      <c r="B17" s="78">
        <v>325</v>
      </c>
      <c r="C17" s="78">
        <v>4.0000000000000001E-3</v>
      </c>
      <c r="D17" s="78">
        <v>6.0000000000000001E-3</v>
      </c>
      <c r="E17" s="78">
        <v>1.0999999999999999E-2</v>
      </c>
      <c r="F17" s="78">
        <v>1.2999999999999999E-2</v>
      </c>
      <c r="G17" s="78">
        <v>1.4E-2</v>
      </c>
    </row>
    <row r="18" spans="1:7" x14ac:dyDescent="0.25">
      <c r="A18" s="78"/>
      <c r="B18" s="78"/>
      <c r="C18" s="78"/>
      <c r="D18" s="78"/>
      <c r="E18" s="78"/>
      <c r="F18" s="78"/>
      <c r="G18" s="78"/>
    </row>
    <row r="19" spans="1:7" x14ac:dyDescent="0.25">
      <c r="A19" s="78"/>
      <c r="B19" s="78"/>
      <c r="C19" s="78"/>
      <c r="D19" s="78"/>
      <c r="E19" s="78"/>
      <c r="F19" s="78"/>
      <c r="G19" s="78"/>
    </row>
    <row r="22" spans="1:7" x14ac:dyDescent="0.25">
      <c r="A22" s="78" t="s">
        <v>3263</v>
      </c>
      <c r="B22" s="78" t="s">
        <v>3264</v>
      </c>
      <c r="C22" s="78" t="s">
        <v>3300</v>
      </c>
      <c r="D22" s="78"/>
      <c r="E22" s="78"/>
      <c r="F22" s="78"/>
      <c r="G22" s="78"/>
    </row>
    <row r="23" spans="1:7" x14ac:dyDescent="0.25">
      <c r="A23" s="78"/>
      <c r="B23" s="78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78" t="s">
        <v>37</v>
      </c>
      <c r="B24" s="80">
        <v>540</v>
      </c>
      <c r="C24" s="78"/>
      <c r="D24" s="78"/>
      <c r="E24" s="78"/>
      <c r="F24" s="78"/>
      <c r="G24" s="78"/>
    </row>
    <row r="25" spans="1:7" x14ac:dyDescent="0.25">
      <c r="A25" s="78"/>
      <c r="B25" s="80"/>
      <c r="C25" s="78"/>
      <c r="D25" s="78"/>
      <c r="E25" s="78"/>
      <c r="F25" s="78"/>
      <c r="G25" s="78"/>
    </row>
    <row r="26" spans="1:7" x14ac:dyDescent="0.25">
      <c r="A26" s="78"/>
      <c r="B26" s="80"/>
      <c r="C26" s="78"/>
      <c r="D26" s="78"/>
      <c r="E26" s="78"/>
      <c r="F26" s="78"/>
      <c r="G26" s="78"/>
    </row>
    <row r="29" spans="1:7" x14ac:dyDescent="0.25">
      <c r="A29" s="78" t="s">
        <v>3263</v>
      </c>
      <c r="B29" s="78" t="s">
        <v>3264</v>
      </c>
      <c r="C29" s="78" t="s">
        <v>3300</v>
      </c>
      <c r="D29" s="78"/>
      <c r="E29" s="78"/>
      <c r="F29" s="78"/>
      <c r="G29" s="78"/>
    </row>
    <row r="30" spans="1:7" x14ac:dyDescent="0.25">
      <c r="A30" s="78"/>
      <c r="B30" s="78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78" t="s">
        <v>38</v>
      </c>
      <c r="B31" s="78">
        <v>225</v>
      </c>
      <c r="C31" s="78"/>
      <c r="D31" s="78"/>
      <c r="E31" s="78"/>
      <c r="F31" s="78"/>
      <c r="G31" s="78"/>
    </row>
    <row r="32" spans="1:7" x14ac:dyDescent="0.25">
      <c r="A32" s="78"/>
      <c r="B32" s="78"/>
      <c r="C32" s="78"/>
      <c r="D32" s="78"/>
      <c r="E32" s="78"/>
      <c r="F32" s="78"/>
      <c r="G32" s="78"/>
    </row>
    <row r="33" spans="1:7" x14ac:dyDescent="0.25">
      <c r="A33" s="78"/>
      <c r="B33" s="78"/>
      <c r="C33" s="78"/>
      <c r="D33" s="78"/>
      <c r="E33" s="78"/>
      <c r="F33" s="78"/>
      <c r="G33" s="78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7" sqref="B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2497</v>
      </c>
      <c r="B1" s="34" t="s">
        <v>2498</v>
      </c>
      <c r="C1" s="34" t="s">
        <v>2499</v>
      </c>
      <c r="D1" s="34" t="s">
        <v>2500</v>
      </c>
      <c r="E1" s="34" t="s">
        <v>2501</v>
      </c>
      <c r="F1" s="34" t="s">
        <v>2502</v>
      </c>
      <c r="G1" s="34" t="s">
        <v>2503</v>
      </c>
      <c r="H1" s="34" t="s">
        <v>2504</v>
      </c>
      <c r="I1" s="34" t="s">
        <v>2505</v>
      </c>
      <c r="J1" s="34" t="s">
        <v>2506</v>
      </c>
      <c r="K1" s="34" t="s">
        <v>2507</v>
      </c>
      <c r="L1" s="34" t="s">
        <v>2508</v>
      </c>
      <c r="M1" s="34" t="s">
        <v>2509</v>
      </c>
      <c r="N1" s="34" t="s">
        <v>2510</v>
      </c>
      <c r="O1" s="34" t="s">
        <v>2511</v>
      </c>
      <c r="P1" s="34" t="s">
        <v>2512</v>
      </c>
      <c r="Q1" s="34" t="s">
        <v>2513</v>
      </c>
      <c r="R1" s="34" t="s">
        <v>2514</v>
      </c>
      <c r="S1" s="2"/>
      <c r="T1" s="2"/>
      <c r="U1" s="2"/>
      <c r="V1" s="2"/>
    </row>
    <row r="2" spans="1:22" x14ac:dyDescent="0.25">
      <c r="A2" t="s">
        <v>42</v>
      </c>
      <c r="B2" t="s">
        <v>2515</v>
      </c>
      <c r="C2" t="s">
        <v>2516</v>
      </c>
      <c r="D2">
        <f>ROUND(100/25.4,4)</f>
        <v>3.9369999999999998</v>
      </c>
      <c r="E2" t="s">
        <v>2517</v>
      </c>
      <c r="F2" t="s">
        <v>2518</v>
      </c>
      <c r="G2" t="s">
        <v>2519</v>
      </c>
      <c r="H2" t="s">
        <v>2520</v>
      </c>
      <c r="I2" t="s">
        <v>2521</v>
      </c>
      <c r="J2" t="s">
        <v>2522</v>
      </c>
      <c r="K2" t="s">
        <v>2523</v>
      </c>
      <c r="L2" t="s">
        <v>2524</v>
      </c>
      <c r="M2" t="s">
        <v>2525</v>
      </c>
      <c r="N2" t="s">
        <v>2526</v>
      </c>
      <c r="O2" t="s">
        <v>2527</v>
      </c>
      <c r="P2" t="s">
        <v>2528</v>
      </c>
      <c r="Q2" t="s">
        <v>2529</v>
      </c>
      <c r="R2" t="s">
        <v>2530</v>
      </c>
    </row>
    <row r="3" spans="1:22" x14ac:dyDescent="0.25">
      <c r="A3" t="s">
        <v>43</v>
      </c>
      <c r="B3" t="s">
        <v>2531</v>
      </c>
      <c r="C3" t="s">
        <v>2516</v>
      </c>
      <c r="D3">
        <f>ROUND(100/25.4,4)</f>
        <v>3.9369999999999998</v>
      </c>
      <c r="E3" t="s">
        <v>2532</v>
      </c>
      <c r="F3" t="s">
        <v>2518</v>
      </c>
      <c r="G3" t="s">
        <v>2533</v>
      </c>
      <c r="H3" t="s">
        <v>2534</v>
      </c>
      <c r="I3" t="s">
        <v>2535</v>
      </c>
      <c r="J3" t="s">
        <v>2536</v>
      </c>
      <c r="K3" t="s">
        <v>2537</v>
      </c>
      <c r="L3" t="s">
        <v>2538</v>
      </c>
      <c r="M3" t="s">
        <v>2529</v>
      </c>
      <c r="N3" t="s">
        <v>2530</v>
      </c>
    </row>
    <row r="4" spans="1:22" x14ac:dyDescent="0.25">
      <c r="A4" t="s">
        <v>44</v>
      </c>
      <c r="B4" t="s">
        <v>2539</v>
      </c>
      <c r="C4" t="s">
        <v>2516</v>
      </c>
      <c r="D4">
        <f>ROUND(100/25.4,4)</f>
        <v>3.9369999999999998</v>
      </c>
      <c r="E4" t="s">
        <v>2540</v>
      </c>
      <c r="F4" t="s">
        <v>2518</v>
      </c>
      <c r="G4" t="s">
        <v>2541</v>
      </c>
      <c r="H4" t="s">
        <v>2542</v>
      </c>
      <c r="I4" t="s">
        <v>2543</v>
      </c>
      <c r="J4" t="s">
        <v>2544</v>
      </c>
      <c r="K4" t="s">
        <v>2545</v>
      </c>
      <c r="L4" t="s">
        <v>2546</v>
      </c>
      <c r="M4" t="s">
        <v>2547</v>
      </c>
      <c r="N4" t="s">
        <v>2548</v>
      </c>
      <c r="O4" t="s">
        <v>2528</v>
      </c>
      <c r="P4" t="s">
        <v>2529</v>
      </c>
      <c r="Q4" t="s">
        <v>2530</v>
      </c>
    </row>
    <row r="5" spans="1:22" x14ac:dyDescent="0.25">
      <c r="A5" s="36" t="s">
        <v>45</v>
      </c>
      <c r="B5" s="36" t="s">
        <v>2549</v>
      </c>
      <c r="C5" t="s">
        <v>2550</v>
      </c>
      <c r="D5">
        <f>ROUND(100/25.4,4)</f>
        <v>3.9369999999999998</v>
      </c>
      <c r="E5" t="s">
        <v>2517</v>
      </c>
      <c r="F5" t="s">
        <v>2518</v>
      </c>
      <c r="G5" t="s">
        <v>2551</v>
      </c>
      <c r="H5" t="s">
        <v>2552</v>
      </c>
      <c r="I5" t="s">
        <v>2553</v>
      </c>
      <c r="J5" t="s">
        <v>2554</v>
      </c>
      <c r="K5" t="s">
        <v>2555</v>
      </c>
      <c r="L5" t="s">
        <v>2556</v>
      </c>
      <c r="M5" t="s">
        <v>2557</v>
      </c>
      <c r="N5" t="s">
        <v>2526</v>
      </c>
      <c r="O5" t="s">
        <v>2527</v>
      </c>
      <c r="P5" t="s">
        <v>2558</v>
      </c>
      <c r="Q5" t="s">
        <v>2559</v>
      </c>
      <c r="R5" t="s">
        <v>2530</v>
      </c>
    </row>
    <row r="6" spans="1:22" x14ac:dyDescent="0.25">
      <c r="A6" s="36" t="s">
        <v>46</v>
      </c>
      <c r="B6" s="36" t="s">
        <v>2560</v>
      </c>
      <c r="C6" t="s">
        <v>2550</v>
      </c>
      <c r="D6">
        <f>ROUND(100/25.4,4)</f>
        <v>3.9369999999999998</v>
      </c>
      <c r="E6" t="s">
        <v>2517</v>
      </c>
      <c r="F6" t="s">
        <v>2518</v>
      </c>
      <c r="G6" t="s">
        <v>2519</v>
      </c>
      <c r="H6" t="s">
        <v>2520</v>
      </c>
      <c r="I6" t="s">
        <v>2521</v>
      </c>
      <c r="J6" t="s">
        <v>2522</v>
      </c>
      <c r="K6" t="s">
        <v>2523</v>
      </c>
      <c r="L6" t="s">
        <v>2524</v>
      </c>
      <c r="M6" t="s">
        <v>2525</v>
      </c>
      <c r="N6" t="s">
        <v>2526</v>
      </c>
      <c r="O6" t="s">
        <v>2527</v>
      </c>
      <c r="P6" t="s">
        <v>2558</v>
      </c>
      <c r="Q6" t="s">
        <v>2559</v>
      </c>
      <c r="R6" t="s">
        <v>2530</v>
      </c>
    </row>
    <row r="7" spans="1:22" x14ac:dyDescent="0.25">
      <c r="A7" s="36" t="s">
        <v>47</v>
      </c>
      <c r="B7" s="36" t="s">
        <v>2561</v>
      </c>
      <c r="C7" t="s">
        <v>2550</v>
      </c>
      <c r="D7">
        <f>ROUND(160/25.4,4)</f>
        <v>6.2991999999999999</v>
      </c>
      <c r="E7" t="s">
        <v>2517</v>
      </c>
      <c r="F7" t="s">
        <v>2518</v>
      </c>
      <c r="G7" t="s">
        <v>2519</v>
      </c>
      <c r="H7" t="s">
        <v>2520</v>
      </c>
      <c r="I7" t="s">
        <v>2521</v>
      </c>
      <c r="J7" t="s">
        <v>2562</v>
      </c>
      <c r="K7" t="s">
        <v>2563</v>
      </c>
      <c r="L7" t="s">
        <v>2564</v>
      </c>
      <c r="M7" t="s">
        <v>2565</v>
      </c>
      <c r="N7" t="s">
        <v>2566</v>
      </c>
      <c r="O7" t="s">
        <v>2567</v>
      </c>
      <c r="P7" t="s">
        <v>2568</v>
      </c>
      <c r="Q7" t="s">
        <v>2569</v>
      </c>
      <c r="R7" t="s">
        <v>2570</v>
      </c>
    </row>
    <row r="8" spans="1:22" x14ac:dyDescent="0.25">
      <c r="A8" s="36" t="s">
        <v>48</v>
      </c>
      <c r="B8" s="36" t="s">
        <v>2571</v>
      </c>
      <c r="C8" t="s">
        <v>2550</v>
      </c>
      <c r="D8">
        <f>ROUND(75/25.4,4)</f>
        <v>2.9527999999999999</v>
      </c>
      <c r="E8" t="s">
        <v>2572</v>
      </c>
      <c r="F8" t="s">
        <v>2518</v>
      </c>
      <c r="G8" t="s">
        <v>2573</v>
      </c>
      <c r="H8" t="s">
        <v>2574</v>
      </c>
      <c r="I8" t="s">
        <v>2575</v>
      </c>
      <c r="J8" t="s">
        <v>2576</v>
      </c>
      <c r="K8" t="s">
        <v>2577</v>
      </c>
      <c r="L8" t="s">
        <v>2578</v>
      </c>
      <c r="M8" t="s">
        <v>2579</v>
      </c>
      <c r="N8" t="s">
        <v>2580</v>
      </c>
      <c r="O8" t="s">
        <v>2581</v>
      </c>
      <c r="P8" t="s">
        <v>2582</v>
      </c>
    </row>
    <row r="9" spans="1:22" x14ac:dyDescent="0.25">
      <c r="A9" s="36" t="s">
        <v>49</v>
      </c>
      <c r="B9" s="36" t="s">
        <v>2583</v>
      </c>
      <c r="C9" t="s">
        <v>2550</v>
      </c>
      <c r="D9">
        <f>ROUND(100/25.4,4)</f>
        <v>3.9369999999999998</v>
      </c>
      <c r="E9" t="s">
        <v>2532</v>
      </c>
      <c r="F9" t="s">
        <v>2518</v>
      </c>
      <c r="G9" t="s">
        <v>2533</v>
      </c>
      <c r="H9" t="s">
        <v>2534</v>
      </c>
      <c r="I9" t="s">
        <v>2535</v>
      </c>
      <c r="J9" t="s">
        <v>2536</v>
      </c>
      <c r="K9" t="s">
        <v>2537</v>
      </c>
      <c r="L9" t="s">
        <v>2538</v>
      </c>
      <c r="M9" t="s">
        <v>2529</v>
      </c>
      <c r="N9" t="s">
        <v>2530</v>
      </c>
    </row>
    <row r="10" spans="1:22" x14ac:dyDescent="0.25">
      <c r="A10" s="36" t="s">
        <v>50</v>
      </c>
      <c r="B10" s="36" t="s">
        <v>2584</v>
      </c>
      <c r="C10" t="s">
        <v>2550</v>
      </c>
      <c r="D10">
        <f>ROUND(100/25.4,4)</f>
        <v>3.9369999999999998</v>
      </c>
      <c r="E10" t="s">
        <v>2532</v>
      </c>
      <c r="F10" t="s">
        <v>2518</v>
      </c>
      <c r="G10" t="s">
        <v>2585</v>
      </c>
      <c r="H10" t="s">
        <v>2545</v>
      </c>
      <c r="I10" t="s">
        <v>2586</v>
      </c>
      <c r="J10" t="s">
        <v>2587</v>
      </c>
      <c r="K10" t="s">
        <v>2527</v>
      </c>
      <c r="L10" t="s">
        <v>2558</v>
      </c>
      <c r="M10" t="s">
        <v>2559</v>
      </c>
      <c r="N10" t="s">
        <v>2530</v>
      </c>
    </row>
    <row r="11" spans="1:22" x14ac:dyDescent="0.25">
      <c r="A11" s="36" t="s">
        <v>51</v>
      </c>
      <c r="B11" s="36" t="s">
        <v>2588</v>
      </c>
      <c r="C11" t="s">
        <v>2550</v>
      </c>
      <c r="D11">
        <f>ROUND(120/25.4,4)</f>
        <v>4.7244000000000002</v>
      </c>
      <c r="E11" t="s">
        <v>2540</v>
      </c>
      <c r="F11" t="s">
        <v>2518</v>
      </c>
      <c r="G11" t="s">
        <v>2541</v>
      </c>
      <c r="H11" t="s">
        <v>2542</v>
      </c>
      <c r="I11" t="s">
        <v>2543</v>
      </c>
      <c r="J11" t="s">
        <v>2589</v>
      </c>
      <c r="K11" t="s">
        <v>2545</v>
      </c>
      <c r="L11" t="s">
        <v>2590</v>
      </c>
      <c r="M11" t="s">
        <v>2591</v>
      </c>
      <c r="N11" t="s">
        <v>2592</v>
      </c>
      <c r="O11" t="s">
        <v>2593</v>
      </c>
      <c r="P11" t="s">
        <v>2594</v>
      </c>
      <c r="Q11" t="s">
        <v>2595</v>
      </c>
    </row>
    <row r="12" spans="1:22" x14ac:dyDescent="0.25">
      <c r="A12" s="36" t="s">
        <v>52</v>
      </c>
      <c r="B12" s="36" t="s">
        <v>2596</v>
      </c>
      <c r="C12" t="s">
        <v>2550</v>
      </c>
      <c r="D12">
        <f>ROUND(100/25.4,4)</f>
        <v>3.9369999999999998</v>
      </c>
      <c r="E12" t="s">
        <v>2572</v>
      </c>
      <c r="F12" t="s">
        <v>2518</v>
      </c>
      <c r="G12" t="s">
        <v>2597</v>
      </c>
      <c r="H12" t="s">
        <v>2598</v>
      </c>
      <c r="I12" t="s">
        <v>2599</v>
      </c>
      <c r="J12" t="s">
        <v>2600</v>
      </c>
      <c r="K12" t="s">
        <v>2601</v>
      </c>
      <c r="L12" t="s">
        <v>2602</v>
      </c>
      <c r="M12" t="s">
        <v>2527</v>
      </c>
      <c r="N12" t="s">
        <v>2558</v>
      </c>
      <c r="O12" t="s">
        <v>2559</v>
      </c>
      <c r="P12" t="s">
        <v>2530</v>
      </c>
    </row>
    <row r="13" spans="1:22" x14ac:dyDescent="0.25">
      <c r="A13" s="36" t="s">
        <v>53</v>
      </c>
      <c r="B13" s="36" t="s">
        <v>2603</v>
      </c>
      <c r="C13" t="s">
        <v>2550</v>
      </c>
      <c r="D13">
        <f>ROUND(120/25.4,4)</f>
        <v>4.7244000000000002</v>
      </c>
      <c r="E13" t="s">
        <v>2572</v>
      </c>
      <c r="F13" t="s">
        <v>2518</v>
      </c>
      <c r="G13" t="s">
        <v>2597</v>
      </c>
      <c r="H13" t="s">
        <v>2598</v>
      </c>
      <c r="I13" t="s">
        <v>2599</v>
      </c>
      <c r="J13" t="s">
        <v>2600</v>
      </c>
      <c r="K13" t="s">
        <v>2604</v>
      </c>
      <c r="L13" t="s">
        <v>2605</v>
      </c>
      <c r="M13" t="s">
        <v>2592</v>
      </c>
      <c r="N13" t="s">
        <v>2593</v>
      </c>
      <c r="O13" t="s">
        <v>2594</v>
      </c>
      <c r="P13" t="s">
        <v>2595</v>
      </c>
    </row>
    <row r="14" spans="1:22" x14ac:dyDescent="0.25">
      <c r="A14" s="36" t="s">
        <v>54</v>
      </c>
      <c r="B14" s="36" t="s">
        <v>2606</v>
      </c>
      <c r="C14" t="s">
        <v>2550</v>
      </c>
      <c r="D14">
        <f>ROUND(160/25.4,4)</f>
        <v>6.2991999999999999</v>
      </c>
      <c r="E14" t="s">
        <v>2572</v>
      </c>
      <c r="F14" t="s">
        <v>2518</v>
      </c>
      <c r="G14" t="s">
        <v>2597</v>
      </c>
      <c r="H14" t="s">
        <v>2598</v>
      </c>
      <c r="I14" t="s">
        <v>2599</v>
      </c>
      <c r="J14" t="s">
        <v>2600</v>
      </c>
      <c r="K14" t="s">
        <v>2607</v>
      </c>
      <c r="L14" t="s">
        <v>2608</v>
      </c>
      <c r="M14" t="s">
        <v>2609</v>
      </c>
      <c r="N14" t="s">
        <v>2610</v>
      </c>
      <c r="O14" t="s">
        <v>2569</v>
      </c>
      <c r="P14" t="s">
        <v>2570</v>
      </c>
    </row>
    <row r="15" spans="1:22" x14ac:dyDescent="0.25">
      <c r="A15" s="36" t="s">
        <v>55</v>
      </c>
      <c r="B15" s="36" t="s">
        <v>2611</v>
      </c>
      <c r="C15" t="s">
        <v>2550</v>
      </c>
      <c r="D15">
        <f>ROUND(100/25.4,4)</f>
        <v>3.9369999999999998</v>
      </c>
      <c r="E15" t="s">
        <v>2532</v>
      </c>
      <c r="F15" t="s">
        <v>2518</v>
      </c>
      <c r="G15" t="s">
        <v>2573</v>
      </c>
      <c r="H15" t="s">
        <v>2612</v>
      </c>
      <c r="I15" t="s">
        <v>2613</v>
      </c>
      <c r="J15" t="s">
        <v>2614</v>
      </c>
      <c r="K15" t="s">
        <v>2537</v>
      </c>
      <c r="L15" t="s">
        <v>2615</v>
      </c>
      <c r="M15" t="s">
        <v>2559</v>
      </c>
      <c r="N15" t="s">
        <v>2530</v>
      </c>
    </row>
    <row r="16" spans="1:22" x14ac:dyDescent="0.25">
      <c r="A16" s="36" t="s">
        <v>56</v>
      </c>
      <c r="B16" s="36" t="s">
        <v>2616</v>
      </c>
      <c r="C16" t="s">
        <v>2550</v>
      </c>
      <c r="D16">
        <f>ROUND(100/25.4,4)</f>
        <v>3.9369999999999998</v>
      </c>
      <c r="E16" t="s">
        <v>2532</v>
      </c>
      <c r="F16" t="s">
        <v>2518</v>
      </c>
      <c r="G16" t="s">
        <v>2617</v>
      </c>
      <c r="H16" t="s">
        <v>2618</v>
      </c>
      <c r="I16" t="s">
        <v>2619</v>
      </c>
      <c r="J16" t="s">
        <v>2620</v>
      </c>
      <c r="K16" t="s">
        <v>2538</v>
      </c>
      <c r="L16" t="s">
        <v>2615</v>
      </c>
      <c r="M16" t="s">
        <v>2559</v>
      </c>
      <c r="N16" t="s">
        <v>2530</v>
      </c>
    </row>
    <row r="17" spans="1:11" x14ac:dyDescent="0.25">
      <c r="A17" s="36" t="s">
        <v>57</v>
      </c>
      <c r="B17" s="35" t="s">
        <v>3372</v>
      </c>
      <c r="C17" s="37" t="s">
        <v>2550</v>
      </c>
      <c r="D17">
        <v>1.77</v>
      </c>
      <c r="E17" t="s">
        <v>2621</v>
      </c>
      <c r="F17" t="s">
        <v>2518</v>
      </c>
      <c r="G17" t="s">
        <v>2622</v>
      </c>
      <c r="H17" t="s">
        <v>2623</v>
      </c>
      <c r="I17" t="s">
        <v>2624</v>
      </c>
      <c r="J17" t="s">
        <v>2625</v>
      </c>
      <c r="K17" t="s">
        <v>2626</v>
      </c>
    </row>
    <row r="18" spans="1:11" x14ac:dyDescent="0.25">
      <c r="A18" s="36" t="s">
        <v>58</v>
      </c>
      <c r="B18" s="35" t="s">
        <v>3373</v>
      </c>
      <c r="C18" s="37" t="s">
        <v>2550</v>
      </c>
      <c r="D18">
        <v>2.625</v>
      </c>
      <c r="E18" t="s">
        <v>2621</v>
      </c>
      <c r="F18" t="s">
        <v>2518</v>
      </c>
      <c r="G18" t="s">
        <v>2627</v>
      </c>
      <c r="H18" t="s">
        <v>2628</v>
      </c>
      <c r="I18" t="s">
        <v>2629</v>
      </c>
      <c r="J18" t="s">
        <v>2630</v>
      </c>
      <c r="K18" t="s">
        <v>2631</v>
      </c>
    </row>
    <row r="19" spans="1:11" x14ac:dyDescent="0.25">
      <c r="A19" t="s">
        <v>1242</v>
      </c>
      <c r="B19" t="s">
        <v>2632</v>
      </c>
      <c r="C19" t="s">
        <v>2550</v>
      </c>
      <c r="D19">
        <v>3</v>
      </c>
      <c r="E19" t="s">
        <v>2621</v>
      </c>
      <c r="F19" t="s">
        <v>2518</v>
      </c>
      <c r="G19" t="s">
        <v>2633</v>
      </c>
      <c r="H19" t="s">
        <v>2634</v>
      </c>
      <c r="I19" t="s">
        <v>2635</v>
      </c>
      <c r="J19" t="s">
        <v>2636</v>
      </c>
      <c r="K19" t="s">
        <v>2637</v>
      </c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78" t="s">
        <v>3263</v>
      </c>
      <c r="B1" s="78" t="s">
        <v>3264</v>
      </c>
      <c r="C1" s="78" t="s">
        <v>3265</v>
      </c>
      <c r="D1" s="78"/>
      <c r="E1" s="78"/>
      <c r="F1" s="78"/>
      <c r="G1" s="78" t="s">
        <v>3266</v>
      </c>
      <c r="H1" s="78"/>
      <c r="I1" s="78" t="s">
        <v>3265</v>
      </c>
      <c r="J1" s="78"/>
      <c r="K1" s="78"/>
      <c r="L1" s="78"/>
      <c r="M1" s="78"/>
      <c r="N1" s="78"/>
      <c r="O1" s="78"/>
      <c r="P1" s="78"/>
      <c r="Q1" s="79" t="s">
        <v>3266</v>
      </c>
      <c r="R1" s="79"/>
    </row>
    <row r="2" spans="1:20" x14ac:dyDescent="0.25">
      <c r="A2" s="78"/>
      <c r="B2" s="78"/>
      <c r="C2" s="47"/>
      <c r="D2" s="3">
        <v>1.4999999999999999E-2</v>
      </c>
      <c r="E2" s="3">
        <v>3.1E-2</v>
      </c>
      <c r="F2" s="3">
        <v>4.7E-2</v>
      </c>
      <c r="G2" s="3" t="s">
        <v>3267</v>
      </c>
      <c r="H2" s="3" t="s">
        <v>3268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3267</v>
      </c>
      <c r="R2" t="s">
        <v>3268</v>
      </c>
    </row>
    <row r="3" spans="1:20" x14ac:dyDescent="0.25">
      <c r="A3" s="78" t="s">
        <v>2213</v>
      </c>
      <c r="B3" s="78">
        <v>450</v>
      </c>
      <c r="C3" s="3" t="s">
        <v>3269</v>
      </c>
      <c r="D3" s="3">
        <v>6.9999999999999994E-5</v>
      </c>
      <c r="E3" s="3">
        <v>1.4999999999999999E-4</v>
      </c>
      <c r="F3" s="3">
        <v>2.2000000000000001E-4</v>
      </c>
      <c r="G3" s="3" t="s">
        <v>3270</v>
      </c>
      <c r="H3" s="3" t="s">
        <v>3271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3270</v>
      </c>
      <c r="R3" t="s">
        <v>3272</v>
      </c>
    </row>
    <row r="4" spans="1:20" x14ac:dyDescent="0.25">
      <c r="A4" s="78"/>
      <c r="B4" s="78"/>
      <c r="C4" s="3" t="s">
        <v>3273</v>
      </c>
      <c r="D4" s="3">
        <v>8.0000000000000007E-5</v>
      </c>
      <c r="E4" s="3">
        <v>1.7000000000000001E-4</v>
      </c>
      <c r="F4" s="3">
        <v>2.5999999999999998E-4</v>
      </c>
      <c r="G4" s="3" t="s">
        <v>3274</v>
      </c>
      <c r="H4" s="3" t="s">
        <v>3270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3275</v>
      </c>
      <c r="R4" t="s">
        <v>3270</v>
      </c>
      <c r="T4">
        <v>416</v>
      </c>
    </row>
    <row r="5" spans="1:20" x14ac:dyDescent="0.25">
      <c r="A5" s="78"/>
      <c r="B5" s="78"/>
      <c r="C5" s="3" t="s">
        <v>3276</v>
      </c>
      <c r="D5" s="3">
        <v>9.0000000000000006E-5</v>
      </c>
      <c r="E5" s="3">
        <v>1.9000000000000001E-4</v>
      </c>
      <c r="F5" s="3">
        <v>2.9E-4</v>
      </c>
      <c r="G5" s="3" t="s">
        <v>3277</v>
      </c>
      <c r="H5" s="3" t="s">
        <v>3270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3278</v>
      </c>
      <c r="R5" t="s">
        <v>3270</v>
      </c>
    </row>
    <row r="7" spans="1:20" x14ac:dyDescent="0.25">
      <c r="A7" s="78" t="s">
        <v>2213</v>
      </c>
      <c r="B7" s="78">
        <v>200</v>
      </c>
      <c r="C7" s="3" t="s">
        <v>3269</v>
      </c>
      <c r="D7" s="3">
        <v>6.9999999999999994E-5</v>
      </c>
      <c r="E7" s="3">
        <v>1.4999999999999999E-4</v>
      </c>
      <c r="F7" s="3">
        <v>2.2000000000000001E-4</v>
      </c>
      <c r="G7" s="3" t="s">
        <v>3270</v>
      </c>
      <c r="H7" s="3" t="s">
        <v>3271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3270</v>
      </c>
      <c r="R7" t="s">
        <v>3272</v>
      </c>
    </row>
    <row r="8" spans="1:20" x14ac:dyDescent="0.25">
      <c r="A8" s="78"/>
      <c r="B8" s="78"/>
      <c r="C8" s="3" t="s">
        <v>3273</v>
      </c>
      <c r="D8" s="3">
        <v>8.0000000000000007E-5</v>
      </c>
      <c r="E8" s="3">
        <v>1.7000000000000001E-4</v>
      </c>
      <c r="F8" s="3">
        <v>2.5999999999999998E-4</v>
      </c>
      <c r="G8" s="3" t="s">
        <v>3274</v>
      </c>
      <c r="H8" s="3" t="s">
        <v>3270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3275</v>
      </c>
      <c r="R8" t="s">
        <v>3270</v>
      </c>
      <c r="T8" s="67">
        <v>317321</v>
      </c>
    </row>
    <row r="9" spans="1:20" x14ac:dyDescent="0.25">
      <c r="A9" s="78"/>
      <c r="B9" s="78"/>
      <c r="C9" s="3" t="s">
        <v>3276</v>
      </c>
      <c r="D9" s="3">
        <v>9.0000000000000006E-5</v>
      </c>
      <c r="E9" s="3">
        <v>1.9000000000000001E-4</v>
      </c>
      <c r="F9" s="3">
        <v>2.9E-4</v>
      </c>
      <c r="G9" s="3" t="s">
        <v>3277</v>
      </c>
      <c r="H9" s="3" t="s">
        <v>3270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3278</v>
      </c>
      <c r="R9" t="s">
        <v>3270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78" t="s">
        <v>2213</v>
      </c>
      <c r="B11" s="78">
        <v>150</v>
      </c>
      <c r="C11" s="3" t="s">
        <v>3269</v>
      </c>
      <c r="D11" s="3">
        <v>6.9999999999999994E-5</v>
      </c>
      <c r="E11" s="3">
        <v>1.4999999999999999E-4</v>
      </c>
      <c r="F11" s="3">
        <v>2.2000000000000001E-4</v>
      </c>
      <c r="G11" s="3" t="s">
        <v>3270</v>
      </c>
      <c r="H11" s="3" t="s">
        <v>3271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3270</v>
      </c>
      <c r="R11" t="s">
        <v>3272</v>
      </c>
    </row>
    <row r="12" spans="1:20" x14ac:dyDescent="0.25">
      <c r="A12" s="78"/>
      <c r="B12" s="78"/>
      <c r="C12" s="3" t="s">
        <v>3273</v>
      </c>
      <c r="D12" s="3">
        <v>8.0000000000000007E-5</v>
      </c>
      <c r="E12" s="3">
        <v>1.7000000000000001E-4</v>
      </c>
      <c r="F12" s="3">
        <v>2.5999999999999998E-4</v>
      </c>
      <c r="G12" s="3" t="s">
        <v>3274</v>
      </c>
      <c r="H12" s="3" t="s">
        <v>3270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3275</v>
      </c>
      <c r="R12" t="s">
        <v>3270</v>
      </c>
      <c r="T12">
        <v>440</v>
      </c>
    </row>
    <row r="13" spans="1:20" x14ac:dyDescent="0.25">
      <c r="A13" s="78"/>
      <c r="B13" s="78"/>
      <c r="C13" s="3" t="s">
        <v>3276</v>
      </c>
      <c r="D13" s="3">
        <v>9.0000000000000006E-5</v>
      </c>
      <c r="E13" s="3">
        <v>1.9000000000000001E-4</v>
      </c>
      <c r="F13" s="3">
        <v>2.9E-4</v>
      </c>
      <c r="G13" s="3" t="s">
        <v>3277</v>
      </c>
      <c r="H13" s="3" t="s">
        <v>3270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3278</v>
      </c>
      <c r="R13" t="s">
        <v>3270</v>
      </c>
    </row>
    <row r="15" spans="1:20" x14ac:dyDescent="0.25">
      <c r="A15" s="78" t="s">
        <v>3263</v>
      </c>
      <c r="B15" s="78" t="s">
        <v>3264</v>
      </c>
      <c r="C15" s="78" t="s">
        <v>3265</v>
      </c>
      <c r="D15" s="78"/>
      <c r="E15" s="78"/>
      <c r="F15" s="78"/>
      <c r="G15" s="78" t="s">
        <v>3266</v>
      </c>
      <c r="H15" s="78"/>
      <c r="I15" s="78" t="s">
        <v>3265</v>
      </c>
      <c r="J15" s="78"/>
      <c r="K15" s="78"/>
      <c r="L15" s="78"/>
      <c r="M15" s="78"/>
      <c r="N15" s="78"/>
      <c r="O15" s="78"/>
      <c r="P15" s="78"/>
      <c r="Q15" s="79" t="s">
        <v>3266</v>
      </c>
      <c r="R15" s="79"/>
    </row>
    <row r="16" spans="1:20" x14ac:dyDescent="0.25">
      <c r="A16" s="78"/>
      <c r="B16" s="78"/>
      <c r="C16" s="47"/>
      <c r="D16" s="3">
        <v>1.4999999999999999E-2</v>
      </c>
      <c r="E16" s="3">
        <v>3.1E-2</v>
      </c>
      <c r="F16" s="3">
        <v>4.7E-2</v>
      </c>
      <c r="G16" s="3" t="s">
        <v>3267</v>
      </c>
      <c r="H16" s="3" t="s">
        <v>3268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3267</v>
      </c>
      <c r="R16" t="s">
        <v>3268</v>
      </c>
    </row>
    <row r="17" spans="1:18" x14ac:dyDescent="0.25">
      <c r="A17" s="78" t="s">
        <v>36</v>
      </c>
      <c r="B17" s="78">
        <v>225</v>
      </c>
      <c r="C17" s="3" t="s">
        <v>3269</v>
      </c>
      <c r="D17" s="3">
        <v>1.7000000000000001E-4</v>
      </c>
      <c r="E17" s="3">
        <v>3.5E-4</v>
      </c>
      <c r="F17" s="3">
        <v>5.1999999999999995E-4</v>
      </c>
      <c r="G17" s="3" t="s">
        <v>3270</v>
      </c>
      <c r="H17" s="3" t="s">
        <v>3271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3270</v>
      </c>
      <c r="R17" t="s">
        <v>3272</v>
      </c>
    </row>
    <row r="18" spans="1:18" x14ac:dyDescent="0.25">
      <c r="A18" s="78"/>
      <c r="B18" s="78"/>
      <c r="C18" s="3" t="s">
        <v>3273</v>
      </c>
      <c r="D18" s="3">
        <v>2.2000000000000001E-4</v>
      </c>
      <c r="E18" s="3">
        <v>4.4999999999999999E-4</v>
      </c>
      <c r="F18" s="3">
        <v>6.8000000000000005E-4</v>
      </c>
      <c r="G18" s="3" t="s">
        <v>3274</v>
      </c>
      <c r="H18" s="3" t="s">
        <v>3270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3275</v>
      </c>
      <c r="R18" t="s">
        <v>3270</v>
      </c>
    </row>
    <row r="19" spans="1:18" x14ac:dyDescent="0.25">
      <c r="A19" s="78"/>
      <c r="B19" s="78"/>
      <c r="C19" s="3" t="s">
        <v>3276</v>
      </c>
      <c r="D19" s="3">
        <v>2.4000000000000001E-4</v>
      </c>
      <c r="E19" s="3">
        <v>5.0000000000000001E-4</v>
      </c>
      <c r="F19" s="3">
        <v>7.5000000000000002E-4</v>
      </c>
      <c r="G19" s="3" t="s">
        <v>3277</v>
      </c>
      <c r="H19" s="3" t="s">
        <v>3270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3278</v>
      </c>
      <c r="R19" t="s">
        <v>3270</v>
      </c>
    </row>
    <row r="22" spans="1:18" x14ac:dyDescent="0.25">
      <c r="A22" s="78" t="s">
        <v>3263</v>
      </c>
      <c r="B22" s="78" t="s">
        <v>3264</v>
      </c>
      <c r="C22" s="78" t="s">
        <v>3265</v>
      </c>
      <c r="D22" s="78"/>
      <c r="E22" s="78"/>
      <c r="F22" s="78"/>
      <c r="G22" s="78" t="s">
        <v>3266</v>
      </c>
      <c r="H22" s="78"/>
      <c r="I22" s="78" t="s">
        <v>3265</v>
      </c>
      <c r="J22" s="78"/>
      <c r="K22" s="78"/>
      <c r="L22" s="78"/>
      <c r="M22" s="78"/>
      <c r="N22" s="78"/>
      <c r="O22" s="78"/>
      <c r="P22" s="78"/>
      <c r="Q22" s="79" t="s">
        <v>3266</v>
      </c>
      <c r="R22" s="79"/>
    </row>
    <row r="23" spans="1:18" x14ac:dyDescent="0.25">
      <c r="A23" s="78"/>
      <c r="B23" s="78"/>
      <c r="C23" s="47"/>
      <c r="D23" s="3">
        <v>1.4999999999999999E-2</v>
      </c>
      <c r="E23" s="3">
        <v>3.1E-2</v>
      </c>
      <c r="F23" s="3">
        <v>4.7E-2</v>
      </c>
      <c r="G23" s="3" t="s">
        <v>3267</v>
      </c>
      <c r="H23" s="3" t="s">
        <v>3268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3267</v>
      </c>
      <c r="R23" t="s">
        <v>3268</v>
      </c>
    </row>
    <row r="24" spans="1:18" x14ac:dyDescent="0.25">
      <c r="A24" s="78" t="s">
        <v>34</v>
      </c>
      <c r="B24" s="78">
        <v>1000</v>
      </c>
      <c r="C24" s="3" t="s">
        <v>3269</v>
      </c>
      <c r="D24" s="3">
        <v>1.7000000000000001E-4</v>
      </c>
      <c r="E24" s="3">
        <v>3.5E-4</v>
      </c>
      <c r="F24" s="3">
        <v>5.1999999999999995E-4</v>
      </c>
      <c r="G24" s="3" t="s">
        <v>3270</v>
      </c>
      <c r="H24" s="3" t="s">
        <v>3271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3270</v>
      </c>
      <c r="R24" t="s">
        <v>3272</v>
      </c>
    </row>
    <row r="25" spans="1:18" x14ac:dyDescent="0.25">
      <c r="A25" s="78"/>
      <c r="B25" s="78"/>
      <c r="C25" s="3" t="s">
        <v>3273</v>
      </c>
      <c r="D25" s="3">
        <v>2.2000000000000001E-4</v>
      </c>
      <c r="E25" s="3">
        <v>4.4999999999999999E-4</v>
      </c>
      <c r="F25" s="3">
        <v>6.8000000000000005E-4</v>
      </c>
      <c r="G25" s="3" t="s">
        <v>3274</v>
      </c>
      <c r="H25" s="3" t="s">
        <v>3270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3275</v>
      </c>
      <c r="R25" t="s">
        <v>3270</v>
      </c>
    </row>
    <row r="26" spans="1:18" x14ac:dyDescent="0.25">
      <c r="A26" s="78"/>
      <c r="B26" s="78"/>
      <c r="C26" s="3" t="s">
        <v>3276</v>
      </c>
      <c r="D26" s="3">
        <v>2.4000000000000001E-4</v>
      </c>
      <c r="E26" s="3">
        <v>5.0000000000000001E-4</v>
      </c>
      <c r="F26" s="3">
        <v>7.5000000000000002E-4</v>
      </c>
      <c r="G26" s="3" t="s">
        <v>3277</v>
      </c>
      <c r="H26" s="3" t="s">
        <v>3270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3278</v>
      </c>
      <c r="R26" t="s">
        <v>3270</v>
      </c>
    </row>
    <row r="29" spans="1:18" x14ac:dyDescent="0.25">
      <c r="A29" s="78" t="s">
        <v>3263</v>
      </c>
      <c r="B29" s="78" t="s">
        <v>3264</v>
      </c>
      <c r="C29" s="78" t="s">
        <v>3265</v>
      </c>
      <c r="D29" s="78"/>
      <c r="E29" s="78"/>
      <c r="F29" s="78"/>
      <c r="G29" s="78" t="s">
        <v>3266</v>
      </c>
      <c r="H29" s="78"/>
      <c r="I29" s="78" t="s">
        <v>3265</v>
      </c>
      <c r="J29" s="78"/>
      <c r="K29" s="78"/>
      <c r="L29" s="78"/>
      <c r="M29" s="78"/>
      <c r="N29" s="78"/>
      <c r="O29" s="78"/>
      <c r="P29" s="78"/>
      <c r="Q29" s="79" t="s">
        <v>3266</v>
      </c>
      <c r="R29" s="79"/>
    </row>
    <row r="30" spans="1:18" x14ac:dyDescent="0.25">
      <c r="A30" s="78"/>
      <c r="B30" s="78"/>
      <c r="C30" s="47"/>
      <c r="D30" s="3">
        <v>1.4999999999999999E-2</v>
      </c>
      <c r="E30" s="3">
        <v>3.1E-2</v>
      </c>
      <c r="F30" s="3">
        <v>4.7E-2</v>
      </c>
      <c r="G30" s="3" t="s">
        <v>3267</v>
      </c>
      <c r="H30" s="3" t="s">
        <v>3268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3267</v>
      </c>
      <c r="R30" t="s">
        <v>3268</v>
      </c>
    </row>
    <row r="31" spans="1:18" x14ac:dyDescent="0.25">
      <c r="A31" s="78" t="s">
        <v>37</v>
      </c>
      <c r="B31" s="80">
        <v>540</v>
      </c>
      <c r="C31" s="3" t="s">
        <v>3269</v>
      </c>
      <c r="D31" s="3">
        <v>1.7000000000000001E-4</v>
      </c>
      <c r="E31" s="3">
        <v>3.5E-4</v>
      </c>
      <c r="F31" s="3">
        <v>5.1999999999999995E-4</v>
      </c>
      <c r="G31" s="3" t="s">
        <v>3270</v>
      </c>
      <c r="H31" s="3" t="s">
        <v>3271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3270</v>
      </c>
      <c r="R31" t="s">
        <v>3272</v>
      </c>
    </row>
    <row r="32" spans="1:18" x14ac:dyDescent="0.25">
      <c r="A32" s="78"/>
      <c r="B32" s="80"/>
      <c r="C32" s="3" t="s">
        <v>3273</v>
      </c>
      <c r="D32" s="3">
        <v>2.2000000000000001E-4</v>
      </c>
      <c r="E32" s="3">
        <v>4.4999999999999999E-4</v>
      </c>
      <c r="F32" s="3">
        <v>6.8000000000000005E-4</v>
      </c>
      <c r="G32" s="3" t="s">
        <v>3274</v>
      </c>
      <c r="H32" s="3" t="s">
        <v>3270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3275</v>
      </c>
      <c r="R32" t="s">
        <v>3270</v>
      </c>
    </row>
    <row r="33" spans="1:18" x14ac:dyDescent="0.25">
      <c r="A33" s="78"/>
      <c r="B33" s="80"/>
      <c r="C33" s="3" t="s">
        <v>3276</v>
      </c>
      <c r="D33" s="3">
        <v>2.4000000000000001E-4</v>
      </c>
      <c r="E33" s="3">
        <v>5.0000000000000001E-4</v>
      </c>
      <c r="F33" s="3">
        <v>7.5000000000000002E-4</v>
      </c>
      <c r="G33" s="3" t="s">
        <v>3277</v>
      </c>
      <c r="H33" s="3" t="s">
        <v>3270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3278</v>
      </c>
      <c r="R33" t="s">
        <v>3270</v>
      </c>
    </row>
    <row r="36" spans="1:18" x14ac:dyDescent="0.25">
      <c r="A36" s="78" t="s">
        <v>3263</v>
      </c>
      <c r="B36" s="78" t="s">
        <v>3264</v>
      </c>
      <c r="C36" s="78" t="s">
        <v>3265</v>
      </c>
      <c r="D36" s="78"/>
      <c r="E36" s="78"/>
      <c r="F36" s="78"/>
      <c r="G36" s="78" t="s">
        <v>3266</v>
      </c>
      <c r="H36" s="78"/>
      <c r="I36" s="78" t="s">
        <v>3265</v>
      </c>
      <c r="J36" s="78"/>
      <c r="K36" s="78"/>
      <c r="L36" s="78"/>
      <c r="M36" s="78"/>
      <c r="N36" s="78"/>
      <c r="O36" s="78"/>
      <c r="P36" s="78"/>
      <c r="Q36" s="79" t="s">
        <v>3266</v>
      </c>
      <c r="R36" s="79"/>
    </row>
    <row r="37" spans="1:18" x14ac:dyDescent="0.25">
      <c r="A37" s="78"/>
      <c r="B37" s="78"/>
      <c r="C37" s="47"/>
      <c r="D37" s="3">
        <v>1.4999999999999999E-2</v>
      </c>
      <c r="E37" s="3">
        <v>3.1E-2</v>
      </c>
      <c r="F37" s="3">
        <v>4.7E-2</v>
      </c>
      <c r="G37" s="3" t="s">
        <v>3267</v>
      </c>
      <c r="H37" s="3" t="s">
        <v>3268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3267</v>
      </c>
      <c r="R37" t="s">
        <v>3268</v>
      </c>
    </row>
    <row r="38" spans="1:18" x14ac:dyDescent="0.25">
      <c r="A38" s="78" t="s">
        <v>38</v>
      </c>
      <c r="B38" s="78">
        <v>225</v>
      </c>
      <c r="C38" s="3" t="s">
        <v>3269</v>
      </c>
      <c r="D38" s="3">
        <v>1.7000000000000001E-4</v>
      </c>
      <c r="E38" s="3">
        <v>3.5E-4</v>
      </c>
      <c r="F38" s="3">
        <v>5.1999999999999995E-4</v>
      </c>
      <c r="G38" s="3" t="s">
        <v>3270</v>
      </c>
      <c r="H38" s="3" t="s">
        <v>3271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3270</v>
      </c>
      <c r="R38" t="s">
        <v>3272</v>
      </c>
    </row>
    <row r="39" spans="1:18" x14ac:dyDescent="0.25">
      <c r="A39" s="78"/>
      <c r="B39" s="78"/>
      <c r="C39" s="3" t="s">
        <v>3273</v>
      </c>
      <c r="D39" s="3">
        <v>2.2000000000000001E-4</v>
      </c>
      <c r="E39" s="3">
        <v>4.4999999999999999E-4</v>
      </c>
      <c r="F39" s="3">
        <v>6.8000000000000005E-4</v>
      </c>
      <c r="G39" s="3" t="s">
        <v>3274</v>
      </c>
      <c r="H39" s="3" t="s">
        <v>3270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3275</v>
      </c>
      <c r="R39" t="s">
        <v>3270</v>
      </c>
    </row>
    <row r="40" spans="1:18" x14ac:dyDescent="0.25">
      <c r="A40" s="78"/>
      <c r="B40" s="78"/>
      <c r="C40" s="3" t="s">
        <v>3276</v>
      </c>
      <c r="D40" s="3">
        <v>2.4000000000000001E-4</v>
      </c>
      <c r="E40" s="3">
        <v>5.0000000000000001E-4</v>
      </c>
      <c r="F40" s="3">
        <v>7.5000000000000002E-4</v>
      </c>
      <c r="G40" s="3" t="s">
        <v>3277</v>
      </c>
      <c r="H40" s="3" t="s">
        <v>3270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3278</v>
      </c>
      <c r="R40" t="s">
        <v>3270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10" activePane="bottomLeft" state="frozen"/>
      <selection activeCell="M1" sqref="M1"/>
      <selection pane="bottomLeft" activeCell="A138" sqref="A138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2498</v>
      </c>
      <c r="B1" s="38" t="s">
        <v>2499</v>
      </c>
      <c r="C1" s="38" t="s">
        <v>2500</v>
      </c>
      <c r="D1" s="38" t="s">
        <v>2501</v>
      </c>
      <c r="E1" s="38" t="s">
        <v>2502</v>
      </c>
      <c r="F1" s="38" t="s">
        <v>2503</v>
      </c>
      <c r="G1" s="38" t="s">
        <v>2504</v>
      </c>
      <c r="H1" s="38" t="s">
        <v>2505</v>
      </c>
      <c r="I1" s="38" t="s">
        <v>2506</v>
      </c>
      <c r="J1" s="38" t="s">
        <v>2507</v>
      </c>
      <c r="K1" s="38" t="s">
        <v>2508</v>
      </c>
      <c r="L1" s="38" t="s">
        <v>2509</v>
      </c>
      <c r="M1" s="38" t="s">
        <v>2510</v>
      </c>
      <c r="N1" s="38" t="s">
        <v>2511</v>
      </c>
      <c r="O1" s="38" t="s">
        <v>2512</v>
      </c>
      <c r="P1" s="38" t="s">
        <v>2513</v>
      </c>
      <c r="Q1" s="38" t="s">
        <v>2514</v>
      </c>
      <c r="R1" s="39"/>
      <c r="S1" s="39"/>
    </row>
    <row r="2" spans="1:19" s="1" customFormat="1" x14ac:dyDescent="0.2">
      <c r="A2" s="69" t="s">
        <v>154</v>
      </c>
      <c r="B2" s="69" t="s">
        <v>2493</v>
      </c>
      <c r="C2" s="69">
        <v>1.5</v>
      </c>
      <c r="D2" s="69" t="s">
        <v>2540</v>
      </c>
      <c r="E2" s="69" t="s">
        <v>2518</v>
      </c>
      <c r="F2" s="69" t="s">
        <v>2638</v>
      </c>
      <c r="G2" s="69" t="s">
        <v>2639</v>
      </c>
      <c r="H2" s="69" t="s">
        <v>2640</v>
      </c>
      <c r="I2" s="69" t="s">
        <v>2641</v>
      </c>
      <c r="J2" s="69" t="s">
        <v>2642</v>
      </c>
      <c r="K2" s="69" t="s">
        <v>2643</v>
      </c>
      <c r="L2" s="69" t="s">
        <v>2644</v>
      </c>
      <c r="M2" s="69" t="s">
        <v>2645</v>
      </c>
      <c r="N2" s="69" t="s">
        <v>2646</v>
      </c>
      <c r="O2" s="69" t="s">
        <v>2647</v>
      </c>
      <c r="P2" s="69" t="s">
        <v>2648</v>
      </c>
      <c r="Q2" s="70"/>
    </row>
    <row r="3" spans="1:19" x14ac:dyDescent="0.2">
      <c r="A3" s="71" t="s">
        <v>157</v>
      </c>
      <c r="B3" s="71" t="s">
        <v>2493</v>
      </c>
      <c r="C3" s="71">
        <v>1.5</v>
      </c>
      <c r="D3" s="71" t="s">
        <v>2540</v>
      </c>
      <c r="E3" s="72" t="s">
        <v>2518</v>
      </c>
      <c r="F3" s="72" t="s">
        <v>2649</v>
      </c>
      <c r="G3" s="72" t="s">
        <v>2650</v>
      </c>
      <c r="H3" s="72" t="s">
        <v>2651</v>
      </c>
      <c r="I3" s="72" t="s">
        <v>2652</v>
      </c>
      <c r="J3" s="72" t="s">
        <v>2653</v>
      </c>
      <c r="K3" s="72" t="s">
        <v>2643</v>
      </c>
      <c r="L3" s="72" t="s">
        <v>2644</v>
      </c>
      <c r="M3" s="72" t="s">
        <v>2645</v>
      </c>
      <c r="N3" s="72" t="s">
        <v>2646</v>
      </c>
      <c r="O3" s="72" t="s">
        <v>2647</v>
      </c>
      <c r="P3" s="72" t="s">
        <v>2648</v>
      </c>
      <c r="Q3" s="71"/>
    </row>
    <row r="4" spans="1:19" x14ac:dyDescent="0.2">
      <c r="A4" s="70" t="s">
        <v>160</v>
      </c>
      <c r="B4" s="70" t="s">
        <v>2493</v>
      </c>
      <c r="C4" s="70">
        <v>1.5</v>
      </c>
      <c r="D4" s="70" t="s">
        <v>2540</v>
      </c>
      <c r="E4" s="70" t="s">
        <v>2518</v>
      </c>
      <c r="F4" s="70" t="s">
        <v>2649</v>
      </c>
      <c r="G4" s="70" t="s">
        <v>2654</v>
      </c>
      <c r="H4" s="70" t="s">
        <v>2655</v>
      </c>
      <c r="I4" s="70" t="s">
        <v>2656</v>
      </c>
      <c r="J4" s="70" t="s">
        <v>2653</v>
      </c>
      <c r="K4" s="70" t="s">
        <v>2643</v>
      </c>
      <c r="L4" s="70" t="s">
        <v>2644</v>
      </c>
      <c r="M4" s="70" t="s">
        <v>2645</v>
      </c>
      <c r="N4" s="70" t="s">
        <v>2646</v>
      </c>
      <c r="O4" s="70" t="s">
        <v>2647</v>
      </c>
      <c r="P4" s="70" t="s">
        <v>2648</v>
      </c>
      <c r="Q4" s="70"/>
    </row>
    <row r="5" spans="1:19" x14ac:dyDescent="0.2">
      <c r="A5" s="71" t="s">
        <v>162</v>
      </c>
      <c r="B5" s="71" t="s">
        <v>2493</v>
      </c>
      <c r="C5" s="71">
        <v>1.5</v>
      </c>
      <c r="D5" s="71" t="s">
        <v>2540</v>
      </c>
      <c r="E5" s="72" t="s">
        <v>2518</v>
      </c>
      <c r="F5" s="72" t="s">
        <v>2657</v>
      </c>
      <c r="G5" s="72" t="s">
        <v>2658</v>
      </c>
      <c r="H5" s="72" t="s">
        <v>2655</v>
      </c>
      <c r="I5" s="72" t="s">
        <v>2659</v>
      </c>
      <c r="J5" s="72" t="s">
        <v>2660</v>
      </c>
      <c r="K5" s="72" t="s">
        <v>2643</v>
      </c>
      <c r="L5" s="72" t="s">
        <v>2644</v>
      </c>
      <c r="M5" s="72" t="s">
        <v>2645</v>
      </c>
      <c r="N5" s="72" t="s">
        <v>2646</v>
      </c>
      <c r="O5" s="72" t="s">
        <v>2647</v>
      </c>
      <c r="P5" s="72" t="s">
        <v>2648</v>
      </c>
      <c r="Q5" s="71"/>
    </row>
    <row r="6" spans="1:19" x14ac:dyDescent="0.2">
      <c r="A6" s="70" t="s">
        <v>165</v>
      </c>
      <c r="B6" s="70" t="s">
        <v>2493</v>
      </c>
      <c r="C6" s="70">
        <v>1.5</v>
      </c>
      <c r="D6" s="70" t="s">
        <v>2540</v>
      </c>
      <c r="E6" s="70" t="s">
        <v>2518</v>
      </c>
      <c r="F6" s="70" t="s">
        <v>2661</v>
      </c>
      <c r="G6" s="70" t="s">
        <v>2662</v>
      </c>
      <c r="H6" s="70" t="s">
        <v>2663</v>
      </c>
      <c r="I6" s="70" t="s">
        <v>2664</v>
      </c>
      <c r="J6" s="70" t="s">
        <v>2660</v>
      </c>
      <c r="K6" s="70" t="s">
        <v>2643</v>
      </c>
      <c r="L6" s="70" t="s">
        <v>2644</v>
      </c>
      <c r="M6" s="70" t="s">
        <v>2645</v>
      </c>
      <c r="N6" s="70" t="s">
        <v>2646</v>
      </c>
      <c r="O6" s="70" t="s">
        <v>2647</v>
      </c>
      <c r="P6" s="70" t="s">
        <v>2648</v>
      </c>
      <c r="Q6" s="70"/>
    </row>
    <row r="7" spans="1:19" x14ac:dyDescent="0.2">
      <c r="A7" s="71" t="s">
        <v>168</v>
      </c>
      <c r="B7" s="71" t="s">
        <v>2493</v>
      </c>
      <c r="C7" s="71">
        <v>1.5</v>
      </c>
      <c r="D7" s="71" t="s">
        <v>2540</v>
      </c>
      <c r="E7" s="72" t="s">
        <v>2518</v>
      </c>
      <c r="F7" s="72" t="s">
        <v>2661</v>
      </c>
      <c r="G7" s="72" t="s">
        <v>2662</v>
      </c>
      <c r="H7" s="72" t="s">
        <v>2663</v>
      </c>
      <c r="I7" s="72" t="s">
        <v>2664</v>
      </c>
      <c r="J7" s="72" t="s">
        <v>2660</v>
      </c>
      <c r="K7" s="72" t="s">
        <v>2643</v>
      </c>
      <c r="L7" s="72" t="s">
        <v>2644</v>
      </c>
      <c r="M7" s="72" t="s">
        <v>2645</v>
      </c>
      <c r="N7" s="72" t="s">
        <v>2646</v>
      </c>
      <c r="O7" s="72" t="s">
        <v>2647</v>
      </c>
      <c r="P7" s="72" t="s">
        <v>2648</v>
      </c>
      <c r="Q7" s="71"/>
    </row>
    <row r="8" spans="1:19" x14ac:dyDescent="0.2">
      <c r="A8" s="70" t="s">
        <v>171</v>
      </c>
      <c r="B8" s="70" t="s">
        <v>2493</v>
      </c>
      <c r="C8" s="70">
        <v>1.5</v>
      </c>
      <c r="D8" s="70" t="s">
        <v>2540</v>
      </c>
      <c r="E8" s="70" t="s">
        <v>2518</v>
      </c>
      <c r="F8" s="70" t="s">
        <v>2665</v>
      </c>
      <c r="G8" s="70" t="s">
        <v>2666</v>
      </c>
      <c r="H8" s="70" t="s">
        <v>2667</v>
      </c>
      <c r="I8" s="70" t="s">
        <v>2668</v>
      </c>
      <c r="J8" s="70" t="s">
        <v>2669</v>
      </c>
      <c r="K8" s="70" t="s">
        <v>2643</v>
      </c>
      <c r="L8" s="70" t="s">
        <v>2644</v>
      </c>
      <c r="M8" s="70" t="s">
        <v>2645</v>
      </c>
      <c r="N8" s="70" t="s">
        <v>2646</v>
      </c>
      <c r="O8" s="70" t="s">
        <v>2647</v>
      </c>
      <c r="P8" s="70" t="s">
        <v>2648</v>
      </c>
      <c r="Q8" s="70"/>
    </row>
    <row r="9" spans="1:19" x14ac:dyDescent="0.2">
      <c r="A9" s="71" t="s">
        <v>174</v>
      </c>
      <c r="B9" s="71" t="s">
        <v>2493</v>
      </c>
      <c r="C9" s="71">
        <v>1.5</v>
      </c>
      <c r="D9" s="71" t="s">
        <v>2540</v>
      </c>
      <c r="E9" s="72" t="s">
        <v>2518</v>
      </c>
      <c r="F9" s="72" t="s">
        <v>2670</v>
      </c>
      <c r="G9" s="72" t="s">
        <v>2671</v>
      </c>
      <c r="H9" s="72" t="s">
        <v>2672</v>
      </c>
      <c r="I9" s="72" t="s">
        <v>2673</v>
      </c>
      <c r="J9" s="72" t="s">
        <v>2674</v>
      </c>
      <c r="K9" s="72" t="s">
        <v>2643</v>
      </c>
      <c r="L9" s="72" t="s">
        <v>2644</v>
      </c>
      <c r="M9" s="72" t="s">
        <v>2645</v>
      </c>
      <c r="N9" s="72" t="s">
        <v>2646</v>
      </c>
      <c r="O9" s="72" t="s">
        <v>2647</v>
      </c>
      <c r="P9" s="72" t="s">
        <v>2648</v>
      </c>
      <c r="Q9" s="71"/>
    </row>
    <row r="10" spans="1:19" x14ac:dyDescent="0.2">
      <c r="A10" s="70" t="s">
        <v>176</v>
      </c>
      <c r="B10" s="70" t="s">
        <v>2493</v>
      </c>
      <c r="C10" s="70">
        <v>1.5</v>
      </c>
      <c r="D10" s="70" t="s">
        <v>2540</v>
      </c>
      <c r="E10" s="70" t="s">
        <v>2518</v>
      </c>
      <c r="F10" s="70" t="s">
        <v>2675</v>
      </c>
      <c r="G10" s="70" t="s">
        <v>2676</v>
      </c>
      <c r="H10" s="70" t="s">
        <v>2651</v>
      </c>
      <c r="I10" s="70" t="s">
        <v>2652</v>
      </c>
      <c r="J10" s="70" t="s">
        <v>2677</v>
      </c>
      <c r="K10" s="70" t="s">
        <v>2643</v>
      </c>
      <c r="L10" s="70" t="s">
        <v>2644</v>
      </c>
      <c r="M10" s="70" t="s">
        <v>2645</v>
      </c>
      <c r="N10" s="70" t="s">
        <v>2646</v>
      </c>
      <c r="O10" s="70" t="s">
        <v>2647</v>
      </c>
      <c r="P10" s="70" t="s">
        <v>2648</v>
      </c>
      <c r="Q10" s="70"/>
    </row>
    <row r="11" spans="1:19" x14ac:dyDescent="0.2">
      <c r="A11" s="71" t="s">
        <v>179</v>
      </c>
      <c r="B11" s="71" t="s">
        <v>2493</v>
      </c>
      <c r="C11" s="71">
        <v>1.5</v>
      </c>
      <c r="D11" s="71" t="s">
        <v>2540</v>
      </c>
      <c r="E11" s="72" t="s">
        <v>2518</v>
      </c>
      <c r="F11" s="72" t="s">
        <v>2678</v>
      </c>
      <c r="G11" s="72" t="s">
        <v>2679</v>
      </c>
      <c r="H11" s="72" t="s">
        <v>2667</v>
      </c>
      <c r="I11" s="72" t="s">
        <v>2641</v>
      </c>
      <c r="J11" s="72" t="s">
        <v>2642</v>
      </c>
      <c r="K11" s="72" t="s">
        <v>2643</v>
      </c>
      <c r="L11" s="72" t="s">
        <v>2644</v>
      </c>
      <c r="M11" s="72" t="s">
        <v>2645</v>
      </c>
      <c r="N11" s="72" t="s">
        <v>2646</v>
      </c>
      <c r="O11" s="72" t="s">
        <v>2647</v>
      </c>
      <c r="P11" s="72" t="s">
        <v>2648</v>
      </c>
      <c r="Q11" s="71"/>
    </row>
    <row r="12" spans="1:19" x14ac:dyDescent="0.2">
      <c r="A12" s="70" t="s">
        <v>182</v>
      </c>
      <c r="B12" s="70" t="s">
        <v>2493</v>
      </c>
      <c r="C12" s="70">
        <v>1.5</v>
      </c>
      <c r="D12" s="70" t="s">
        <v>2540</v>
      </c>
      <c r="E12" s="70" t="s">
        <v>2518</v>
      </c>
      <c r="F12" s="70" t="s">
        <v>2680</v>
      </c>
      <c r="G12" s="70" t="s">
        <v>2681</v>
      </c>
      <c r="H12" s="70" t="s">
        <v>2682</v>
      </c>
      <c r="I12" s="70" t="s">
        <v>2683</v>
      </c>
      <c r="J12" s="70" t="s">
        <v>2684</v>
      </c>
      <c r="K12" s="70" t="s">
        <v>2643</v>
      </c>
      <c r="L12" s="70" t="s">
        <v>2644</v>
      </c>
      <c r="M12" s="70" t="s">
        <v>2645</v>
      </c>
      <c r="N12" s="70" t="s">
        <v>2646</v>
      </c>
      <c r="O12" s="70" t="s">
        <v>2647</v>
      </c>
      <c r="P12" s="70" t="s">
        <v>2648</v>
      </c>
      <c r="Q12" s="70"/>
    </row>
    <row r="13" spans="1:19" x14ac:dyDescent="0.2">
      <c r="A13" s="71" t="s">
        <v>184</v>
      </c>
      <c r="B13" s="71" t="s">
        <v>2493</v>
      </c>
      <c r="C13" s="71">
        <v>1.5</v>
      </c>
      <c r="D13" s="71" t="s">
        <v>2540</v>
      </c>
      <c r="E13" s="72" t="s">
        <v>2518</v>
      </c>
      <c r="F13" s="72" t="s">
        <v>2685</v>
      </c>
      <c r="G13" s="72" t="s">
        <v>2686</v>
      </c>
      <c r="H13" s="72" t="s">
        <v>2687</v>
      </c>
      <c r="I13" s="72" t="s">
        <v>2641</v>
      </c>
      <c r="J13" s="72" t="s">
        <v>2688</v>
      </c>
      <c r="K13" s="72" t="s">
        <v>2643</v>
      </c>
      <c r="L13" s="72" t="s">
        <v>2644</v>
      </c>
      <c r="M13" s="72" t="s">
        <v>2645</v>
      </c>
      <c r="N13" s="72" t="s">
        <v>2646</v>
      </c>
      <c r="O13" s="72" t="s">
        <v>2647</v>
      </c>
      <c r="P13" s="72" t="s">
        <v>2648</v>
      </c>
      <c r="Q13" s="71"/>
    </row>
    <row r="14" spans="1:19" x14ac:dyDescent="0.2">
      <c r="A14" s="70" t="s">
        <v>186</v>
      </c>
      <c r="B14" s="70" t="s">
        <v>2493</v>
      </c>
      <c r="C14" s="70">
        <v>1.5</v>
      </c>
      <c r="D14" s="70" t="s">
        <v>2540</v>
      </c>
      <c r="E14" s="70" t="s">
        <v>2518</v>
      </c>
      <c r="F14" s="70" t="s">
        <v>2689</v>
      </c>
      <c r="G14" s="70" t="s">
        <v>2690</v>
      </c>
      <c r="H14" s="70" t="s">
        <v>2687</v>
      </c>
      <c r="I14" s="70" t="s">
        <v>2641</v>
      </c>
      <c r="J14" s="70" t="s">
        <v>2688</v>
      </c>
      <c r="K14" s="70" t="s">
        <v>2643</v>
      </c>
      <c r="L14" s="70" t="s">
        <v>2644</v>
      </c>
      <c r="M14" s="70" t="s">
        <v>2645</v>
      </c>
      <c r="N14" s="70" t="s">
        <v>2646</v>
      </c>
      <c r="O14" s="70" t="s">
        <v>2647</v>
      </c>
      <c r="P14" s="70" t="s">
        <v>2648</v>
      </c>
      <c r="Q14" s="70"/>
    </row>
    <row r="15" spans="1:19" x14ac:dyDescent="0.2">
      <c r="A15" s="71" t="s">
        <v>189</v>
      </c>
      <c r="B15" s="71" t="s">
        <v>2493</v>
      </c>
      <c r="C15" s="71">
        <v>1.5</v>
      </c>
      <c r="D15" s="71" t="s">
        <v>2540</v>
      </c>
      <c r="E15" s="72" t="s">
        <v>2518</v>
      </c>
      <c r="F15" s="72" t="s">
        <v>2691</v>
      </c>
      <c r="G15" s="72" t="s">
        <v>2692</v>
      </c>
      <c r="H15" s="72" t="s">
        <v>2663</v>
      </c>
      <c r="I15" s="72" t="s">
        <v>2693</v>
      </c>
      <c r="J15" s="72" t="s">
        <v>2694</v>
      </c>
      <c r="K15" s="72" t="s">
        <v>2643</v>
      </c>
      <c r="L15" s="72" t="s">
        <v>2644</v>
      </c>
      <c r="M15" s="72" t="s">
        <v>2645</v>
      </c>
      <c r="N15" s="72" t="s">
        <v>2646</v>
      </c>
      <c r="O15" s="72" t="s">
        <v>2647</v>
      </c>
      <c r="P15" s="72" t="s">
        <v>2648</v>
      </c>
      <c r="Q15" s="71"/>
    </row>
    <row r="16" spans="1:19" x14ac:dyDescent="0.2">
      <c r="A16" s="70" t="s">
        <v>192</v>
      </c>
      <c r="B16" s="70" t="s">
        <v>2493</v>
      </c>
      <c r="C16" s="70">
        <v>1.5</v>
      </c>
      <c r="D16" s="70" t="s">
        <v>2540</v>
      </c>
      <c r="E16" s="70" t="s">
        <v>2518</v>
      </c>
      <c r="F16" s="70" t="s">
        <v>2695</v>
      </c>
      <c r="G16" s="70" t="s">
        <v>2696</v>
      </c>
      <c r="H16" s="70" t="s">
        <v>2697</v>
      </c>
      <c r="I16" s="70" t="s">
        <v>2698</v>
      </c>
      <c r="J16" s="70" t="s">
        <v>2699</v>
      </c>
      <c r="K16" s="70" t="s">
        <v>2643</v>
      </c>
      <c r="L16" s="70" t="s">
        <v>2644</v>
      </c>
      <c r="M16" s="70" t="s">
        <v>2645</v>
      </c>
      <c r="N16" s="70" t="s">
        <v>2646</v>
      </c>
      <c r="O16" s="70" t="s">
        <v>2647</v>
      </c>
      <c r="P16" s="70" t="s">
        <v>2648</v>
      </c>
      <c r="Q16" s="70"/>
    </row>
    <row r="17" spans="1:17" x14ac:dyDescent="0.2">
      <c r="A17" s="71" t="s">
        <v>194</v>
      </c>
      <c r="B17" s="71" t="s">
        <v>2493</v>
      </c>
      <c r="C17" s="71">
        <v>1.5</v>
      </c>
      <c r="D17" s="71" t="s">
        <v>2540</v>
      </c>
      <c r="E17" s="72" t="s">
        <v>2518</v>
      </c>
      <c r="F17" s="72" t="s">
        <v>2700</v>
      </c>
      <c r="G17" s="72" t="s">
        <v>2701</v>
      </c>
      <c r="H17" s="72" t="s">
        <v>2668</v>
      </c>
      <c r="I17" s="72" t="s">
        <v>2702</v>
      </c>
      <c r="J17" s="72" t="s">
        <v>2677</v>
      </c>
      <c r="K17" s="72" t="s">
        <v>2643</v>
      </c>
      <c r="L17" s="72" t="s">
        <v>2644</v>
      </c>
      <c r="M17" s="72" t="s">
        <v>2645</v>
      </c>
      <c r="N17" s="72" t="s">
        <v>2646</v>
      </c>
      <c r="O17" s="72" t="s">
        <v>2647</v>
      </c>
      <c r="P17" s="72" t="s">
        <v>2648</v>
      </c>
      <c r="Q17" s="71"/>
    </row>
    <row r="18" spans="1:17" x14ac:dyDescent="0.2">
      <c r="A18" s="70" t="s">
        <v>197</v>
      </c>
      <c r="B18" s="70" t="s">
        <v>2493</v>
      </c>
      <c r="C18" s="70">
        <v>1.5</v>
      </c>
      <c r="D18" s="70" t="s">
        <v>2540</v>
      </c>
      <c r="E18" s="70" t="s">
        <v>2518</v>
      </c>
      <c r="F18" s="70" t="s">
        <v>2703</v>
      </c>
      <c r="G18" s="70" t="s">
        <v>2704</v>
      </c>
      <c r="H18" s="70" t="s">
        <v>2705</v>
      </c>
      <c r="I18" s="70" t="s">
        <v>2706</v>
      </c>
      <c r="J18" s="70" t="s">
        <v>2707</v>
      </c>
      <c r="K18" s="70" t="s">
        <v>2643</v>
      </c>
      <c r="L18" s="70" t="s">
        <v>2644</v>
      </c>
      <c r="M18" s="70" t="s">
        <v>2645</v>
      </c>
      <c r="N18" s="70" t="s">
        <v>2646</v>
      </c>
      <c r="O18" s="70" t="s">
        <v>2647</v>
      </c>
      <c r="P18" s="70" t="s">
        <v>2648</v>
      </c>
      <c r="Q18" s="70"/>
    </row>
    <row r="19" spans="1:17" x14ac:dyDescent="0.2">
      <c r="A19" s="71" t="s">
        <v>197</v>
      </c>
      <c r="B19" s="71" t="s">
        <v>2493</v>
      </c>
      <c r="C19" s="71">
        <v>1.5</v>
      </c>
      <c r="D19" s="71" t="s">
        <v>2540</v>
      </c>
      <c r="E19" s="72" t="s">
        <v>2518</v>
      </c>
      <c r="F19" s="72" t="s">
        <v>2703</v>
      </c>
      <c r="G19" s="72" t="s">
        <v>2704</v>
      </c>
      <c r="H19" s="72" t="s">
        <v>2708</v>
      </c>
      <c r="I19" s="72" t="s">
        <v>2652</v>
      </c>
      <c r="J19" s="72" t="s">
        <v>2709</v>
      </c>
      <c r="K19" s="72" t="s">
        <v>2643</v>
      </c>
      <c r="L19" s="72" t="s">
        <v>2644</v>
      </c>
      <c r="M19" s="72" t="s">
        <v>2645</v>
      </c>
      <c r="N19" s="72" t="s">
        <v>2646</v>
      </c>
      <c r="O19" s="72" t="s">
        <v>2647</v>
      </c>
      <c r="P19" s="72" t="s">
        <v>2648</v>
      </c>
      <c r="Q19" s="71"/>
    </row>
    <row r="20" spans="1:17" x14ac:dyDescent="0.2">
      <c r="A20" s="70" t="s">
        <v>202</v>
      </c>
      <c r="B20" s="70" t="s">
        <v>2493</v>
      </c>
      <c r="C20" s="70">
        <v>1.5</v>
      </c>
      <c r="D20" s="70" t="s">
        <v>2540</v>
      </c>
      <c r="E20" s="70" t="s">
        <v>2518</v>
      </c>
      <c r="F20" s="70" t="s">
        <v>2710</v>
      </c>
      <c r="G20" s="70" t="s">
        <v>2711</v>
      </c>
      <c r="H20" s="70" t="s">
        <v>2659</v>
      </c>
      <c r="I20" s="70" t="s">
        <v>2656</v>
      </c>
      <c r="J20" s="70" t="s">
        <v>2709</v>
      </c>
      <c r="K20" s="70" t="s">
        <v>2643</v>
      </c>
      <c r="L20" s="70" t="s">
        <v>2644</v>
      </c>
      <c r="M20" s="70" t="s">
        <v>2645</v>
      </c>
      <c r="N20" s="70" t="s">
        <v>2646</v>
      </c>
      <c r="O20" s="70" t="s">
        <v>2647</v>
      </c>
      <c r="P20" s="70" t="s">
        <v>2648</v>
      </c>
      <c r="Q20" s="70"/>
    </row>
    <row r="21" spans="1:17" x14ac:dyDescent="0.2">
      <c r="A21" s="71" t="s">
        <v>205</v>
      </c>
      <c r="B21" s="71" t="s">
        <v>2493</v>
      </c>
      <c r="C21" s="71">
        <v>1.5</v>
      </c>
      <c r="D21" s="71" t="s">
        <v>2540</v>
      </c>
      <c r="E21" s="72" t="s">
        <v>2518</v>
      </c>
      <c r="F21" s="72" t="s">
        <v>2712</v>
      </c>
      <c r="G21" s="72" t="s">
        <v>2713</v>
      </c>
      <c r="H21" s="72" t="s">
        <v>2714</v>
      </c>
      <c r="I21" s="72" t="s">
        <v>2715</v>
      </c>
      <c r="J21" s="72" t="s">
        <v>2716</v>
      </c>
      <c r="K21" s="72" t="s">
        <v>2643</v>
      </c>
      <c r="L21" s="72" t="s">
        <v>2644</v>
      </c>
      <c r="M21" s="72" t="s">
        <v>2645</v>
      </c>
      <c r="N21" s="72" t="s">
        <v>2646</v>
      </c>
      <c r="O21" s="72" t="s">
        <v>2647</v>
      </c>
      <c r="P21" s="72" t="s">
        <v>2648</v>
      </c>
      <c r="Q21" s="71"/>
    </row>
    <row r="22" spans="1:17" x14ac:dyDescent="0.2">
      <c r="A22" s="70" t="s">
        <v>207</v>
      </c>
      <c r="B22" s="70" t="s">
        <v>2493</v>
      </c>
      <c r="C22" s="70">
        <v>1.5</v>
      </c>
      <c r="D22" s="70" t="s">
        <v>2540</v>
      </c>
      <c r="E22" s="70" t="s">
        <v>2518</v>
      </c>
      <c r="F22" s="70" t="s">
        <v>2717</v>
      </c>
      <c r="G22" s="70" t="s">
        <v>2718</v>
      </c>
      <c r="H22" s="70" t="s">
        <v>2719</v>
      </c>
      <c r="I22" s="70" t="s">
        <v>2715</v>
      </c>
      <c r="J22" s="70" t="s">
        <v>2716</v>
      </c>
      <c r="K22" s="70" t="s">
        <v>2643</v>
      </c>
      <c r="L22" s="70" t="s">
        <v>2644</v>
      </c>
      <c r="M22" s="70" t="s">
        <v>2645</v>
      </c>
      <c r="N22" s="70" t="s">
        <v>2646</v>
      </c>
      <c r="O22" s="70" t="s">
        <v>2647</v>
      </c>
      <c r="P22" s="70" t="s">
        <v>2648</v>
      </c>
      <c r="Q22" s="70"/>
    </row>
    <row r="23" spans="1:17" x14ac:dyDescent="0.2">
      <c r="A23" s="71" t="s">
        <v>210</v>
      </c>
      <c r="B23" s="71" t="s">
        <v>2493</v>
      </c>
      <c r="C23" s="71">
        <v>1.5</v>
      </c>
      <c r="D23" s="71" t="s">
        <v>2540</v>
      </c>
      <c r="E23" s="72" t="s">
        <v>2518</v>
      </c>
      <c r="F23" s="72" t="s">
        <v>2720</v>
      </c>
      <c r="G23" s="72" t="s">
        <v>2721</v>
      </c>
      <c r="H23" s="72" t="s">
        <v>2687</v>
      </c>
      <c r="I23" s="72" t="s">
        <v>2656</v>
      </c>
      <c r="J23" s="72" t="s">
        <v>2722</v>
      </c>
      <c r="K23" s="72" t="s">
        <v>2643</v>
      </c>
      <c r="L23" s="72" t="s">
        <v>2644</v>
      </c>
      <c r="M23" s="72" t="s">
        <v>2645</v>
      </c>
      <c r="N23" s="72" t="s">
        <v>2646</v>
      </c>
      <c r="O23" s="72" t="s">
        <v>2647</v>
      </c>
      <c r="P23" s="72" t="s">
        <v>2648</v>
      </c>
      <c r="Q23" s="71"/>
    </row>
    <row r="24" spans="1:17" x14ac:dyDescent="0.2">
      <c r="A24" s="70" t="s">
        <v>212</v>
      </c>
      <c r="B24" s="70" t="s">
        <v>2493</v>
      </c>
      <c r="C24" s="70">
        <v>1.5</v>
      </c>
      <c r="D24" s="70" t="s">
        <v>2540</v>
      </c>
      <c r="E24" s="70" t="s">
        <v>2518</v>
      </c>
      <c r="F24" s="70" t="s">
        <v>2723</v>
      </c>
      <c r="G24" s="70" t="s">
        <v>2724</v>
      </c>
      <c r="H24" s="70" t="s">
        <v>2725</v>
      </c>
      <c r="I24" s="70" t="s">
        <v>2726</v>
      </c>
      <c r="J24" s="70" t="s">
        <v>2727</v>
      </c>
      <c r="K24" s="70" t="s">
        <v>2643</v>
      </c>
      <c r="L24" s="70" t="s">
        <v>2644</v>
      </c>
      <c r="M24" s="70" t="s">
        <v>2645</v>
      </c>
      <c r="N24" s="70" t="s">
        <v>2646</v>
      </c>
      <c r="O24" s="70" t="s">
        <v>2647</v>
      </c>
      <c r="P24" s="70" t="s">
        <v>2648</v>
      </c>
      <c r="Q24" s="70"/>
    </row>
    <row r="25" spans="1:17" x14ac:dyDescent="0.2">
      <c r="A25" s="71" t="s">
        <v>214</v>
      </c>
      <c r="B25" s="71" t="s">
        <v>2493</v>
      </c>
      <c r="C25" s="71">
        <v>1.5</v>
      </c>
      <c r="D25" s="71" t="s">
        <v>2540</v>
      </c>
      <c r="E25" s="72" t="s">
        <v>2518</v>
      </c>
      <c r="F25" s="72" t="s">
        <v>2728</v>
      </c>
      <c r="G25" s="72" t="s">
        <v>2729</v>
      </c>
      <c r="H25" s="72" t="s">
        <v>2725</v>
      </c>
      <c r="I25" s="72" t="s">
        <v>2656</v>
      </c>
      <c r="J25" s="72" t="s">
        <v>2722</v>
      </c>
      <c r="K25" s="72" t="s">
        <v>2643</v>
      </c>
      <c r="L25" s="72" t="s">
        <v>2644</v>
      </c>
      <c r="M25" s="72" t="s">
        <v>2645</v>
      </c>
      <c r="N25" s="72" t="s">
        <v>2646</v>
      </c>
      <c r="O25" s="72" t="s">
        <v>2647</v>
      </c>
      <c r="P25" s="72" t="s">
        <v>2648</v>
      </c>
      <c r="Q25" s="71"/>
    </row>
    <row r="26" spans="1:17" x14ac:dyDescent="0.2">
      <c r="A26" s="70" t="s">
        <v>217</v>
      </c>
      <c r="B26" s="70" t="s">
        <v>2493</v>
      </c>
      <c r="C26" s="70">
        <v>1.5</v>
      </c>
      <c r="D26" s="70" t="s">
        <v>2540</v>
      </c>
      <c r="E26" s="70" t="s">
        <v>2518</v>
      </c>
      <c r="F26" s="70" t="s">
        <v>2730</v>
      </c>
      <c r="G26" s="70" t="s">
        <v>2731</v>
      </c>
      <c r="H26" s="70" t="s">
        <v>2732</v>
      </c>
      <c r="I26" s="70" t="s">
        <v>2733</v>
      </c>
      <c r="J26" s="70" t="s">
        <v>2734</v>
      </c>
      <c r="K26" s="70" t="s">
        <v>2643</v>
      </c>
      <c r="L26" s="70" t="s">
        <v>2644</v>
      </c>
      <c r="M26" s="70" t="s">
        <v>2645</v>
      </c>
      <c r="N26" s="70" t="s">
        <v>2646</v>
      </c>
      <c r="O26" s="70" t="s">
        <v>2647</v>
      </c>
      <c r="P26" s="70" t="s">
        <v>2648</v>
      </c>
      <c r="Q26" s="70"/>
    </row>
    <row r="27" spans="1:17" x14ac:dyDescent="0.2">
      <c r="A27" s="71" t="s">
        <v>220</v>
      </c>
      <c r="B27" s="71" t="s">
        <v>2493</v>
      </c>
      <c r="C27" s="71">
        <v>1.5</v>
      </c>
      <c r="D27" s="71" t="s">
        <v>2540</v>
      </c>
      <c r="E27" s="72" t="s">
        <v>2518</v>
      </c>
      <c r="F27" s="72" t="s">
        <v>2735</v>
      </c>
      <c r="G27" s="72" t="s">
        <v>2736</v>
      </c>
      <c r="H27" s="72" t="s">
        <v>2732</v>
      </c>
      <c r="I27" s="72" t="s">
        <v>2733</v>
      </c>
      <c r="J27" s="72" t="s">
        <v>2737</v>
      </c>
      <c r="K27" s="72" t="s">
        <v>2643</v>
      </c>
      <c r="L27" s="72" t="s">
        <v>2644</v>
      </c>
      <c r="M27" s="72" t="s">
        <v>2645</v>
      </c>
      <c r="N27" s="72" t="s">
        <v>2646</v>
      </c>
      <c r="O27" s="72" t="s">
        <v>2647</v>
      </c>
      <c r="P27" s="72" t="s">
        <v>2648</v>
      </c>
      <c r="Q27" s="71"/>
    </row>
    <row r="28" spans="1:17" x14ac:dyDescent="0.2">
      <c r="A28" s="70" t="s">
        <v>223</v>
      </c>
      <c r="B28" s="70" t="s">
        <v>2493</v>
      </c>
      <c r="C28" s="70">
        <v>1.5</v>
      </c>
      <c r="D28" s="70" t="s">
        <v>2540</v>
      </c>
      <c r="E28" s="70" t="s">
        <v>2518</v>
      </c>
      <c r="F28" s="70" t="s">
        <v>2738</v>
      </c>
      <c r="G28" s="70" t="s">
        <v>2739</v>
      </c>
      <c r="H28" s="70" t="s">
        <v>2740</v>
      </c>
      <c r="I28" s="70" t="s">
        <v>2741</v>
      </c>
      <c r="J28" s="70" t="s">
        <v>2722</v>
      </c>
      <c r="K28" s="70" t="s">
        <v>2643</v>
      </c>
      <c r="L28" s="70" t="s">
        <v>2644</v>
      </c>
      <c r="M28" s="70" t="s">
        <v>2645</v>
      </c>
      <c r="N28" s="70" t="s">
        <v>2646</v>
      </c>
      <c r="O28" s="70" t="s">
        <v>2647</v>
      </c>
      <c r="P28" s="70" t="s">
        <v>2648</v>
      </c>
      <c r="Q28" s="70"/>
    </row>
    <row r="29" spans="1:17" x14ac:dyDescent="0.2">
      <c r="A29" s="71" t="s">
        <v>225</v>
      </c>
      <c r="B29" s="71" t="s">
        <v>2493</v>
      </c>
      <c r="C29" s="71">
        <v>1.5</v>
      </c>
      <c r="D29" s="71" t="s">
        <v>2540</v>
      </c>
      <c r="E29" s="72" t="s">
        <v>2518</v>
      </c>
      <c r="F29" s="72" t="s">
        <v>2742</v>
      </c>
      <c r="G29" s="72" t="s">
        <v>2743</v>
      </c>
      <c r="H29" s="72" t="s">
        <v>2740</v>
      </c>
      <c r="I29" s="72" t="s">
        <v>2744</v>
      </c>
      <c r="J29" s="72" t="s">
        <v>2722</v>
      </c>
      <c r="K29" s="72" t="s">
        <v>2643</v>
      </c>
      <c r="L29" s="72" t="s">
        <v>2644</v>
      </c>
      <c r="M29" s="72" t="s">
        <v>2645</v>
      </c>
      <c r="N29" s="72" t="s">
        <v>2646</v>
      </c>
      <c r="O29" s="72" t="s">
        <v>2647</v>
      </c>
      <c r="P29" s="72" t="s">
        <v>2648</v>
      </c>
      <c r="Q29" s="71"/>
    </row>
    <row r="30" spans="1:17" x14ac:dyDescent="0.2">
      <c r="A30" s="70" t="s">
        <v>227</v>
      </c>
      <c r="B30" s="70" t="s">
        <v>2493</v>
      </c>
      <c r="C30" s="70">
        <v>1.5</v>
      </c>
      <c r="D30" s="70" t="s">
        <v>2540</v>
      </c>
      <c r="E30" s="70" t="s">
        <v>2518</v>
      </c>
      <c r="F30" s="70" t="s">
        <v>2745</v>
      </c>
      <c r="G30" s="70" t="s">
        <v>2746</v>
      </c>
      <c r="H30" s="70" t="s">
        <v>2747</v>
      </c>
      <c r="I30" s="70" t="s">
        <v>2726</v>
      </c>
      <c r="J30" s="70" t="s">
        <v>2722</v>
      </c>
      <c r="K30" s="70" t="s">
        <v>2643</v>
      </c>
      <c r="L30" s="70" t="s">
        <v>2644</v>
      </c>
      <c r="M30" s="70" t="s">
        <v>2645</v>
      </c>
      <c r="N30" s="70" t="s">
        <v>2646</v>
      </c>
      <c r="O30" s="70" t="s">
        <v>2647</v>
      </c>
      <c r="P30" s="70" t="s">
        <v>2648</v>
      </c>
      <c r="Q30" s="70"/>
    </row>
    <row r="31" spans="1:17" x14ac:dyDescent="0.2">
      <c r="A31" s="71" t="s">
        <v>229</v>
      </c>
      <c r="B31" s="71" t="s">
        <v>2493</v>
      </c>
      <c r="C31" s="71">
        <v>1.5</v>
      </c>
      <c r="D31" s="71" t="s">
        <v>2540</v>
      </c>
      <c r="E31" s="72" t="s">
        <v>2518</v>
      </c>
      <c r="F31" s="72" t="s">
        <v>2748</v>
      </c>
      <c r="G31" s="72" t="s">
        <v>2749</v>
      </c>
      <c r="H31" s="72" t="s">
        <v>2750</v>
      </c>
      <c r="I31" s="72" t="s">
        <v>2751</v>
      </c>
      <c r="J31" s="72" t="s">
        <v>2709</v>
      </c>
      <c r="K31" s="72" t="s">
        <v>2643</v>
      </c>
      <c r="L31" s="72" t="s">
        <v>2644</v>
      </c>
      <c r="M31" s="72" t="s">
        <v>2645</v>
      </c>
      <c r="N31" s="72" t="s">
        <v>2646</v>
      </c>
      <c r="O31" s="72" t="s">
        <v>2647</v>
      </c>
      <c r="P31" s="72" t="s">
        <v>2648</v>
      </c>
      <c r="Q31" s="71"/>
    </row>
    <row r="32" spans="1:17" x14ac:dyDescent="0.2">
      <c r="A32" s="70" t="s">
        <v>231</v>
      </c>
      <c r="B32" s="70" t="s">
        <v>2493</v>
      </c>
      <c r="C32" s="70">
        <v>1.5</v>
      </c>
      <c r="D32" s="70" t="s">
        <v>2752</v>
      </c>
      <c r="E32" s="70" t="s">
        <v>2518</v>
      </c>
      <c r="F32" s="70" t="s">
        <v>2753</v>
      </c>
      <c r="G32" s="70" t="s">
        <v>2754</v>
      </c>
      <c r="H32" s="70" t="s">
        <v>2755</v>
      </c>
      <c r="I32" s="70" t="s">
        <v>2643</v>
      </c>
      <c r="J32" s="70" t="s">
        <v>2644</v>
      </c>
      <c r="K32" s="70" t="s">
        <v>2645</v>
      </c>
      <c r="L32" s="70" t="s">
        <v>2646</v>
      </c>
      <c r="M32" s="70" t="s">
        <v>2647</v>
      </c>
      <c r="N32" s="70" t="s">
        <v>2648</v>
      </c>
      <c r="O32" s="70"/>
      <c r="P32" s="70"/>
      <c r="Q32" s="70"/>
    </row>
    <row r="33" spans="1:17" x14ac:dyDescent="0.2">
      <c r="A33" s="71" t="s">
        <v>234</v>
      </c>
      <c r="B33" s="71" t="s">
        <v>2493</v>
      </c>
      <c r="C33" s="71">
        <v>1.5</v>
      </c>
      <c r="D33" s="71" t="s">
        <v>2752</v>
      </c>
      <c r="E33" s="72" t="s">
        <v>2518</v>
      </c>
      <c r="F33" s="72" t="s">
        <v>2756</v>
      </c>
      <c r="G33" s="72" t="s">
        <v>2757</v>
      </c>
      <c r="H33" s="72" t="s">
        <v>2755</v>
      </c>
      <c r="I33" s="72" t="s">
        <v>2643</v>
      </c>
      <c r="J33" s="72" t="s">
        <v>2758</v>
      </c>
      <c r="K33" s="72" t="s">
        <v>2645</v>
      </c>
      <c r="L33" s="72" t="s">
        <v>2646</v>
      </c>
      <c r="M33" s="72" t="s">
        <v>2647</v>
      </c>
      <c r="N33" s="72" t="s">
        <v>2648</v>
      </c>
      <c r="O33" s="72"/>
      <c r="P33" s="72"/>
      <c r="Q33" s="71"/>
    </row>
    <row r="34" spans="1:17" x14ac:dyDescent="0.2">
      <c r="A34" s="70" t="s">
        <v>236</v>
      </c>
      <c r="B34" s="70" t="s">
        <v>2493</v>
      </c>
      <c r="C34" s="70">
        <v>1.5</v>
      </c>
      <c r="D34" s="70" t="s">
        <v>2752</v>
      </c>
      <c r="E34" s="70" t="s">
        <v>2518</v>
      </c>
      <c r="F34" s="70" t="s">
        <v>2759</v>
      </c>
      <c r="G34" s="70" t="s">
        <v>2760</v>
      </c>
      <c r="H34" s="70" t="s">
        <v>2755</v>
      </c>
      <c r="I34" s="70" t="s">
        <v>2643</v>
      </c>
      <c r="J34" s="70" t="s">
        <v>2761</v>
      </c>
      <c r="K34" s="70" t="s">
        <v>2645</v>
      </c>
      <c r="L34" s="70" t="s">
        <v>2646</v>
      </c>
      <c r="M34" s="70" t="s">
        <v>2647</v>
      </c>
      <c r="N34" s="70" t="s">
        <v>2648</v>
      </c>
      <c r="O34" s="70"/>
      <c r="P34" s="70"/>
      <c r="Q34" s="70"/>
    </row>
    <row r="35" spans="1:17" x14ac:dyDescent="0.2">
      <c r="A35" s="71" t="s">
        <v>237</v>
      </c>
      <c r="B35" s="71" t="s">
        <v>2493</v>
      </c>
      <c r="C35" s="71">
        <v>1.5</v>
      </c>
      <c r="D35" s="71" t="s">
        <v>2752</v>
      </c>
      <c r="E35" s="72" t="s">
        <v>2518</v>
      </c>
      <c r="F35" s="72" t="s">
        <v>2762</v>
      </c>
      <c r="G35" s="72" t="s">
        <v>2763</v>
      </c>
      <c r="H35" s="72" t="s">
        <v>2722</v>
      </c>
      <c r="I35" s="72" t="s">
        <v>2643</v>
      </c>
      <c r="J35" s="72" t="s">
        <v>2644</v>
      </c>
      <c r="K35" s="72" t="s">
        <v>2645</v>
      </c>
      <c r="L35" s="72" t="s">
        <v>2646</v>
      </c>
      <c r="M35" s="72" t="s">
        <v>2647</v>
      </c>
      <c r="N35" s="72" t="s">
        <v>2648</v>
      </c>
      <c r="O35" s="72"/>
      <c r="P35" s="72"/>
      <c r="Q35" s="71"/>
    </row>
    <row r="36" spans="1:17" x14ac:dyDescent="0.2">
      <c r="A36" s="70" t="s">
        <v>240</v>
      </c>
      <c r="B36" s="70" t="s">
        <v>2493</v>
      </c>
      <c r="C36" s="70">
        <v>1.5</v>
      </c>
      <c r="D36" s="70" t="s">
        <v>2540</v>
      </c>
      <c r="E36" s="70" t="s">
        <v>2518</v>
      </c>
      <c r="F36" s="70" t="s">
        <v>2764</v>
      </c>
      <c r="G36" s="70" t="s">
        <v>2765</v>
      </c>
      <c r="H36" s="70" t="s">
        <v>2766</v>
      </c>
      <c r="I36" s="70" t="s">
        <v>2767</v>
      </c>
      <c r="J36" s="70" t="s">
        <v>2709</v>
      </c>
      <c r="K36" s="70" t="s">
        <v>2643</v>
      </c>
      <c r="L36" s="70" t="s">
        <v>2644</v>
      </c>
      <c r="M36" s="70" t="s">
        <v>2645</v>
      </c>
      <c r="N36" s="70" t="s">
        <v>2646</v>
      </c>
      <c r="O36" s="70" t="s">
        <v>2647</v>
      </c>
      <c r="P36" s="70" t="s">
        <v>2648</v>
      </c>
      <c r="Q36" s="70"/>
    </row>
    <row r="37" spans="1:17" x14ac:dyDescent="0.2">
      <c r="A37" s="71" t="s">
        <v>243</v>
      </c>
      <c r="B37" s="71" t="s">
        <v>2493</v>
      </c>
      <c r="C37" s="71">
        <v>1.5</v>
      </c>
      <c r="D37" s="71" t="s">
        <v>2540</v>
      </c>
      <c r="E37" s="72" t="s">
        <v>2518</v>
      </c>
      <c r="F37" s="72" t="s">
        <v>2768</v>
      </c>
      <c r="G37" s="72" t="s">
        <v>2769</v>
      </c>
      <c r="H37" s="72" t="s">
        <v>2726</v>
      </c>
      <c r="I37" s="72" t="s">
        <v>2767</v>
      </c>
      <c r="J37" s="72" t="s">
        <v>2722</v>
      </c>
      <c r="K37" s="72" t="s">
        <v>2643</v>
      </c>
      <c r="L37" s="72" t="s">
        <v>2644</v>
      </c>
      <c r="M37" s="72" t="s">
        <v>2645</v>
      </c>
      <c r="N37" s="72" t="s">
        <v>2646</v>
      </c>
      <c r="O37" s="72" t="s">
        <v>2647</v>
      </c>
      <c r="P37" s="72" t="s">
        <v>2648</v>
      </c>
      <c r="Q37" s="71"/>
    </row>
    <row r="38" spans="1:17" x14ac:dyDescent="0.2">
      <c r="A38" s="70" t="s">
        <v>245</v>
      </c>
      <c r="B38" s="70" t="s">
        <v>2493</v>
      </c>
      <c r="C38" s="70">
        <v>1.5</v>
      </c>
      <c r="D38" s="70" t="s">
        <v>2752</v>
      </c>
      <c r="E38" s="70" t="s">
        <v>2518</v>
      </c>
      <c r="F38" s="70" t="s">
        <v>2770</v>
      </c>
      <c r="G38" s="70" t="s">
        <v>2771</v>
      </c>
      <c r="H38" s="70" t="s">
        <v>2755</v>
      </c>
      <c r="I38" s="70" t="s">
        <v>2643</v>
      </c>
      <c r="J38" s="70" t="s">
        <v>2644</v>
      </c>
      <c r="K38" s="70" t="s">
        <v>2645</v>
      </c>
      <c r="L38" s="70" t="s">
        <v>2646</v>
      </c>
      <c r="M38" s="70" t="s">
        <v>2647</v>
      </c>
      <c r="N38" s="70" t="s">
        <v>2648</v>
      </c>
      <c r="O38" s="70"/>
      <c r="P38" s="70"/>
      <c r="Q38" s="70"/>
    </row>
    <row r="39" spans="1:17" x14ac:dyDescent="0.2">
      <c r="A39" s="71" t="s">
        <v>247</v>
      </c>
      <c r="B39" s="71" t="s">
        <v>2493</v>
      </c>
      <c r="C39" s="71">
        <v>1.5</v>
      </c>
      <c r="D39" s="71" t="s">
        <v>2540</v>
      </c>
      <c r="E39" s="72" t="s">
        <v>2518</v>
      </c>
      <c r="F39" s="72" t="s">
        <v>2772</v>
      </c>
      <c r="G39" s="72" t="s">
        <v>2773</v>
      </c>
      <c r="H39" s="72" t="s">
        <v>2774</v>
      </c>
      <c r="I39" s="72" t="s">
        <v>2775</v>
      </c>
      <c r="J39" s="72" t="s">
        <v>2776</v>
      </c>
      <c r="K39" s="72" t="s">
        <v>2643</v>
      </c>
      <c r="L39" s="72" t="s">
        <v>2644</v>
      </c>
      <c r="M39" s="72" t="s">
        <v>2645</v>
      </c>
      <c r="N39" s="72" t="s">
        <v>2646</v>
      </c>
      <c r="O39" s="72" t="s">
        <v>2647</v>
      </c>
      <c r="P39" s="72" t="s">
        <v>2648</v>
      </c>
      <c r="Q39" s="71"/>
    </row>
    <row r="40" spans="1:17" x14ac:dyDescent="0.2">
      <c r="A40" s="70" t="s">
        <v>250</v>
      </c>
      <c r="B40" s="70" t="s">
        <v>2493</v>
      </c>
      <c r="C40" s="70">
        <v>1.5</v>
      </c>
      <c r="D40" s="70" t="s">
        <v>2752</v>
      </c>
      <c r="E40" s="70" t="s">
        <v>2518</v>
      </c>
      <c r="F40" s="70" t="s">
        <v>2777</v>
      </c>
      <c r="G40" s="70" t="s">
        <v>2778</v>
      </c>
      <c r="H40" s="70" t="s">
        <v>2755</v>
      </c>
      <c r="I40" s="70" t="s">
        <v>2643</v>
      </c>
      <c r="J40" s="70" t="s">
        <v>2644</v>
      </c>
      <c r="K40" s="70" t="s">
        <v>2645</v>
      </c>
      <c r="L40" s="70" t="s">
        <v>2646</v>
      </c>
      <c r="M40" s="70" t="s">
        <v>2647</v>
      </c>
      <c r="N40" s="70" t="s">
        <v>2648</v>
      </c>
      <c r="O40" s="70"/>
      <c r="P40" s="70"/>
      <c r="Q40" s="70"/>
    </row>
    <row r="41" spans="1:17" x14ac:dyDescent="0.2">
      <c r="A41" s="71" t="s">
        <v>252</v>
      </c>
      <c r="B41" s="71" t="s">
        <v>2493</v>
      </c>
      <c r="C41" s="71">
        <v>1.5</v>
      </c>
      <c r="D41" s="71" t="s">
        <v>2752</v>
      </c>
      <c r="E41" s="72" t="s">
        <v>2518</v>
      </c>
      <c r="F41" s="72" t="s">
        <v>2779</v>
      </c>
      <c r="G41" s="72" t="s">
        <v>2780</v>
      </c>
      <c r="H41" s="72" t="s">
        <v>2722</v>
      </c>
      <c r="I41" s="72" t="s">
        <v>2643</v>
      </c>
      <c r="J41" s="72" t="s">
        <v>2644</v>
      </c>
      <c r="K41" s="72" t="s">
        <v>2645</v>
      </c>
      <c r="L41" s="72" t="s">
        <v>2646</v>
      </c>
      <c r="M41" s="72" t="s">
        <v>2647</v>
      </c>
      <c r="N41" s="72" t="s">
        <v>2648</v>
      </c>
      <c r="O41" s="72"/>
      <c r="P41" s="72"/>
      <c r="Q41" s="71"/>
    </row>
    <row r="42" spans="1:17" x14ac:dyDescent="0.2">
      <c r="A42" s="70" t="s">
        <v>254</v>
      </c>
      <c r="B42" s="70" t="s">
        <v>2493</v>
      </c>
      <c r="C42" s="70">
        <v>1.5</v>
      </c>
      <c r="D42" s="70" t="s">
        <v>2540</v>
      </c>
      <c r="E42" s="70" t="s">
        <v>2518</v>
      </c>
      <c r="F42" s="70" t="s">
        <v>2781</v>
      </c>
      <c r="G42" s="70" t="s">
        <v>2782</v>
      </c>
      <c r="H42" s="70" t="s">
        <v>2783</v>
      </c>
      <c r="I42" s="70" t="s">
        <v>2784</v>
      </c>
      <c r="J42" s="70" t="s">
        <v>2785</v>
      </c>
      <c r="K42" s="70" t="s">
        <v>2643</v>
      </c>
      <c r="L42" s="70" t="s">
        <v>2644</v>
      </c>
      <c r="M42" s="70" t="s">
        <v>2645</v>
      </c>
      <c r="N42" s="70" t="s">
        <v>2646</v>
      </c>
      <c r="O42" s="70" t="s">
        <v>2647</v>
      </c>
      <c r="P42" s="70" t="s">
        <v>2648</v>
      </c>
      <c r="Q42" s="70"/>
    </row>
    <row r="43" spans="1:17" x14ac:dyDescent="0.2">
      <c r="A43" s="71" t="s">
        <v>256</v>
      </c>
      <c r="B43" s="71" t="s">
        <v>2493</v>
      </c>
      <c r="C43" s="71">
        <v>1.5</v>
      </c>
      <c r="D43" s="71" t="s">
        <v>2540</v>
      </c>
      <c r="E43" s="72" t="s">
        <v>2518</v>
      </c>
      <c r="F43" s="72" t="s">
        <v>2786</v>
      </c>
      <c r="G43" s="72" t="s">
        <v>2787</v>
      </c>
      <c r="H43" s="72" t="s">
        <v>2783</v>
      </c>
      <c r="I43" s="72" t="s">
        <v>2784</v>
      </c>
      <c r="J43" s="72" t="s">
        <v>2785</v>
      </c>
      <c r="K43" s="72" t="s">
        <v>2643</v>
      </c>
      <c r="L43" s="72" t="s">
        <v>2644</v>
      </c>
      <c r="M43" s="72" t="s">
        <v>2645</v>
      </c>
      <c r="N43" s="72" t="s">
        <v>2646</v>
      </c>
      <c r="O43" s="72" t="s">
        <v>2647</v>
      </c>
      <c r="P43" s="72" t="s">
        <v>2648</v>
      </c>
      <c r="Q43" s="71"/>
    </row>
    <row r="44" spans="1:17" x14ac:dyDescent="0.2">
      <c r="A44" s="70" t="s">
        <v>258</v>
      </c>
      <c r="B44" s="70" t="s">
        <v>2493</v>
      </c>
      <c r="C44" s="70">
        <v>1.5</v>
      </c>
      <c r="D44" s="70" t="s">
        <v>2752</v>
      </c>
      <c r="E44" s="70" t="s">
        <v>2518</v>
      </c>
      <c r="F44" s="70" t="s">
        <v>2788</v>
      </c>
      <c r="G44" s="70" t="s">
        <v>2789</v>
      </c>
      <c r="H44" s="70" t="s">
        <v>2790</v>
      </c>
      <c r="I44" s="70" t="s">
        <v>2643</v>
      </c>
      <c r="J44" s="70" t="s">
        <v>2644</v>
      </c>
      <c r="K44" s="70" t="s">
        <v>2645</v>
      </c>
      <c r="L44" s="70" t="s">
        <v>2646</v>
      </c>
      <c r="M44" s="70" t="s">
        <v>2647</v>
      </c>
      <c r="N44" s="70" t="s">
        <v>2648</v>
      </c>
      <c r="O44" s="70"/>
      <c r="P44" s="70"/>
      <c r="Q44" s="70"/>
    </row>
    <row r="45" spans="1:17" x14ac:dyDescent="0.2">
      <c r="A45" s="71" t="s">
        <v>259</v>
      </c>
      <c r="B45" s="71" t="s">
        <v>2493</v>
      </c>
      <c r="C45" s="71">
        <v>1.5</v>
      </c>
      <c r="D45" s="71" t="s">
        <v>2540</v>
      </c>
      <c r="E45" s="72" t="s">
        <v>2518</v>
      </c>
      <c r="F45" s="72" t="s">
        <v>2791</v>
      </c>
      <c r="G45" s="72" t="s">
        <v>2792</v>
      </c>
      <c r="H45" s="72" t="s">
        <v>2793</v>
      </c>
      <c r="I45" s="72" t="s">
        <v>2794</v>
      </c>
      <c r="J45" s="72" t="s">
        <v>2795</v>
      </c>
      <c r="K45" s="72" t="s">
        <v>2643</v>
      </c>
      <c r="L45" s="72" t="s">
        <v>2644</v>
      </c>
      <c r="M45" s="72" t="s">
        <v>2645</v>
      </c>
      <c r="N45" s="72" t="s">
        <v>2646</v>
      </c>
      <c r="O45" s="72" t="s">
        <v>2647</v>
      </c>
      <c r="P45" s="72" t="s">
        <v>2648</v>
      </c>
      <c r="Q45" s="71"/>
    </row>
    <row r="46" spans="1:17" x14ac:dyDescent="0.2">
      <c r="A46" s="70" t="s">
        <v>261</v>
      </c>
      <c r="B46" s="70" t="s">
        <v>2493</v>
      </c>
      <c r="C46" s="70">
        <v>1.5</v>
      </c>
      <c r="D46" s="70" t="s">
        <v>2752</v>
      </c>
      <c r="E46" s="70" t="s">
        <v>2518</v>
      </c>
      <c r="F46" s="70" t="s">
        <v>2796</v>
      </c>
      <c r="G46" s="70" t="s">
        <v>2797</v>
      </c>
      <c r="H46" s="70" t="s">
        <v>2795</v>
      </c>
      <c r="I46" s="70" t="s">
        <v>2643</v>
      </c>
      <c r="J46" s="70" t="s">
        <v>2644</v>
      </c>
      <c r="K46" s="70" t="s">
        <v>2645</v>
      </c>
      <c r="L46" s="70" t="s">
        <v>2646</v>
      </c>
      <c r="M46" s="70" t="s">
        <v>2647</v>
      </c>
      <c r="N46" s="70" t="s">
        <v>2648</v>
      </c>
      <c r="O46" s="70"/>
      <c r="P46" s="70"/>
      <c r="Q46" s="70"/>
    </row>
    <row r="47" spans="1:17" x14ac:dyDescent="0.2">
      <c r="A47" s="71" t="s">
        <v>263</v>
      </c>
      <c r="B47" s="71" t="s">
        <v>2493</v>
      </c>
      <c r="C47" s="71">
        <v>1.5</v>
      </c>
      <c r="D47" s="71" t="s">
        <v>2752</v>
      </c>
      <c r="E47" s="72" t="s">
        <v>2518</v>
      </c>
      <c r="F47" s="72" t="s">
        <v>2798</v>
      </c>
      <c r="G47" s="72" t="s">
        <v>2799</v>
      </c>
      <c r="H47" s="72" t="s">
        <v>2722</v>
      </c>
      <c r="I47" s="72" t="s">
        <v>2643</v>
      </c>
      <c r="J47" s="72" t="s">
        <v>2644</v>
      </c>
      <c r="K47" s="72" t="s">
        <v>2645</v>
      </c>
      <c r="L47" s="72" t="s">
        <v>2646</v>
      </c>
      <c r="M47" s="72" t="s">
        <v>2647</v>
      </c>
      <c r="N47" s="72" t="s">
        <v>2648</v>
      </c>
      <c r="O47" s="72"/>
      <c r="P47" s="72"/>
      <c r="Q47" s="71"/>
    </row>
    <row r="48" spans="1:17" x14ac:dyDescent="0.2">
      <c r="A48" s="70" t="s">
        <v>265</v>
      </c>
      <c r="B48" s="70" t="s">
        <v>2493</v>
      </c>
      <c r="C48" s="70">
        <v>1.5</v>
      </c>
      <c r="D48" s="70" t="s">
        <v>2752</v>
      </c>
      <c r="E48" s="70" t="s">
        <v>2518</v>
      </c>
      <c r="F48" s="70" t="s">
        <v>2800</v>
      </c>
      <c r="G48" s="70" t="s">
        <v>2801</v>
      </c>
      <c r="H48" s="70" t="s">
        <v>2795</v>
      </c>
      <c r="I48" s="70" t="s">
        <v>2643</v>
      </c>
      <c r="J48" s="70" t="s">
        <v>2644</v>
      </c>
      <c r="K48" s="70" t="s">
        <v>2645</v>
      </c>
      <c r="L48" s="70" t="s">
        <v>2646</v>
      </c>
      <c r="M48" s="70" t="s">
        <v>2647</v>
      </c>
      <c r="N48" s="70" t="s">
        <v>2648</v>
      </c>
      <c r="O48" s="70"/>
      <c r="P48" s="70"/>
      <c r="Q48" s="70"/>
    </row>
    <row r="49" spans="1:17" x14ac:dyDescent="0.2">
      <c r="A49" s="71" t="s">
        <v>267</v>
      </c>
      <c r="B49" s="71" t="s">
        <v>2493</v>
      </c>
      <c r="C49" s="71">
        <v>1.5</v>
      </c>
      <c r="D49" s="71" t="s">
        <v>2752</v>
      </c>
      <c r="E49" s="72" t="s">
        <v>2518</v>
      </c>
      <c r="F49" s="72" t="s">
        <v>2802</v>
      </c>
      <c r="G49" s="72" t="s">
        <v>2803</v>
      </c>
      <c r="H49" s="72" t="s">
        <v>2795</v>
      </c>
      <c r="I49" s="72" t="s">
        <v>2643</v>
      </c>
      <c r="J49" s="72" t="s">
        <v>2644</v>
      </c>
      <c r="K49" s="72" t="s">
        <v>2645</v>
      </c>
      <c r="L49" s="72" t="s">
        <v>2646</v>
      </c>
      <c r="M49" s="72" t="s">
        <v>2647</v>
      </c>
      <c r="N49" s="72" t="s">
        <v>2648</v>
      </c>
      <c r="O49" s="72"/>
      <c r="P49" s="72"/>
      <c r="Q49" s="71"/>
    </row>
    <row r="50" spans="1:17" x14ac:dyDescent="0.2">
      <c r="A50" s="70" t="s">
        <v>269</v>
      </c>
      <c r="B50" s="70" t="s">
        <v>2493</v>
      </c>
      <c r="C50" s="70">
        <v>1.5</v>
      </c>
      <c r="D50" s="70" t="s">
        <v>2752</v>
      </c>
      <c r="E50" s="70" t="s">
        <v>2518</v>
      </c>
      <c r="F50" s="70" t="s">
        <v>2804</v>
      </c>
      <c r="G50" s="70" t="s">
        <v>2805</v>
      </c>
      <c r="H50" s="70" t="s">
        <v>2795</v>
      </c>
      <c r="I50" s="70" t="s">
        <v>2643</v>
      </c>
      <c r="J50" s="70" t="s">
        <v>2644</v>
      </c>
      <c r="K50" s="70" t="s">
        <v>2645</v>
      </c>
      <c r="L50" s="70" t="s">
        <v>2646</v>
      </c>
      <c r="M50" s="70" t="s">
        <v>2647</v>
      </c>
      <c r="N50" s="70" t="s">
        <v>2648</v>
      </c>
      <c r="O50" s="70"/>
      <c r="P50" s="70"/>
      <c r="Q50" s="70"/>
    </row>
    <row r="51" spans="1:17" x14ac:dyDescent="0.2">
      <c r="A51" s="71" t="s">
        <v>271</v>
      </c>
      <c r="B51" s="71" t="s">
        <v>2493</v>
      </c>
      <c r="C51" s="71">
        <v>1.5</v>
      </c>
      <c r="D51" s="71" t="s">
        <v>2752</v>
      </c>
      <c r="E51" s="72" t="s">
        <v>2518</v>
      </c>
      <c r="F51" s="72" t="s">
        <v>2806</v>
      </c>
      <c r="G51" s="72" t="s">
        <v>2807</v>
      </c>
      <c r="H51" s="72" t="s">
        <v>2808</v>
      </c>
      <c r="I51" s="72" t="s">
        <v>2643</v>
      </c>
      <c r="J51" s="72" t="s">
        <v>2644</v>
      </c>
      <c r="K51" s="72" t="s">
        <v>2645</v>
      </c>
      <c r="L51" s="72" t="s">
        <v>2646</v>
      </c>
      <c r="M51" s="72" t="s">
        <v>2647</v>
      </c>
      <c r="N51" s="72" t="s">
        <v>2648</v>
      </c>
      <c r="O51" s="72"/>
      <c r="P51" s="72"/>
      <c r="Q51" s="71"/>
    </row>
    <row r="52" spans="1:17" x14ac:dyDescent="0.2">
      <c r="A52" s="70" t="s">
        <v>273</v>
      </c>
      <c r="B52" s="70" t="s">
        <v>2493</v>
      </c>
      <c r="C52" s="70">
        <v>1.5</v>
      </c>
      <c r="D52" s="70" t="s">
        <v>2752</v>
      </c>
      <c r="E52" s="70" t="s">
        <v>2518</v>
      </c>
      <c r="F52" s="70" t="s">
        <v>2809</v>
      </c>
      <c r="G52" s="70" t="s">
        <v>2810</v>
      </c>
      <c r="H52" s="70" t="s">
        <v>2811</v>
      </c>
      <c r="I52" s="70" t="s">
        <v>2643</v>
      </c>
      <c r="J52" s="70" t="s">
        <v>2644</v>
      </c>
      <c r="K52" s="70" t="s">
        <v>2645</v>
      </c>
      <c r="L52" s="70" t="s">
        <v>2646</v>
      </c>
      <c r="M52" s="70" t="s">
        <v>2647</v>
      </c>
      <c r="N52" s="70" t="s">
        <v>2648</v>
      </c>
      <c r="O52" s="70"/>
      <c r="P52" s="70"/>
      <c r="Q52" s="70"/>
    </row>
    <row r="53" spans="1:17" x14ac:dyDescent="0.2">
      <c r="A53" s="71" t="s">
        <v>275</v>
      </c>
      <c r="B53" s="71" t="s">
        <v>2493</v>
      </c>
      <c r="C53" s="71">
        <v>1.5</v>
      </c>
      <c r="D53" s="71" t="s">
        <v>2752</v>
      </c>
      <c r="E53" s="72" t="s">
        <v>2518</v>
      </c>
      <c r="F53" s="72" t="s">
        <v>2812</v>
      </c>
      <c r="G53" s="72" t="s">
        <v>2813</v>
      </c>
      <c r="H53" s="72" t="s">
        <v>2722</v>
      </c>
      <c r="I53" s="72" t="s">
        <v>2643</v>
      </c>
      <c r="J53" s="72" t="s">
        <v>2644</v>
      </c>
      <c r="K53" s="72" t="s">
        <v>2645</v>
      </c>
      <c r="L53" s="72" t="s">
        <v>2646</v>
      </c>
      <c r="M53" s="72" t="s">
        <v>2647</v>
      </c>
      <c r="N53" s="72" t="s">
        <v>2648</v>
      </c>
      <c r="O53" s="72"/>
      <c r="P53" s="72"/>
      <c r="Q53" s="71"/>
    </row>
    <row r="54" spans="1:17" x14ac:dyDescent="0.2">
      <c r="A54" s="70" t="s">
        <v>277</v>
      </c>
      <c r="B54" s="70" t="s">
        <v>2493</v>
      </c>
      <c r="C54" s="70">
        <v>1.5</v>
      </c>
      <c r="D54" s="70" t="s">
        <v>2752</v>
      </c>
      <c r="E54" s="70" t="s">
        <v>2518</v>
      </c>
      <c r="F54" s="70" t="s">
        <v>2814</v>
      </c>
      <c r="G54" s="70" t="s">
        <v>2815</v>
      </c>
      <c r="H54" s="70" t="s">
        <v>2816</v>
      </c>
      <c r="I54" s="70" t="s">
        <v>2643</v>
      </c>
      <c r="J54" s="70" t="s">
        <v>2644</v>
      </c>
      <c r="K54" s="70" t="s">
        <v>2645</v>
      </c>
      <c r="L54" s="70" t="s">
        <v>2646</v>
      </c>
      <c r="M54" s="70" t="s">
        <v>2647</v>
      </c>
      <c r="N54" s="70" t="s">
        <v>2648</v>
      </c>
      <c r="O54" s="70"/>
      <c r="P54" s="70"/>
      <c r="Q54" s="70"/>
    </row>
    <row r="55" spans="1:17" x14ac:dyDescent="0.2">
      <c r="A55" s="71" t="s">
        <v>279</v>
      </c>
      <c r="B55" s="71" t="s">
        <v>2493</v>
      </c>
      <c r="C55" s="71">
        <v>1.5</v>
      </c>
      <c r="D55" s="71" t="s">
        <v>2752</v>
      </c>
      <c r="E55" s="72" t="s">
        <v>2518</v>
      </c>
      <c r="F55" s="72" t="s">
        <v>2817</v>
      </c>
      <c r="G55" s="72" t="s">
        <v>2818</v>
      </c>
      <c r="H55" s="72" t="s">
        <v>2722</v>
      </c>
      <c r="I55" s="72" t="s">
        <v>2643</v>
      </c>
      <c r="J55" s="72" t="s">
        <v>2644</v>
      </c>
      <c r="K55" s="72" t="s">
        <v>2645</v>
      </c>
      <c r="L55" s="72" t="s">
        <v>2646</v>
      </c>
      <c r="M55" s="72" t="s">
        <v>2647</v>
      </c>
      <c r="N55" s="72" t="s">
        <v>2648</v>
      </c>
      <c r="O55" s="72"/>
      <c r="P55" s="72"/>
      <c r="Q55" s="71"/>
    </row>
    <row r="56" spans="1:17" x14ac:dyDescent="0.2">
      <c r="A56" s="70" t="s">
        <v>281</v>
      </c>
      <c r="B56" s="70" t="s">
        <v>2493</v>
      </c>
      <c r="C56" s="70">
        <v>1.5</v>
      </c>
      <c r="D56" s="70" t="s">
        <v>2752</v>
      </c>
      <c r="E56" s="70" t="s">
        <v>2518</v>
      </c>
      <c r="F56" s="70" t="s">
        <v>2819</v>
      </c>
      <c r="G56" s="70" t="s">
        <v>2820</v>
      </c>
      <c r="H56" s="70" t="s">
        <v>2811</v>
      </c>
      <c r="I56" s="70" t="s">
        <v>2643</v>
      </c>
      <c r="J56" s="70" t="s">
        <v>2644</v>
      </c>
      <c r="K56" s="70" t="s">
        <v>2645</v>
      </c>
      <c r="L56" s="70" t="s">
        <v>2646</v>
      </c>
      <c r="M56" s="70" t="s">
        <v>2647</v>
      </c>
      <c r="N56" s="70" t="s">
        <v>2648</v>
      </c>
      <c r="O56" s="70"/>
      <c r="P56" s="70"/>
      <c r="Q56" s="70"/>
    </row>
    <row r="57" spans="1:17" x14ac:dyDescent="0.2">
      <c r="A57" s="71" t="s">
        <v>283</v>
      </c>
      <c r="B57" s="71" t="s">
        <v>2493</v>
      </c>
      <c r="C57" s="71">
        <v>1.5</v>
      </c>
      <c r="D57" s="71" t="s">
        <v>2752</v>
      </c>
      <c r="E57" s="72" t="s">
        <v>2518</v>
      </c>
      <c r="F57" s="72" t="s">
        <v>2821</v>
      </c>
      <c r="G57" s="72" t="s">
        <v>2822</v>
      </c>
      <c r="H57" s="72" t="s">
        <v>2776</v>
      </c>
      <c r="I57" s="72" t="s">
        <v>2643</v>
      </c>
      <c r="J57" s="72" t="s">
        <v>2644</v>
      </c>
      <c r="K57" s="72" t="s">
        <v>2645</v>
      </c>
      <c r="L57" s="72" t="s">
        <v>2646</v>
      </c>
      <c r="M57" s="72" t="s">
        <v>2647</v>
      </c>
      <c r="N57" s="72" t="s">
        <v>2648</v>
      </c>
      <c r="O57" s="72"/>
      <c r="P57" s="72"/>
      <c r="Q57" s="71"/>
    </row>
    <row r="58" spans="1:17" x14ac:dyDescent="0.2">
      <c r="A58" s="70" t="s">
        <v>285</v>
      </c>
      <c r="B58" s="70" t="s">
        <v>2493</v>
      </c>
      <c r="C58" s="70">
        <v>1.5</v>
      </c>
      <c r="D58" s="70" t="s">
        <v>2752</v>
      </c>
      <c r="E58" s="70" t="s">
        <v>2518</v>
      </c>
      <c r="F58" s="70" t="s">
        <v>2823</v>
      </c>
      <c r="G58" s="70" t="s">
        <v>2775</v>
      </c>
      <c r="H58" s="70" t="s">
        <v>2776</v>
      </c>
      <c r="I58" s="70" t="s">
        <v>2643</v>
      </c>
      <c r="J58" s="70" t="s">
        <v>2644</v>
      </c>
      <c r="K58" s="70" t="s">
        <v>2645</v>
      </c>
      <c r="L58" s="70" t="s">
        <v>2646</v>
      </c>
      <c r="M58" s="70" t="s">
        <v>2647</v>
      </c>
      <c r="N58" s="70" t="s">
        <v>2648</v>
      </c>
      <c r="O58" s="70"/>
      <c r="P58" s="70"/>
      <c r="Q58" s="70"/>
    </row>
    <row r="59" spans="1:17" x14ac:dyDescent="0.2">
      <c r="A59" s="71" t="s">
        <v>287</v>
      </c>
      <c r="B59" s="71" t="s">
        <v>2493</v>
      </c>
      <c r="C59" s="71">
        <v>1.5</v>
      </c>
      <c r="D59" s="71" t="s">
        <v>2752</v>
      </c>
      <c r="E59" s="72" t="s">
        <v>2518</v>
      </c>
      <c r="F59" s="72" t="s">
        <v>2824</v>
      </c>
      <c r="G59" s="72" t="s">
        <v>2825</v>
      </c>
      <c r="H59" s="72" t="s">
        <v>2776</v>
      </c>
      <c r="I59" s="72" t="s">
        <v>2643</v>
      </c>
      <c r="J59" s="72" t="s">
        <v>2644</v>
      </c>
      <c r="K59" s="72" t="s">
        <v>2645</v>
      </c>
      <c r="L59" s="72" t="s">
        <v>2646</v>
      </c>
      <c r="M59" s="72" t="s">
        <v>2647</v>
      </c>
      <c r="N59" s="72" t="s">
        <v>2648</v>
      </c>
      <c r="O59" s="72"/>
      <c r="P59" s="72"/>
      <c r="Q59" s="71"/>
    </row>
    <row r="60" spans="1:17" x14ac:dyDescent="0.2">
      <c r="A60" s="70" t="s">
        <v>289</v>
      </c>
      <c r="B60" s="70" t="s">
        <v>2493</v>
      </c>
      <c r="C60" s="70">
        <v>1.5</v>
      </c>
      <c r="D60" s="70" t="s">
        <v>2752</v>
      </c>
      <c r="E60" s="70" t="s">
        <v>2518</v>
      </c>
      <c r="F60" s="70" t="s">
        <v>2826</v>
      </c>
      <c r="G60" s="70" t="s">
        <v>2827</v>
      </c>
      <c r="H60" s="70" t="s">
        <v>2776</v>
      </c>
      <c r="I60" s="70" t="s">
        <v>2643</v>
      </c>
      <c r="J60" s="70" t="s">
        <v>2644</v>
      </c>
      <c r="K60" s="70" t="s">
        <v>2645</v>
      </c>
      <c r="L60" s="70" t="s">
        <v>2646</v>
      </c>
      <c r="M60" s="70" t="s">
        <v>2647</v>
      </c>
      <c r="N60" s="70" t="s">
        <v>2648</v>
      </c>
      <c r="O60" s="70"/>
      <c r="P60" s="70"/>
      <c r="Q60" s="70"/>
    </row>
    <row r="61" spans="1:17" x14ac:dyDescent="0.2">
      <c r="A61" s="71" t="s">
        <v>291</v>
      </c>
      <c r="B61" s="71" t="s">
        <v>2493</v>
      </c>
      <c r="C61" s="71">
        <v>1.5</v>
      </c>
      <c r="D61" s="71" t="s">
        <v>2752</v>
      </c>
      <c r="E61" s="72" t="s">
        <v>2518</v>
      </c>
      <c r="F61" s="72" t="s">
        <v>2828</v>
      </c>
      <c r="G61" s="72" t="s">
        <v>2829</v>
      </c>
      <c r="H61" s="72" t="s">
        <v>2811</v>
      </c>
      <c r="I61" s="72" t="s">
        <v>2643</v>
      </c>
      <c r="J61" s="72" t="s">
        <v>2644</v>
      </c>
      <c r="K61" s="72" t="s">
        <v>2645</v>
      </c>
      <c r="L61" s="72" t="s">
        <v>2646</v>
      </c>
      <c r="M61" s="72" t="s">
        <v>2647</v>
      </c>
      <c r="N61" s="72" t="s">
        <v>2648</v>
      </c>
      <c r="O61" s="72"/>
      <c r="P61" s="72"/>
      <c r="Q61" s="71"/>
    </row>
    <row r="62" spans="1:17" x14ac:dyDescent="0.2">
      <c r="A62" s="70" t="s">
        <v>293</v>
      </c>
      <c r="B62" s="70" t="s">
        <v>2493</v>
      </c>
      <c r="C62" s="70">
        <v>1.5</v>
      </c>
      <c r="D62" s="70" t="s">
        <v>2752</v>
      </c>
      <c r="E62" s="70" t="s">
        <v>2518</v>
      </c>
      <c r="F62" s="70" t="s">
        <v>2830</v>
      </c>
      <c r="G62" s="70" t="s">
        <v>2831</v>
      </c>
      <c r="H62" s="70" t="s">
        <v>2832</v>
      </c>
      <c r="I62" s="70" t="s">
        <v>2643</v>
      </c>
      <c r="J62" s="70" t="s">
        <v>2644</v>
      </c>
      <c r="K62" s="70" t="s">
        <v>2645</v>
      </c>
      <c r="L62" s="70" t="s">
        <v>2646</v>
      </c>
      <c r="M62" s="70" t="s">
        <v>2647</v>
      </c>
      <c r="N62" s="70" t="s">
        <v>2648</v>
      </c>
      <c r="O62" s="70"/>
      <c r="P62" s="70"/>
      <c r="Q62" s="70"/>
    </row>
    <row r="63" spans="1:17" x14ac:dyDescent="0.2">
      <c r="A63" s="71" t="s">
        <v>295</v>
      </c>
      <c r="B63" s="71" t="s">
        <v>2493</v>
      </c>
      <c r="C63" s="71">
        <v>1.5</v>
      </c>
      <c r="D63" s="71" t="s">
        <v>2752</v>
      </c>
      <c r="E63" s="72" t="s">
        <v>2518</v>
      </c>
      <c r="F63" s="72" t="s">
        <v>2833</v>
      </c>
      <c r="G63" s="72" t="s">
        <v>2834</v>
      </c>
      <c r="H63" s="72" t="s">
        <v>2785</v>
      </c>
      <c r="I63" s="72" t="s">
        <v>2643</v>
      </c>
      <c r="J63" s="72" t="s">
        <v>2644</v>
      </c>
      <c r="K63" s="72" t="s">
        <v>2645</v>
      </c>
      <c r="L63" s="72" t="s">
        <v>2646</v>
      </c>
      <c r="M63" s="72" t="s">
        <v>2647</v>
      </c>
      <c r="N63" s="72" t="s">
        <v>2648</v>
      </c>
      <c r="O63" s="72"/>
      <c r="P63" s="72"/>
      <c r="Q63" s="71"/>
    </row>
    <row r="64" spans="1:17" x14ac:dyDescent="0.2">
      <c r="A64" s="70" t="s">
        <v>297</v>
      </c>
      <c r="B64" s="70" t="s">
        <v>2493</v>
      </c>
      <c r="C64" s="70">
        <v>1.5</v>
      </c>
      <c r="D64" s="70" t="s">
        <v>2752</v>
      </c>
      <c r="E64" s="70" t="s">
        <v>2518</v>
      </c>
      <c r="F64" s="70" t="s">
        <v>2835</v>
      </c>
      <c r="G64" s="70" t="s">
        <v>2836</v>
      </c>
      <c r="H64" s="70" t="s">
        <v>2816</v>
      </c>
      <c r="I64" s="70" t="s">
        <v>2643</v>
      </c>
      <c r="J64" s="70" t="s">
        <v>2644</v>
      </c>
      <c r="K64" s="70" t="s">
        <v>2645</v>
      </c>
      <c r="L64" s="70" t="s">
        <v>2646</v>
      </c>
      <c r="M64" s="70" t="s">
        <v>2647</v>
      </c>
      <c r="N64" s="70" t="s">
        <v>2648</v>
      </c>
      <c r="O64" s="70"/>
      <c r="P64" s="70"/>
      <c r="Q64" s="70"/>
    </row>
    <row r="65" spans="1:17" x14ac:dyDescent="0.2">
      <c r="A65" s="71" t="s">
        <v>299</v>
      </c>
      <c r="B65" s="71" t="s">
        <v>2493</v>
      </c>
      <c r="C65" s="71">
        <v>1.5</v>
      </c>
      <c r="D65" s="71" t="s">
        <v>2752</v>
      </c>
      <c r="E65" s="72" t="s">
        <v>2518</v>
      </c>
      <c r="F65" s="72" t="s">
        <v>2837</v>
      </c>
      <c r="G65" s="72" t="s">
        <v>2838</v>
      </c>
      <c r="H65" s="72" t="s">
        <v>2816</v>
      </c>
      <c r="I65" s="72" t="s">
        <v>2643</v>
      </c>
      <c r="J65" s="72" t="s">
        <v>2644</v>
      </c>
      <c r="K65" s="72" t="s">
        <v>2645</v>
      </c>
      <c r="L65" s="72" t="s">
        <v>2646</v>
      </c>
      <c r="M65" s="72" t="s">
        <v>2647</v>
      </c>
      <c r="N65" s="72" t="s">
        <v>2648</v>
      </c>
      <c r="O65" s="72"/>
      <c r="P65" s="72"/>
      <c r="Q65" s="71"/>
    </row>
    <row r="66" spans="1:17" x14ac:dyDescent="0.2">
      <c r="A66" s="70" t="s">
        <v>301</v>
      </c>
      <c r="B66" s="70" t="s">
        <v>2493</v>
      </c>
      <c r="C66" s="70">
        <v>1.5</v>
      </c>
      <c r="D66" s="70" t="s">
        <v>2752</v>
      </c>
      <c r="E66" s="70" t="s">
        <v>2518</v>
      </c>
      <c r="F66" s="70" t="s">
        <v>2839</v>
      </c>
      <c r="G66" s="70" t="s">
        <v>2840</v>
      </c>
      <c r="H66" s="70" t="s">
        <v>2841</v>
      </c>
      <c r="I66" s="70" t="s">
        <v>2643</v>
      </c>
      <c r="J66" s="70" t="s">
        <v>2644</v>
      </c>
      <c r="K66" s="70" t="s">
        <v>2645</v>
      </c>
      <c r="L66" s="70" t="s">
        <v>2646</v>
      </c>
      <c r="M66" s="70" t="s">
        <v>2647</v>
      </c>
      <c r="N66" s="70" t="s">
        <v>2648</v>
      </c>
      <c r="O66" s="70"/>
      <c r="P66" s="70"/>
      <c r="Q66" s="70"/>
    </row>
    <row r="67" spans="1:17" x14ac:dyDescent="0.2">
      <c r="A67" s="71" t="s">
        <v>303</v>
      </c>
      <c r="B67" s="71" t="s">
        <v>2493</v>
      </c>
      <c r="C67" s="71">
        <v>1.5</v>
      </c>
      <c r="D67" s="71" t="s">
        <v>2752</v>
      </c>
      <c r="E67" s="72" t="s">
        <v>2518</v>
      </c>
      <c r="F67" s="72" t="s">
        <v>2842</v>
      </c>
      <c r="G67" s="72" t="s">
        <v>2843</v>
      </c>
      <c r="H67" s="72" t="s">
        <v>2722</v>
      </c>
      <c r="I67" s="72" t="s">
        <v>2643</v>
      </c>
      <c r="J67" s="72" t="s">
        <v>2644</v>
      </c>
      <c r="K67" s="72" t="s">
        <v>2645</v>
      </c>
      <c r="L67" s="72" t="s">
        <v>2646</v>
      </c>
      <c r="M67" s="72" t="s">
        <v>2647</v>
      </c>
      <c r="N67" s="72" t="s">
        <v>2648</v>
      </c>
      <c r="O67" s="72"/>
      <c r="P67" s="72"/>
      <c r="Q67" s="71"/>
    </row>
    <row r="68" spans="1:17" x14ac:dyDescent="0.2">
      <c r="A68" s="70" t="s">
        <v>305</v>
      </c>
      <c r="B68" s="70" t="s">
        <v>2493</v>
      </c>
      <c r="C68" s="70">
        <v>1.5</v>
      </c>
      <c r="D68" s="70" t="s">
        <v>2752</v>
      </c>
      <c r="E68" s="70" t="s">
        <v>2518</v>
      </c>
      <c r="F68" s="70" t="s">
        <v>2844</v>
      </c>
      <c r="G68" s="70" t="s">
        <v>2845</v>
      </c>
      <c r="H68" s="70" t="s">
        <v>2841</v>
      </c>
      <c r="I68" s="70" t="s">
        <v>2643</v>
      </c>
      <c r="J68" s="70" t="s">
        <v>2644</v>
      </c>
      <c r="K68" s="70" t="s">
        <v>2645</v>
      </c>
      <c r="L68" s="70" t="s">
        <v>2646</v>
      </c>
      <c r="M68" s="70" t="s">
        <v>2647</v>
      </c>
      <c r="N68" s="70" t="s">
        <v>2648</v>
      </c>
      <c r="O68" s="70"/>
      <c r="P68" s="70"/>
      <c r="Q68" s="70"/>
    </row>
    <row r="69" spans="1:17" x14ac:dyDescent="0.2">
      <c r="A69" s="71" t="s">
        <v>307</v>
      </c>
      <c r="B69" s="71" t="s">
        <v>2493</v>
      </c>
      <c r="C69" s="71">
        <v>1.5</v>
      </c>
      <c r="D69" s="71" t="s">
        <v>2752</v>
      </c>
      <c r="E69" s="72" t="s">
        <v>2518</v>
      </c>
      <c r="F69" s="72" t="s">
        <v>2846</v>
      </c>
      <c r="G69" s="72" t="s">
        <v>2847</v>
      </c>
      <c r="H69" s="72" t="s">
        <v>2722</v>
      </c>
      <c r="I69" s="72" t="s">
        <v>2643</v>
      </c>
      <c r="J69" s="72" t="s">
        <v>2644</v>
      </c>
      <c r="K69" s="72" t="s">
        <v>2645</v>
      </c>
      <c r="L69" s="72" t="s">
        <v>2646</v>
      </c>
      <c r="M69" s="72" t="s">
        <v>2647</v>
      </c>
      <c r="N69" s="72" t="s">
        <v>2648</v>
      </c>
      <c r="O69" s="72"/>
      <c r="P69" s="72"/>
      <c r="Q69" s="71"/>
    </row>
    <row r="70" spans="1:17" x14ac:dyDescent="0.2">
      <c r="A70" s="70" t="s">
        <v>309</v>
      </c>
      <c r="B70" s="70" t="s">
        <v>2493</v>
      </c>
      <c r="C70" s="70">
        <v>1.5</v>
      </c>
      <c r="D70" s="70" t="s">
        <v>2752</v>
      </c>
      <c r="E70" s="70" t="s">
        <v>2518</v>
      </c>
      <c r="F70" s="70" t="s">
        <v>2848</v>
      </c>
      <c r="G70" s="70" t="s">
        <v>2849</v>
      </c>
      <c r="H70" s="70" t="s">
        <v>2722</v>
      </c>
      <c r="I70" s="70" t="s">
        <v>2643</v>
      </c>
      <c r="J70" s="70" t="s">
        <v>2644</v>
      </c>
      <c r="K70" s="70" t="s">
        <v>2645</v>
      </c>
      <c r="L70" s="70" t="s">
        <v>2646</v>
      </c>
      <c r="M70" s="70" t="s">
        <v>2647</v>
      </c>
      <c r="N70" s="70" t="s">
        <v>2648</v>
      </c>
      <c r="O70" s="70"/>
      <c r="P70" s="70"/>
      <c r="Q70" s="70"/>
    </row>
    <row r="71" spans="1:17" x14ac:dyDescent="0.2">
      <c r="A71" s="71" t="s">
        <v>311</v>
      </c>
      <c r="B71" s="71" t="s">
        <v>2493</v>
      </c>
      <c r="C71" s="71">
        <v>1.5</v>
      </c>
      <c r="D71" s="71" t="s">
        <v>2752</v>
      </c>
      <c r="E71" s="72" t="s">
        <v>2518</v>
      </c>
      <c r="F71" s="72" t="s">
        <v>2850</v>
      </c>
      <c r="G71" s="72" t="s">
        <v>2851</v>
      </c>
      <c r="H71" s="72" t="s">
        <v>2709</v>
      </c>
      <c r="I71" s="72" t="s">
        <v>2643</v>
      </c>
      <c r="J71" s="72" t="s">
        <v>2644</v>
      </c>
      <c r="K71" s="72" t="s">
        <v>2645</v>
      </c>
      <c r="L71" s="72" t="s">
        <v>2646</v>
      </c>
      <c r="M71" s="72" t="s">
        <v>2647</v>
      </c>
      <c r="N71" s="72" t="s">
        <v>2648</v>
      </c>
      <c r="O71" s="72"/>
      <c r="P71" s="72"/>
      <c r="Q71" s="71"/>
    </row>
    <row r="72" spans="1:17" x14ac:dyDescent="0.2">
      <c r="A72" s="70" t="s">
        <v>313</v>
      </c>
      <c r="B72" s="70" t="s">
        <v>2493</v>
      </c>
      <c r="C72" s="70">
        <v>1.5</v>
      </c>
      <c r="D72" s="70" t="s">
        <v>2752</v>
      </c>
      <c r="E72" s="70" t="s">
        <v>2518</v>
      </c>
      <c r="F72" s="70" t="s">
        <v>2852</v>
      </c>
      <c r="G72" s="70" t="s">
        <v>2853</v>
      </c>
      <c r="H72" s="70" t="s">
        <v>2722</v>
      </c>
      <c r="I72" s="70" t="s">
        <v>2643</v>
      </c>
      <c r="J72" s="70" t="s">
        <v>2644</v>
      </c>
      <c r="K72" s="70" t="s">
        <v>2645</v>
      </c>
      <c r="L72" s="70" t="s">
        <v>2646</v>
      </c>
      <c r="M72" s="70" t="s">
        <v>2647</v>
      </c>
      <c r="N72" s="70" t="s">
        <v>2648</v>
      </c>
      <c r="O72" s="70"/>
      <c r="P72" s="70"/>
      <c r="Q72" s="70"/>
    </row>
    <row r="73" spans="1:17" x14ac:dyDescent="0.2">
      <c r="A73" s="71" t="s">
        <v>315</v>
      </c>
      <c r="B73" s="71" t="s">
        <v>2493</v>
      </c>
      <c r="C73" s="71">
        <v>1.5</v>
      </c>
      <c r="D73" s="71" t="s">
        <v>2752</v>
      </c>
      <c r="E73" s="72" t="s">
        <v>2518</v>
      </c>
      <c r="F73" s="72" t="s">
        <v>2854</v>
      </c>
      <c r="G73" s="72" t="s">
        <v>2855</v>
      </c>
      <c r="H73" s="72" t="s">
        <v>2722</v>
      </c>
      <c r="I73" s="72" t="s">
        <v>2643</v>
      </c>
      <c r="J73" s="72" t="s">
        <v>2644</v>
      </c>
      <c r="K73" s="72" t="s">
        <v>2645</v>
      </c>
      <c r="L73" s="72" t="s">
        <v>2646</v>
      </c>
      <c r="M73" s="72" t="s">
        <v>2647</v>
      </c>
      <c r="N73" s="72" t="s">
        <v>2648</v>
      </c>
      <c r="O73" s="72"/>
      <c r="P73" s="72"/>
      <c r="Q73" s="71"/>
    </row>
    <row r="74" spans="1:17" x14ac:dyDescent="0.2">
      <c r="A74" s="70" t="s">
        <v>317</v>
      </c>
      <c r="B74" s="70" t="s">
        <v>2493</v>
      </c>
      <c r="C74" s="70">
        <v>1.5</v>
      </c>
      <c r="D74" s="70" t="s">
        <v>2752</v>
      </c>
      <c r="E74" s="70" t="s">
        <v>2518</v>
      </c>
      <c r="F74" s="70" t="s">
        <v>2856</v>
      </c>
      <c r="G74" s="70" t="s">
        <v>2857</v>
      </c>
      <c r="H74" s="70" t="s">
        <v>2722</v>
      </c>
      <c r="I74" s="70" t="s">
        <v>2643</v>
      </c>
      <c r="J74" s="70" t="s">
        <v>2644</v>
      </c>
      <c r="K74" s="70" t="s">
        <v>2645</v>
      </c>
      <c r="L74" s="70" t="s">
        <v>2646</v>
      </c>
      <c r="M74" s="70" t="s">
        <v>2647</v>
      </c>
      <c r="N74" s="70" t="s">
        <v>2648</v>
      </c>
      <c r="O74" s="70"/>
      <c r="P74" s="70"/>
      <c r="Q74" s="70"/>
    </row>
    <row r="75" spans="1:17" x14ac:dyDescent="0.2">
      <c r="A75" s="71" t="s">
        <v>319</v>
      </c>
      <c r="B75" s="71" t="s">
        <v>2493</v>
      </c>
      <c r="C75" s="71">
        <v>1.5</v>
      </c>
      <c r="D75" s="71" t="s">
        <v>2752</v>
      </c>
      <c r="E75" s="72" t="s">
        <v>2518</v>
      </c>
      <c r="F75" s="72" t="s">
        <v>2858</v>
      </c>
      <c r="G75" s="72" t="s">
        <v>2859</v>
      </c>
      <c r="H75" s="72" t="s">
        <v>2860</v>
      </c>
      <c r="I75" s="72" t="s">
        <v>2643</v>
      </c>
      <c r="J75" s="72" t="s">
        <v>2644</v>
      </c>
      <c r="K75" s="72" t="s">
        <v>2645</v>
      </c>
      <c r="L75" s="72" t="s">
        <v>2646</v>
      </c>
      <c r="M75" s="72" t="s">
        <v>2647</v>
      </c>
      <c r="N75" s="72" t="s">
        <v>2648</v>
      </c>
      <c r="O75" s="72"/>
      <c r="P75" s="72"/>
      <c r="Q75" s="71"/>
    </row>
    <row r="76" spans="1:17" x14ac:dyDescent="0.2">
      <c r="A76" s="70" t="s">
        <v>321</v>
      </c>
      <c r="B76" s="70" t="s">
        <v>2493</v>
      </c>
      <c r="C76" s="70">
        <v>1.5</v>
      </c>
      <c r="D76" s="70" t="s">
        <v>2752</v>
      </c>
      <c r="E76" s="70" t="s">
        <v>2518</v>
      </c>
      <c r="F76" s="70" t="s">
        <v>2861</v>
      </c>
      <c r="G76" s="70" t="s">
        <v>2862</v>
      </c>
      <c r="H76" s="70" t="s">
        <v>2860</v>
      </c>
      <c r="I76" s="70" t="s">
        <v>2643</v>
      </c>
      <c r="J76" s="70" t="s">
        <v>2644</v>
      </c>
      <c r="K76" s="70" t="s">
        <v>2645</v>
      </c>
      <c r="L76" s="70" t="s">
        <v>2646</v>
      </c>
      <c r="M76" s="70" t="s">
        <v>2647</v>
      </c>
      <c r="N76" s="70" t="s">
        <v>2648</v>
      </c>
      <c r="O76" s="70"/>
      <c r="P76" s="70"/>
      <c r="Q76" s="70"/>
    </row>
    <row r="77" spans="1:17" x14ac:dyDescent="0.2">
      <c r="A77" s="71" t="s">
        <v>323</v>
      </c>
      <c r="B77" s="71" t="s">
        <v>2493</v>
      </c>
      <c r="C77" s="71">
        <v>1.5</v>
      </c>
      <c r="D77" s="71" t="s">
        <v>2752</v>
      </c>
      <c r="E77" s="72" t="s">
        <v>2518</v>
      </c>
      <c r="F77" s="72" t="s">
        <v>2863</v>
      </c>
      <c r="G77" s="72" t="s">
        <v>2864</v>
      </c>
      <c r="H77" s="72" t="s">
        <v>2860</v>
      </c>
      <c r="I77" s="72" t="s">
        <v>2643</v>
      </c>
      <c r="J77" s="72" t="s">
        <v>2644</v>
      </c>
      <c r="K77" s="72" t="s">
        <v>2645</v>
      </c>
      <c r="L77" s="72" t="s">
        <v>2646</v>
      </c>
      <c r="M77" s="72" t="s">
        <v>2647</v>
      </c>
      <c r="N77" s="72" t="s">
        <v>2648</v>
      </c>
      <c r="O77" s="72"/>
      <c r="P77" s="72"/>
      <c r="Q77" s="71"/>
    </row>
    <row r="78" spans="1:17" x14ac:dyDescent="0.2">
      <c r="A78" s="70" t="s">
        <v>325</v>
      </c>
      <c r="B78" s="70" t="s">
        <v>2493</v>
      </c>
      <c r="C78" s="70">
        <v>1.5</v>
      </c>
      <c r="D78" s="70" t="s">
        <v>2752</v>
      </c>
      <c r="E78" s="70" t="s">
        <v>2518</v>
      </c>
      <c r="F78" s="70" t="s">
        <v>2865</v>
      </c>
      <c r="G78" s="70" t="s">
        <v>2866</v>
      </c>
      <c r="H78" s="70" t="s">
        <v>2808</v>
      </c>
      <c r="I78" s="70" t="s">
        <v>2643</v>
      </c>
      <c r="J78" s="70" t="s">
        <v>2644</v>
      </c>
      <c r="K78" s="70" t="s">
        <v>2645</v>
      </c>
      <c r="L78" s="70" t="s">
        <v>2646</v>
      </c>
      <c r="M78" s="70" t="s">
        <v>2647</v>
      </c>
      <c r="N78" s="70" t="s">
        <v>2648</v>
      </c>
      <c r="O78" s="70"/>
      <c r="P78" s="70"/>
      <c r="Q78" s="70"/>
    </row>
    <row r="79" spans="1:17" x14ac:dyDescent="0.2">
      <c r="A79" s="71" t="s">
        <v>327</v>
      </c>
      <c r="B79" s="71" t="s">
        <v>2493</v>
      </c>
      <c r="C79" s="71">
        <v>1.5</v>
      </c>
      <c r="D79" s="71" t="s">
        <v>2752</v>
      </c>
      <c r="E79" s="72" t="s">
        <v>2518</v>
      </c>
      <c r="F79" s="72" t="s">
        <v>2867</v>
      </c>
      <c r="G79" s="72" t="s">
        <v>2868</v>
      </c>
      <c r="H79" s="72" t="s">
        <v>2674</v>
      </c>
      <c r="I79" s="72" t="s">
        <v>2643</v>
      </c>
      <c r="J79" s="72" t="s">
        <v>2644</v>
      </c>
      <c r="K79" s="72" t="s">
        <v>2645</v>
      </c>
      <c r="L79" s="72" t="s">
        <v>2646</v>
      </c>
      <c r="M79" s="72" t="s">
        <v>2647</v>
      </c>
      <c r="N79" s="72" t="s">
        <v>2648</v>
      </c>
      <c r="O79" s="72"/>
      <c r="P79" s="72"/>
      <c r="Q79" s="71"/>
    </row>
    <row r="80" spans="1:17" x14ac:dyDescent="0.2">
      <c r="A80" s="70" t="s">
        <v>329</v>
      </c>
      <c r="B80" s="70" t="s">
        <v>2493</v>
      </c>
      <c r="C80" s="70">
        <v>1.5</v>
      </c>
      <c r="D80" s="70" t="s">
        <v>2752</v>
      </c>
      <c r="E80" s="70" t="s">
        <v>2518</v>
      </c>
      <c r="F80" s="70" t="s">
        <v>2869</v>
      </c>
      <c r="G80" s="70" t="s">
        <v>2870</v>
      </c>
      <c r="H80" s="70" t="s">
        <v>2871</v>
      </c>
      <c r="I80" s="70" t="s">
        <v>2643</v>
      </c>
      <c r="J80" s="70" t="s">
        <v>2644</v>
      </c>
      <c r="K80" s="70" t="s">
        <v>2645</v>
      </c>
      <c r="L80" s="70" t="s">
        <v>2646</v>
      </c>
      <c r="M80" s="70" t="s">
        <v>2647</v>
      </c>
      <c r="N80" s="70" t="s">
        <v>2648</v>
      </c>
      <c r="O80" s="70"/>
      <c r="P80" s="70"/>
      <c r="Q80" s="70"/>
    </row>
    <row r="81" spans="1:17" x14ac:dyDescent="0.2">
      <c r="A81" s="71" t="s">
        <v>331</v>
      </c>
      <c r="B81" s="71" t="s">
        <v>2493</v>
      </c>
      <c r="C81" s="71">
        <v>1.5</v>
      </c>
      <c r="D81" s="71" t="s">
        <v>2752</v>
      </c>
      <c r="E81" s="72" t="s">
        <v>2518</v>
      </c>
      <c r="F81" s="72" t="s">
        <v>2872</v>
      </c>
      <c r="G81" s="72" t="s">
        <v>2873</v>
      </c>
      <c r="H81" s="72" t="s">
        <v>2874</v>
      </c>
      <c r="I81" s="72" t="s">
        <v>2643</v>
      </c>
      <c r="J81" s="72" t="s">
        <v>2644</v>
      </c>
      <c r="K81" s="72" t="s">
        <v>2645</v>
      </c>
      <c r="L81" s="72" t="s">
        <v>2646</v>
      </c>
      <c r="M81" s="72" t="s">
        <v>2647</v>
      </c>
      <c r="N81" s="72" t="s">
        <v>2648</v>
      </c>
      <c r="O81" s="72"/>
      <c r="P81" s="72"/>
      <c r="Q81" s="71"/>
    </row>
    <row r="82" spans="1:17" x14ac:dyDescent="0.2">
      <c r="A82" s="70" t="s">
        <v>333</v>
      </c>
      <c r="B82" s="70" t="s">
        <v>2493</v>
      </c>
      <c r="C82" s="70">
        <v>1.5</v>
      </c>
      <c r="D82" s="70" t="s">
        <v>2752</v>
      </c>
      <c r="E82" s="70" t="s">
        <v>2518</v>
      </c>
      <c r="F82" s="70" t="s">
        <v>2875</v>
      </c>
      <c r="G82" s="70" t="s">
        <v>2876</v>
      </c>
      <c r="H82" s="70" t="s">
        <v>2874</v>
      </c>
      <c r="I82" s="70" t="s">
        <v>2643</v>
      </c>
      <c r="J82" s="70" t="s">
        <v>2644</v>
      </c>
      <c r="K82" s="70" t="s">
        <v>2645</v>
      </c>
      <c r="L82" s="70" t="s">
        <v>2646</v>
      </c>
      <c r="M82" s="70" t="s">
        <v>2647</v>
      </c>
      <c r="N82" s="70" t="s">
        <v>2648</v>
      </c>
      <c r="O82" s="70"/>
      <c r="P82" s="70"/>
      <c r="Q82" s="70"/>
    </row>
    <row r="83" spans="1:17" x14ac:dyDescent="0.2">
      <c r="A83" s="71" t="s">
        <v>335</v>
      </c>
      <c r="B83" s="71" t="s">
        <v>2493</v>
      </c>
      <c r="C83" s="71">
        <v>1.5</v>
      </c>
      <c r="D83" s="71" t="s">
        <v>2752</v>
      </c>
      <c r="E83" s="72" t="s">
        <v>2518</v>
      </c>
      <c r="F83" s="72" t="s">
        <v>2877</v>
      </c>
      <c r="G83" s="72" t="s">
        <v>2878</v>
      </c>
      <c r="H83" s="72" t="s">
        <v>2722</v>
      </c>
      <c r="I83" s="72" t="s">
        <v>2643</v>
      </c>
      <c r="J83" s="72" t="s">
        <v>2644</v>
      </c>
      <c r="K83" s="72" t="s">
        <v>2645</v>
      </c>
      <c r="L83" s="72" t="s">
        <v>2646</v>
      </c>
      <c r="M83" s="72" t="s">
        <v>2647</v>
      </c>
      <c r="N83" s="72" t="s">
        <v>2648</v>
      </c>
      <c r="O83" s="72"/>
      <c r="P83" s="72"/>
      <c r="Q83" s="71"/>
    </row>
    <row r="84" spans="1:17" x14ac:dyDescent="0.2">
      <c r="A84" s="70" t="s">
        <v>337</v>
      </c>
      <c r="B84" s="70" t="s">
        <v>2493</v>
      </c>
      <c r="C84" s="70">
        <v>1.5</v>
      </c>
      <c r="D84" s="70" t="s">
        <v>2752</v>
      </c>
      <c r="E84" s="70" t="s">
        <v>2518</v>
      </c>
      <c r="F84" s="70" t="s">
        <v>2879</v>
      </c>
      <c r="G84" s="70" t="s">
        <v>2880</v>
      </c>
      <c r="H84" s="70" t="s">
        <v>2727</v>
      </c>
      <c r="I84" s="70" t="s">
        <v>2643</v>
      </c>
      <c r="J84" s="70" t="s">
        <v>2644</v>
      </c>
      <c r="K84" s="70" t="s">
        <v>2645</v>
      </c>
      <c r="L84" s="70" t="s">
        <v>2646</v>
      </c>
      <c r="M84" s="70" t="s">
        <v>2647</v>
      </c>
      <c r="N84" s="70" t="s">
        <v>2648</v>
      </c>
      <c r="O84" s="70"/>
      <c r="P84" s="70"/>
      <c r="Q84" s="70"/>
    </row>
    <row r="85" spans="1:17" x14ac:dyDescent="0.2">
      <c r="A85" s="71" t="s">
        <v>339</v>
      </c>
      <c r="B85" s="71" t="s">
        <v>2493</v>
      </c>
      <c r="C85" s="71">
        <v>1.5</v>
      </c>
      <c r="D85" s="71" t="s">
        <v>2752</v>
      </c>
      <c r="E85" s="72" t="s">
        <v>2518</v>
      </c>
      <c r="F85" s="72" t="s">
        <v>2881</v>
      </c>
      <c r="G85" s="72" t="s">
        <v>2882</v>
      </c>
      <c r="H85" s="72" t="s">
        <v>2883</v>
      </c>
      <c r="I85" s="72" t="s">
        <v>2643</v>
      </c>
      <c r="J85" s="72" t="s">
        <v>2644</v>
      </c>
      <c r="K85" s="72" t="s">
        <v>2645</v>
      </c>
      <c r="L85" s="72" t="s">
        <v>2646</v>
      </c>
      <c r="M85" s="72" t="s">
        <v>2647</v>
      </c>
      <c r="N85" s="72" t="s">
        <v>2648</v>
      </c>
      <c r="O85" s="72"/>
      <c r="P85" s="72"/>
      <c r="Q85" s="71"/>
    </row>
    <row r="86" spans="1:17" x14ac:dyDescent="0.2">
      <c r="A86" s="70" t="s">
        <v>341</v>
      </c>
      <c r="B86" s="70" t="s">
        <v>2493</v>
      </c>
      <c r="C86" s="70">
        <v>1.5</v>
      </c>
      <c r="D86" s="70" t="s">
        <v>2752</v>
      </c>
      <c r="E86" s="70" t="s">
        <v>2518</v>
      </c>
      <c r="F86" s="70" t="s">
        <v>2884</v>
      </c>
      <c r="G86" s="70" t="s">
        <v>2885</v>
      </c>
      <c r="H86" s="70" t="s">
        <v>2722</v>
      </c>
      <c r="I86" s="70" t="s">
        <v>2643</v>
      </c>
      <c r="J86" s="70" t="s">
        <v>2644</v>
      </c>
      <c r="K86" s="70" t="s">
        <v>2645</v>
      </c>
      <c r="L86" s="70" t="s">
        <v>2646</v>
      </c>
      <c r="M86" s="70" t="s">
        <v>2647</v>
      </c>
      <c r="N86" s="70" t="s">
        <v>2648</v>
      </c>
      <c r="O86" s="70"/>
      <c r="P86" s="70"/>
      <c r="Q86" s="70"/>
    </row>
    <row r="87" spans="1:17" x14ac:dyDescent="0.2">
      <c r="A87" s="71" t="s">
        <v>343</v>
      </c>
      <c r="B87" s="71" t="s">
        <v>2493</v>
      </c>
      <c r="C87" s="71">
        <v>1.5</v>
      </c>
      <c r="D87" s="71" t="s">
        <v>2752</v>
      </c>
      <c r="E87" s="72" t="s">
        <v>2518</v>
      </c>
      <c r="F87" s="72" t="s">
        <v>2886</v>
      </c>
      <c r="G87" s="72" t="s">
        <v>2887</v>
      </c>
      <c r="H87" s="72" t="s">
        <v>2722</v>
      </c>
      <c r="I87" s="72" t="s">
        <v>2643</v>
      </c>
      <c r="J87" s="72" t="s">
        <v>2644</v>
      </c>
      <c r="K87" s="72" t="s">
        <v>2645</v>
      </c>
      <c r="L87" s="72" t="s">
        <v>2646</v>
      </c>
      <c r="M87" s="72" t="s">
        <v>2647</v>
      </c>
      <c r="N87" s="72" t="s">
        <v>2648</v>
      </c>
      <c r="O87" s="72"/>
      <c r="P87" s="72"/>
      <c r="Q87" s="71"/>
    </row>
    <row r="88" spans="1:17" x14ac:dyDescent="0.2">
      <c r="A88" s="70" t="s">
        <v>345</v>
      </c>
      <c r="B88" s="70" t="s">
        <v>2493</v>
      </c>
      <c r="C88" s="70">
        <v>1.5</v>
      </c>
      <c r="D88" s="70" t="s">
        <v>2752</v>
      </c>
      <c r="E88" s="70" t="s">
        <v>2518</v>
      </c>
      <c r="F88" s="70" t="s">
        <v>2888</v>
      </c>
      <c r="G88" s="70" t="s">
        <v>2889</v>
      </c>
      <c r="H88" s="70" t="s">
        <v>2883</v>
      </c>
      <c r="I88" s="70" t="s">
        <v>2643</v>
      </c>
      <c r="J88" s="70" t="s">
        <v>2644</v>
      </c>
      <c r="K88" s="70" t="s">
        <v>2645</v>
      </c>
      <c r="L88" s="70" t="s">
        <v>2646</v>
      </c>
      <c r="M88" s="70" t="s">
        <v>2647</v>
      </c>
      <c r="N88" s="70" t="s">
        <v>2648</v>
      </c>
      <c r="O88" s="70"/>
      <c r="P88" s="70"/>
      <c r="Q88" s="70"/>
    </row>
    <row r="89" spans="1:17" x14ac:dyDescent="0.2">
      <c r="A89" s="71" t="s">
        <v>347</v>
      </c>
      <c r="B89" s="71" t="s">
        <v>2493</v>
      </c>
      <c r="C89" s="71">
        <v>1.5</v>
      </c>
      <c r="D89" s="71" t="s">
        <v>2752</v>
      </c>
      <c r="E89" s="72" t="s">
        <v>2518</v>
      </c>
      <c r="F89" s="72" t="s">
        <v>2890</v>
      </c>
      <c r="G89" s="72" t="s">
        <v>2891</v>
      </c>
      <c r="H89" s="72" t="s">
        <v>2808</v>
      </c>
      <c r="I89" s="72" t="s">
        <v>2643</v>
      </c>
      <c r="J89" s="72" t="s">
        <v>2644</v>
      </c>
      <c r="K89" s="72" t="s">
        <v>2645</v>
      </c>
      <c r="L89" s="72" t="s">
        <v>2646</v>
      </c>
      <c r="M89" s="72" t="s">
        <v>2647</v>
      </c>
      <c r="N89" s="72" t="s">
        <v>2648</v>
      </c>
      <c r="O89" s="72"/>
      <c r="P89" s="72"/>
      <c r="Q89" s="71"/>
    </row>
    <row r="90" spans="1:17" x14ac:dyDescent="0.2">
      <c r="A90" s="70" t="s">
        <v>349</v>
      </c>
      <c r="B90" s="70" t="s">
        <v>2493</v>
      </c>
      <c r="C90" s="70">
        <v>1.5</v>
      </c>
      <c r="D90" s="70" t="s">
        <v>2752</v>
      </c>
      <c r="E90" s="70" t="s">
        <v>2518</v>
      </c>
      <c r="F90" s="70" t="s">
        <v>2892</v>
      </c>
      <c r="G90" s="70" t="s">
        <v>2893</v>
      </c>
      <c r="H90" s="70" t="s">
        <v>2808</v>
      </c>
      <c r="I90" s="70" t="s">
        <v>2643</v>
      </c>
      <c r="J90" s="70" t="s">
        <v>2644</v>
      </c>
      <c r="K90" s="70" t="s">
        <v>2645</v>
      </c>
      <c r="L90" s="70" t="s">
        <v>2646</v>
      </c>
      <c r="M90" s="70" t="s">
        <v>2647</v>
      </c>
      <c r="N90" s="70" t="s">
        <v>2648</v>
      </c>
      <c r="O90" s="70"/>
      <c r="P90" s="70"/>
      <c r="Q90" s="70"/>
    </row>
    <row r="91" spans="1:17" x14ac:dyDescent="0.2">
      <c r="A91" s="71" t="s">
        <v>351</v>
      </c>
      <c r="B91" s="71" t="s">
        <v>2493</v>
      </c>
      <c r="C91" s="71">
        <v>1.5</v>
      </c>
      <c r="D91" s="71" t="s">
        <v>2752</v>
      </c>
      <c r="E91" s="72" t="s">
        <v>2518</v>
      </c>
      <c r="F91" s="72" t="s">
        <v>2894</v>
      </c>
      <c r="G91" s="72" t="s">
        <v>2895</v>
      </c>
      <c r="H91" s="72" t="s">
        <v>2816</v>
      </c>
      <c r="I91" s="72" t="s">
        <v>2643</v>
      </c>
      <c r="J91" s="72" t="s">
        <v>2644</v>
      </c>
      <c r="K91" s="72" t="s">
        <v>2645</v>
      </c>
      <c r="L91" s="72" t="s">
        <v>2646</v>
      </c>
      <c r="M91" s="72" t="s">
        <v>2647</v>
      </c>
      <c r="N91" s="72" t="s">
        <v>2648</v>
      </c>
      <c r="O91" s="72"/>
      <c r="P91" s="72"/>
      <c r="Q91" s="71"/>
    </row>
    <row r="92" spans="1:17" x14ac:dyDescent="0.2">
      <c r="A92" s="70" t="s">
        <v>353</v>
      </c>
      <c r="B92" s="70" t="s">
        <v>2493</v>
      </c>
      <c r="C92" s="70">
        <v>1.5</v>
      </c>
      <c r="D92" s="70" t="s">
        <v>2752</v>
      </c>
      <c r="E92" s="70" t="s">
        <v>2518</v>
      </c>
      <c r="F92" s="70" t="s">
        <v>2896</v>
      </c>
      <c r="G92" s="70" t="s">
        <v>2897</v>
      </c>
      <c r="H92" s="70" t="s">
        <v>2727</v>
      </c>
      <c r="I92" s="70" t="s">
        <v>2643</v>
      </c>
      <c r="J92" s="70" t="s">
        <v>2644</v>
      </c>
      <c r="K92" s="70" t="s">
        <v>2645</v>
      </c>
      <c r="L92" s="70" t="s">
        <v>2646</v>
      </c>
      <c r="M92" s="70" t="s">
        <v>2647</v>
      </c>
      <c r="N92" s="70" t="s">
        <v>2648</v>
      </c>
      <c r="O92" s="70"/>
      <c r="P92" s="70"/>
      <c r="Q92" s="70"/>
    </row>
    <row r="93" spans="1:17" x14ac:dyDescent="0.2">
      <c r="A93" s="71" t="s">
        <v>355</v>
      </c>
      <c r="B93" s="71" t="s">
        <v>2493</v>
      </c>
      <c r="C93" s="71">
        <v>1.5</v>
      </c>
      <c r="D93" s="71" t="s">
        <v>2752</v>
      </c>
      <c r="E93" s="72" t="s">
        <v>2518</v>
      </c>
      <c r="F93" s="72" t="s">
        <v>2898</v>
      </c>
      <c r="G93" s="72" t="s">
        <v>2899</v>
      </c>
      <c r="H93" s="72" t="s">
        <v>2727</v>
      </c>
      <c r="I93" s="72" t="s">
        <v>2643</v>
      </c>
      <c r="J93" s="72" t="s">
        <v>2644</v>
      </c>
      <c r="K93" s="72" t="s">
        <v>2645</v>
      </c>
      <c r="L93" s="72" t="s">
        <v>2646</v>
      </c>
      <c r="M93" s="72" t="s">
        <v>2647</v>
      </c>
      <c r="N93" s="72" t="s">
        <v>2648</v>
      </c>
      <c r="O93" s="72"/>
      <c r="P93" s="72"/>
      <c r="Q93" s="71"/>
    </row>
    <row r="94" spans="1:17" x14ac:dyDescent="0.2">
      <c r="A94" s="70" t="s">
        <v>357</v>
      </c>
      <c r="B94" s="70" t="s">
        <v>2493</v>
      </c>
      <c r="C94" s="70">
        <v>1.5</v>
      </c>
      <c r="D94" s="70" t="s">
        <v>2752</v>
      </c>
      <c r="E94" s="70" t="s">
        <v>2518</v>
      </c>
      <c r="F94" s="70" t="s">
        <v>2900</v>
      </c>
      <c r="G94" s="70" t="s">
        <v>2901</v>
      </c>
      <c r="H94" s="70" t="s">
        <v>2727</v>
      </c>
      <c r="I94" s="70" t="s">
        <v>2643</v>
      </c>
      <c r="J94" s="70" t="s">
        <v>2644</v>
      </c>
      <c r="K94" s="70" t="s">
        <v>2645</v>
      </c>
      <c r="L94" s="70" t="s">
        <v>2646</v>
      </c>
      <c r="M94" s="70" t="s">
        <v>2647</v>
      </c>
      <c r="N94" s="70" t="s">
        <v>2648</v>
      </c>
      <c r="O94" s="70"/>
      <c r="P94" s="70"/>
      <c r="Q94" s="70"/>
    </row>
    <row r="95" spans="1:17" x14ac:dyDescent="0.2">
      <c r="A95" s="71" t="s">
        <v>359</v>
      </c>
      <c r="B95" s="71" t="s">
        <v>2493</v>
      </c>
      <c r="C95" s="71">
        <v>1.5</v>
      </c>
      <c r="D95" s="71" t="s">
        <v>2752</v>
      </c>
      <c r="E95" s="72" t="s">
        <v>2518</v>
      </c>
      <c r="F95" s="72" t="s">
        <v>2902</v>
      </c>
      <c r="G95" s="72" t="s">
        <v>2903</v>
      </c>
      <c r="H95" s="72" t="s">
        <v>2699</v>
      </c>
      <c r="I95" s="72" t="s">
        <v>2643</v>
      </c>
      <c r="J95" s="72" t="s">
        <v>2644</v>
      </c>
      <c r="K95" s="72" t="s">
        <v>2645</v>
      </c>
      <c r="L95" s="72" t="s">
        <v>2646</v>
      </c>
      <c r="M95" s="72" t="s">
        <v>2647</v>
      </c>
      <c r="N95" s="72" t="s">
        <v>2648</v>
      </c>
      <c r="O95" s="72"/>
      <c r="P95" s="72"/>
      <c r="Q95" s="71"/>
    </row>
    <row r="96" spans="1:17" x14ac:dyDescent="0.2">
      <c r="A96" s="70" t="s">
        <v>361</v>
      </c>
      <c r="B96" s="70" t="s">
        <v>2493</v>
      </c>
      <c r="C96" s="70">
        <v>1.5</v>
      </c>
      <c r="D96" s="70" t="s">
        <v>2752</v>
      </c>
      <c r="E96" s="70" t="s">
        <v>2518</v>
      </c>
      <c r="F96" s="70" t="s">
        <v>2904</v>
      </c>
      <c r="G96" s="70" t="s">
        <v>2905</v>
      </c>
      <c r="H96" s="70" t="s">
        <v>2699</v>
      </c>
      <c r="I96" s="70" t="s">
        <v>2643</v>
      </c>
      <c r="J96" s="70" t="s">
        <v>2644</v>
      </c>
      <c r="K96" s="70" t="s">
        <v>2645</v>
      </c>
      <c r="L96" s="70" t="s">
        <v>2646</v>
      </c>
      <c r="M96" s="70" t="s">
        <v>2647</v>
      </c>
      <c r="N96" s="70" t="s">
        <v>2648</v>
      </c>
      <c r="O96" s="70"/>
      <c r="P96" s="70"/>
      <c r="Q96" s="70"/>
    </row>
    <row r="97" spans="1:17" x14ac:dyDescent="0.2">
      <c r="A97" s="71" t="s">
        <v>363</v>
      </c>
      <c r="B97" s="71" t="s">
        <v>2493</v>
      </c>
      <c r="C97" s="71">
        <v>1.5</v>
      </c>
      <c r="D97" s="71" t="s">
        <v>2752</v>
      </c>
      <c r="E97" s="72" t="s">
        <v>2518</v>
      </c>
      <c r="F97" s="72" t="s">
        <v>2906</v>
      </c>
      <c r="G97" s="72" t="s">
        <v>2907</v>
      </c>
      <c r="H97" s="72" t="s">
        <v>2716</v>
      </c>
      <c r="I97" s="72" t="s">
        <v>2643</v>
      </c>
      <c r="J97" s="72" t="s">
        <v>2644</v>
      </c>
      <c r="K97" s="72" t="s">
        <v>2645</v>
      </c>
      <c r="L97" s="72" t="s">
        <v>2646</v>
      </c>
      <c r="M97" s="72" t="s">
        <v>2647</v>
      </c>
      <c r="N97" s="72" t="s">
        <v>2648</v>
      </c>
      <c r="O97" s="72"/>
      <c r="P97" s="72"/>
      <c r="Q97" s="71"/>
    </row>
    <row r="98" spans="1:17" x14ac:dyDescent="0.2">
      <c r="A98" s="70" t="s">
        <v>365</v>
      </c>
      <c r="B98" s="70" t="s">
        <v>2493</v>
      </c>
      <c r="C98" s="70">
        <v>1.5</v>
      </c>
      <c r="D98" s="70" t="s">
        <v>2752</v>
      </c>
      <c r="E98" s="70" t="s">
        <v>2518</v>
      </c>
      <c r="F98" s="70" t="s">
        <v>2908</v>
      </c>
      <c r="G98" s="70" t="s">
        <v>2909</v>
      </c>
      <c r="H98" s="70" t="s">
        <v>2716</v>
      </c>
      <c r="I98" s="70" t="s">
        <v>2643</v>
      </c>
      <c r="J98" s="70" t="s">
        <v>2644</v>
      </c>
      <c r="K98" s="70" t="s">
        <v>2645</v>
      </c>
      <c r="L98" s="70" t="s">
        <v>2646</v>
      </c>
      <c r="M98" s="70" t="s">
        <v>2647</v>
      </c>
      <c r="N98" s="70" t="s">
        <v>2648</v>
      </c>
      <c r="O98" s="70"/>
      <c r="P98" s="70"/>
      <c r="Q98" s="70"/>
    </row>
    <row r="99" spans="1:17" x14ac:dyDescent="0.2">
      <c r="A99" s="71" t="s">
        <v>367</v>
      </c>
      <c r="B99" s="71" t="s">
        <v>2493</v>
      </c>
      <c r="C99" s="71">
        <v>1.5</v>
      </c>
      <c r="D99" s="71" t="s">
        <v>2752</v>
      </c>
      <c r="E99" s="72" t="s">
        <v>2518</v>
      </c>
      <c r="F99" s="72" t="s">
        <v>2910</v>
      </c>
      <c r="G99" s="72" t="s">
        <v>2911</v>
      </c>
      <c r="H99" s="72" t="s">
        <v>2716</v>
      </c>
      <c r="I99" s="72" t="s">
        <v>2643</v>
      </c>
      <c r="J99" s="72" t="s">
        <v>2644</v>
      </c>
      <c r="K99" s="72" t="s">
        <v>2645</v>
      </c>
      <c r="L99" s="72" t="s">
        <v>2646</v>
      </c>
      <c r="M99" s="72" t="s">
        <v>2647</v>
      </c>
      <c r="N99" s="72" t="s">
        <v>2648</v>
      </c>
      <c r="O99" s="72"/>
      <c r="P99" s="72"/>
      <c r="Q99" s="71"/>
    </row>
    <row r="100" spans="1:17" x14ac:dyDescent="0.2">
      <c r="A100" s="70" t="s">
        <v>370</v>
      </c>
      <c r="B100" s="70" t="s">
        <v>2493</v>
      </c>
      <c r="C100" s="70">
        <v>1.5</v>
      </c>
      <c r="D100" s="70" t="s">
        <v>2752</v>
      </c>
      <c r="E100" s="70" t="s">
        <v>2518</v>
      </c>
      <c r="F100" s="70" t="s">
        <v>2912</v>
      </c>
      <c r="G100" s="70" t="s">
        <v>2913</v>
      </c>
      <c r="H100" s="70" t="s">
        <v>2755</v>
      </c>
      <c r="I100" s="70" t="s">
        <v>2643</v>
      </c>
      <c r="J100" s="70" t="s">
        <v>2644</v>
      </c>
      <c r="K100" s="70" t="s">
        <v>2645</v>
      </c>
      <c r="L100" s="70" t="s">
        <v>2646</v>
      </c>
      <c r="M100" s="70" t="s">
        <v>2647</v>
      </c>
      <c r="N100" s="70" t="s">
        <v>2648</v>
      </c>
      <c r="O100" s="70"/>
      <c r="P100" s="70"/>
      <c r="Q100" s="70"/>
    </row>
    <row r="101" spans="1:17" x14ac:dyDescent="0.2">
      <c r="A101" s="71" t="s">
        <v>372</v>
      </c>
      <c r="B101" s="71" t="s">
        <v>2493</v>
      </c>
      <c r="C101" s="71">
        <v>1.5</v>
      </c>
      <c r="D101" s="71" t="s">
        <v>2752</v>
      </c>
      <c r="E101" s="72" t="s">
        <v>2518</v>
      </c>
      <c r="F101" s="72" t="s">
        <v>2914</v>
      </c>
      <c r="G101" s="72" t="s">
        <v>2915</v>
      </c>
      <c r="H101" s="72" t="s">
        <v>2699</v>
      </c>
      <c r="I101" s="72" t="s">
        <v>2643</v>
      </c>
      <c r="J101" s="72" t="s">
        <v>2644</v>
      </c>
      <c r="K101" s="72" t="s">
        <v>2645</v>
      </c>
      <c r="L101" s="72" t="s">
        <v>2646</v>
      </c>
      <c r="M101" s="72" t="s">
        <v>2647</v>
      </c>
      <c r="N101" s="72" t="s">
        <v>2648</v>
      </c>
      <c r="O101" s="72"/>
      <c r="P101" s="72"/>
      <c r="Q101" s="71"/>
    </row>
    <row r="102" spans="1:17" x14ac:dyDescent="0.2">
      <c r="A102" s="70" t="s">
        <v>374</v>
      </c>
      <c r="B102" s="70" t="s">
        <v>2493</v>
      </c>
      <c r="C102" s="70">
        <v>1.5</v>
      </c>
      <c r="D102" s="70" t="s">
        <v>2752</v>
      </c>
      <c r="E102" s="70" t="s">
        <v>2518</v>
      </c>
      <c r="F102" s="70" t="s">
        <v>2916</v>
      </c>
      <c r="G102" s="70" t="s">
        <v>2915</v>
      </c>
      <c r="H102" s="70" t="s">
        <v>2699</v>
      </c>
      <c r="I102" s="70" t="s">
        <v>2643</v>
      </c>
      <c r="J102" s="70" t="s">
        <v>2644</v>
      </c>
      <c r="K102" s="70" t="s">
        <v>2645</v>
      </c>
      <c r="L102" s="70" t="s">
        <v>2646</v>
      </c>
      <c r="M102" s="70" t="s">
        <v>2647</v>
      </c>
      <c r="N102" s="70" t="s">
        <v>2648</v>
      </c>
      <c r="O102" s="70"/>
      <c r="P102" s="70"/>
      <c r="Q102" s="70"/>
    </row>
    <row r="103" spans="1:17" x14ac:dyDescent="0.2">
      <c r="A103" s="71" t="s">
        <v>376</v>
      </c>
      <c r="B103" s="71" t="s">
        <v>2493</v>
      </c>
      <c r="C103" s="71">
        <v>1.5</v>
      </c>
      <c r="D103" s="71" t="s">
        <v>2752</v>
      </c>
      <c r="E103" s="72" t="s">
        <v>2518</v>
      </c>
      <c r="F103" s="72" t="s">
        <v>2917</v>
      </c>
      <c r="G103" s="72" t="s">
        <v>2918</v>
      </c>
      <c r="H103" s="72" t="s">
        <v>2808</v>
      </c>
      <c r="I103" s="72" t="s">
        <v>2643</v>
      </c>
      <c r="J103" s="72" t="s">
        <v>2644</v>
      </c>
      <c r="K103" s="72" t="s">
        <v>2645</v>
      </c>
      <c r="L103" s="72" t="s">
        <v>2646</v>
      </c>
      <c r="M103" s="72" t="s">
        <v>2647</v>
      </c>
      <c r="N103" s="72" t="s">
        <v>2648</v>
      </c>
      <c r="O103" s="72"/>
      <c r="P103" s="72"/>
      <c r="Q103" s="71"/>
    </row>
    <row r="104" spans="1:17" x14ac:dyDescent="0.2">
      <c r="A104" s="70" t="s">
        <v>378</v>
      </c>
      <c r="B104" s="70" t="s">
        <v>2493</v>
      </c>
      <c r="C104" s="70">
        <v>1.5</v>
      </c>
      <c r="D104" s="70" t="s">
        <v>2752</v>
      </c>
      <c r="E104" s="70" t="s">
        <v>2518</v>
      </c>
      <c r="F104" s="70" t="s">
        <v>2919</v>
      </c>
      <c r="G104" s="70" t="s">
        <v>2920</v>
      </c>
      <c r="H104" s="70" t="s">
        <v>2755</v>
      </c>
      <c r="I104" s="70" t="s">
        <v>2643</v>
      </c>
      <c r="J104" s="70" t="s">
        <v>2644</v>
      </c>
      <c r="K104" s="70" t="s">
        <v>2645</v>
      </c>
      <c r="L104" s="70" t="s">
        <v>2646</v>
      </c>
      <c r="M104" s="70" t="s">
        <v>2647</v>
      </c>
      <c r="N104" s="70" t="s">
        <v>2648</v>
      </c>
      <c r="O104" s="70"/>
      <c r="P104" s="70"/>
      <c r="Q104" s="70"/>
    </row>
    <row r="105" spans="1:17" x14ac:dyDescent="0.2">
      <c r="A105" s="71" t="s">
        <v>380</v>
      </c>
      <c r="B105" s="71" t="s">
        <v>2493</v>
      </c>
      <c r="C105" s="71">
        <v>1.5</v>
      </c>
      <c r="D105" s="71" t="s">
        <v>2752</v>
      </c>
      <c r="E105" s="72" t="s">
        <v>2518</v>
      </c>
      <c r="F105" s="72" t="s">
        <v>2921</v>
      </c>
      <c r="G105" s="72" t="s">
        <v>2922</v>
      </c>
      <c r="H105" s="72" t="s">
        <v>2755</v>
      </c>
      <c r="I105" s="72" t="s">
        <v>2643</v>
      </c>
      <c r="J105" s="72" t="s">
        <v>2644</v>
      </c>
      <c r="K105" s="72" t="s">
        <v>2645</v>
      </c>
      <c r="L105" s="72" t="s">
        <v>2646</v>
      </c>
      <c r="M105" s="72" t="s">
        <v>2647</v>
      </c>
      <c r="N105" s="72" t="s">
        <v>2648</v>
      </c>
      <c r="O105" s="72"/>
      <c r="P105" s="72"/>
      <c r="Q105" s="71"/>
    </row>
    <row r="106" spans="1:17" x14ac:dyDescent="0.2">
      <c r="A106" s="70" t="s">
        <v>382</v>
      </c>
      <c r="B106" s="70" t="s">
        <v>2493</v>
      </c>
      <c r="C106" s="70">
        <v>1.5</v>
      </c>
      <c r="D106" s="70" t="s">
        <v>2752</v>
      </c>
      <c r="E106" s="70" t="s">
        <v>2518</v>
      </c>
      <c r="F106" s="70" t="s">
        <v>2923</v>
      </c>
      <c r="G106" s="70" t="s">
        <v>2924</v>
      </c>
      <c r="H106" s="70" t="s">
        <v>2755</v>
      </c>
      <c r="I106" s="70" t="s">
        <v>2643</v>
      </c>
      <c r="J106" s="70" t="s">
        <v>2644</v>
      </c>
      <c r="K106" s="70" t="s">
        <v>2645</v>
      </c>
      <c r="L106" s="70" t="s">
        <v>2646</v>
      </c>
      <c r="M106" s="70" t="s">
        <v>2647</v>
      </c>
      <c r="N106" s="70" t="s">
        <v>2648</v>
      </c>
      <c r="O106" s="70"/>
      <c r="P106" s="70"/>
      <c r="Q106" s="70"/>
    </row>
    <row r="107" spans="1:17" x14ac:dyDescent="0.2">
      <c r="A107" s="71" t="s">
        <v>384</v>
      </c>
      <c r="B107" s="71" t="s">
        <v>2493</v>
      </c>
      <c r="C107" s="71">
        <v>1.5</v>
      </c>
      <c r="D107" s="71" t="s">
        <v>2752</v>
      </c>
      <c r="E107" s="72" t="s">
        <v>2518</v>
      </c>
      <c r="F107" s="72" t="s">
        <v>2925</v>
      </c>
      <c r="G107" s="72" t="s">
        <v>2926</v>
      </c>
      <c r="H107" s="72" t="s">
        <v>2755</v>
      </c>
      <c r="I107" s="72" t="s">
        <v>2643</v>
      </c>
      <c r="J107" s="72" t="s">
        <v>2644</v>
      </c>
      <c r="K107" s="72" t="s">
        <v>2645</v>
      </c>
      <c r="L107" s="72" t="s">
        <v>2646</v>
      </c>
      <c r="M107" s="72" t="s">
        <v>2647</v>
      </c>
      <c r="N107" s="72" t="s">
        <v>2648</v>
      </c>
      <c r="O107" s="72"/>
      <c r="P107" s="72"/>
      <c r="Q107" s="71"/>
    </row>
    <row r="108" spans="1:17" x14ac:dyDescent="0.2">
      <c r="A108" s="70" t="s">
        <v>386</v>
      </c>
      <c r="B108" s="70" t="s">
        <v>2493</v>
      </c>
      <c r="C108" s="70">
        <v>1.5</v>
      </c>
      <c r="D108" s="70" t="s">
        <v>2752</v>
      </c>
      <c r="E108" s="70" t="s">
        <v>2518</v>
      </c>
      <c r="F108" s="70" t="s">
        <v>2927</v>
      </c>
      <c r="G108" s="70" t="s">
        <v>2928</v>
      </c>
      <c r="H108" s="70" t="s">
        <v>2734</v>
      </c>
      <c r="I108" s="70" t="s">
        <v>2643</v>
      </c>
      <c r="J108" s="70" t="s">
        <v>2644</v>
      </c>
      <c r="K108" s="70" t="s">
        <v>2645</v>
      </c>
      <c r="L108" s="70" t="s">
        <v>2646</v>
      </c>
      <c r="M108" s="70" t="s">
        <v>2647</v>
      </c>
      <c r="N108" s="70" t="s">
        <v>2648</v>
      </c>
      <c r="O108" s="70"/>
      <c r="P108" s="70"/>
      <c r="Q108" s="70"/>
    </row>
    <row r="109" spans="1:17" x14ac:dyDescent="0.2">
      <c r="A109" s="71" t="s">
        <v>388</v>
      </c>
      <c r="B109" s="71" t="s">
        <v>2493</v>
      </c>
      <c r="C109" s="71">
        <v>1.5</v>
      </c>
      <c r="D109" s="71" t="s">
        <v>2752</v>
      </c>
      <c r="E109" s="72" t="s">
        <v>2518</v>
      </c>
      <c r="F109" s="72" t="s">
        <v>2929</v>
      </c>
      <c r="G109" s="72" t="s">
        <v>2930</v>
      </c>
      <c r="H109" s="72" t="s">
        <v>2734</v>
      </c>
      <c r="I109" s="72" t="s">
        <v>2643</v>
      </c>
      <c r="J109" s="72" t="s">
        <v>2644</v>
      </c>
      <c r="K109" s="72" t="s">
        <v>2645</v>
      </c>
      <c r="L109" s="72" t="s">
        <v>2646</v>
      </c>
      <c r="M109" s="72" t="s">
        <v>2647</v>
      </c>
      <c r="N109" s="72" t="s">
        <v>2648</v>
      </c>
      <c r="O109" s="72"/>
      <c r="P109" s="72"/>
      <c r="Q109" s="71"/>
    </row>
    <row r="110" spans="1:17" x14ac:dyDescent="0.2">
      <c r="A110" s="70" t="s">
        <v>390</v>
      </c>
      <c r="B110" s="70" t="s">
        <v>2493</v>
      </c>
      <c r="C110" s="70">
        <v>1.5</v>
      </c>
      <c r="D110" s="70" t="s">
        <v>2752</v>
      </c>
      <c r="E110" s="70" t="s">
        <v>2518</v>
      </c>
      <c r="F110" s="70" t="s">
        <v>2931</v>
      </c>
      <c r="G110" s="70" t="s">
        <v>2932</v>
      </c>
      <c r="H110" s="70" t="s">
        <v>2734</v>
      </c>
      <c r="I110" s="70" t="s">
        <v>2643</v>
      </c>
      <c r="J110" s="70" t="s">
        <v>2644</v>
      </c>
      <c r="K110" s="70" t="s">
        <v>2645</v>
      </c>
      <c r="L110" s="70" t="s">
        <v>2646</v>
      </c>
      <c r="M110" s="70" t="s">
        <v>2647</v>
      </c>
      <c r="N110" s="70" t="s">
        <v>2648</v>
      </c>
      <c r="O110" s="70"/>
      <c r="P110" s="70"/>
      <c r="Q110" s="70"/>
    </row>
    <row r="111" spans="1:17" x14ac:dyDescent="0.2">
      <c r="A111" s="71" t="s">
        <v>392</v>
      </c>
      <c r="B111" s="71" t="s">
        <v>2493</v>
      </c>
      <c r="C111" s="71">
        <v>1.5</v>
      </c>
      <c r="D111" s="71" t="s">
        <v>2752</v>
      </c>
      <c r="E111" s="72" t="s">
        <v>2518</v>
      </c>
      <c r="F111" s="72" t="s">
        <v>2933</v>
      </c>
      <c r="G111" s="72" t="s">
        <v>2934</v>
      </c>
      <c r="H111" s="72" t="s">
        <v>2734</v>
      </c>
      <c r="I111" s="72" t="s">
        <v>2643</v>
      </c>
      <c r="J111" s="72" t="s">
        <v>2644</v>
      </c>
      <c r="K111" s="72" t="s">
        <v>2645</v>
      </c>
      <c r="L111" s="72" t="s">
        <v>2646</v>
      </c>
      <c r="M111" s="72" t="s">
        <v>2647</v>
      </c>
      <c r="N111" s="72" t="s">
        <v>2648</v>
      </c>
      <c r="O111" s="72"/>
      <c r="P111" s="72"/>
      <c r="Q111" s="71"/>
    </row>
    <row r="112" spans="1:17" x14ac:dyDescent="0.2">
      <c r="A112" s="70" t="s">
        <v>394</v>
      </c>
      <c r="B112" s="70" t="s">
        <v>2493</v>
      </c>
      <c r="C112" s="70">
        <v>1.5</v>
      </c>
      <c r="D112" s="70" t="s">
        <v>2752</v>
      </c>
      <c r="E112" s="70" t="s">
        <v>2518</v>
      </c>
      <c r="F112" s="70" t="s">
        <v>2935</v>
      </c>
      <c r="G112" s="70" t="s">
        <v>2936</v>
      </c>
      <c r="H112" s="70" t="s">
        <v>2722</v>
      </c>
      <c r="I112" s="70" t="s">
        <v>2643</v>
      </c>
      <c r="J112" s="70" t="s">
        <v>2644</v>
      </c>
      <c r="K112" s="70" t="s">
        <v>2645</v>
      </c>
      <c r="L112" s="70" t="s">
        <v>2646</v>
      </c>
      <c r="M112" s="70" t="s">
        <v>2647</v>
      </c>
      <c r="N112" s="70" t="s">
        <v>2648</v>
      </c>
      <c r="O112" s="70"/>
      <c r="P112" s="70"/>
      <c r="Q112" s="70"/>
    </row>
    <row r="113" spans="1:17" x14ac:dyDescent="0.2">
      <c r="A113" s="71" t="s">
        <v>396</v>
      </c>
      <c r="B113" s="71" t="s">
        <v>2493</v>
      </c>
      <c r="C113" s="71">
        <v>1.5</v>
      </c>
      <c r="D113" s="71" t="s">
        <v>2752</v>
      </c>
      <c r="E113" s="72" t="s">
        <v>2518</v>
      </c>
      <c r="F113" s="72" t="s">
        <v>2937</v>
      </c>
      <c r="G113" s="72" t="s">
        <v>2938</v>
      </c>
      <c r="H113" s="72" t="s">
        <v>2734</v>
      </c>
      <c r="I113" s="72" t="s">
        <v>2643</v>
      </c>
      <c r="J113" s="72" t="s">
        <v>2644</v>
      </c>
      <c r="K113" s="72" t="s">
        <v>2645</v>
      </c>
      <c r="L113" s="72" t="s">
        <v>2646</v>
      </c>
      <c r="M113" s="72" t="s">
        <v>2647</v>
      </c>
      <c r="N113" s="72" t="s">
        <v>2648</v>
      </c>
      <c r="O113" s="72"/>
      <c r="P113" s="72"/>
      <c r="Q113" s="71"/>
    </row>
    <row r="114" spans="1:17" x14ac:dyDescent="0.2">
      <c r="A114" s="70" t="s">
        <v>398</v>
      </c>
      <c r="B114" s="70" t="s">
        <v>2493</v>
      </c>
      <c r="C114" s="70">
        <v>1.5</v>
      </c>
      <c r="D114" s="70" t="s">
        <v>2752</v>
      </c>
      <c r="E114" s="70" t="s">
        <v>2518</v>
      </c>
      <c r="F114" s="70" t="s">
        <v>2939</v>
      </c>
      <c r="G114" s="70" t="s">
        <v>2940</v>
      </c>
      <c r="H114" s="70" t="s">
        <v>2660</v>
      </c>
      <c r="I114" s="70" t="s">
        <v>2643</v>
      </c>
      <c r="J114" s="70" t="s">
        <v>2644</v>
      </c>
      <c r="K114" s="70" t="s">
        <v>2645</v>
      </c>
      <c r="L114" s="70" t="s">
        <v>2646</v>
      </c>
      <c r="M114" s="70" t="s">
        <v>2647</v>
      </c>
      <c r="N114" s="70" t="s">
        <v>2648</v>
      </c>
      <c r="O114" s="70"/>
      <c r="P114" s="70"/>
      <c r="Q114" s="70"/>
    </row>
    <row r="115" spans="1:17" x14ac:dyDescent="0.2">
      <c r="A115" s="71" t="s">
        <v>400</v>
      </c>
      <c r="B115" s="71" t="s">
        <v>2493</v>
      </c>
      <c r="C115" s="71">
        <v>1.5</v>
      </c>
      <c r="D115" s="71" t="s">
        <v>2752</v>
      </c>
      <c r="E115" s="72" t="s">
        <v>2518</v>
      </c>
      <c r="F115" s="72" t="s">
        <v>2941</v>
      </c>
      <c r="G115" s="72" t="s">
        <v>2942</v>
      </c>
      <c r="H115" s="72" t="s">
        <v>2699</v>
      </c>
      <c r="I115" s="72" t="s">
        <v>2643</v>
      </c>
      <c r="J115" s="72" t="s">
        <v>2644</v>
      </c>
      <c r="K115" s="72" t="s">
        <v>2645</v>
      </c>
      <c r="L115" s="72" t="s">
        <v>2646</v>
      </c>
      <c r="M115" s="72" t="s">
        <v>2647</v>
      </c>
      <c r="N115" s="72" t="s">
        <v>2648</v>
      </c>
      <c r="O115" s="72"/>
      <c r="P115" s="72"/>
      <c r="Q115" s="71"/>
    </row>
    <row r="116" spans="1:17" x14ac:dyDescent="0.2">
      <c r="A116" s="70" t="s">
        <v>402</v>
      </c>
      <c r="B116" s="70" t="s">
        <v>2493</v>
      </c>
      <c r="C116" s="70">
        <v>1.5</v>
      </c>
      <c r="D116" s="70" t="s">
        <v>2752</v>
      </c>
      <c r="E116" s="70" t="s">
        <v>2518</v>
      </c>
      <c r="F116" s="70" t="s">
        <v>2943</v>
      </c>
      <c r="G116" s="70" t="s">
        <v>2944</v>
      </c>
      <c r="H116" s="70" t="s">
        <v>2699</v>
      </c>
      <c r="I116" s="70" t="s">
        <v>2643</v>
      </c>
      <c r="J116" s="70" t="s">
        <v>2644</v>
      </c>
      <c r="K116" s="70" t="s">
        <v>2645</v>
      </c>
      <c r="L116" s="70" t="s">
        <v>2646</v>
      </c>
      <c r="M116" s="70" t="s">
        <v>2647</v>
      </c>
      <c r="N116" s="70" t="s">
        <v>2648</v>
      </c>
      <c r="O116" s="70"/>
      <c r="P116" s="70"/>
      <c r="Q116" s="70"/>
    </row>
    <row r="117" spans="1:17" x14ac:dyDescent="0.2">
      <c r="A117" s="71" t="s">
        <v>404</v>
      </c>
      <c r="B117" s="71" t="s">
        <v>2493</v>
      </c>
      <c r="C117" s="71">
        <v>1.5</v>
      </c>
      <c r="D117" s="71" t="s">
        <v>2752</v>
      </c>
      <c r="E117" s="72" t="s">
        <v>2518</v>
      </c>
      <c r="F117" s="72" t="s">
        <v>2945</v>
      </c>
      <c r="G117" s="72" t="s">
        <v>2946</v>
      </c>
      <c r="H117" s="72" t="s">
        <v>2699</v>
      </c>
      <c r="I117" s="72" t="s">
        <v>2643</v>
      </c>
      <c r="J117" s="72" t="s">
        <v>2644</v>
      </c>
      <c r="K117" s="72" t="s">
        <v>2645</v>
      </c>
      <c r="L117" s="72" t="s">
        <v>2646</v>
      </c>
      <c r="M117" s="72" t="s">
        <v>2647</v>
      </c>
      <c r="N117" s="72" t="s">
        <v>2648</v>
      </c>
      <c r="O117" s="72"/>
      <c r="P117" s="72"/>
      <c r="Q117" s="71"/>
    </row>
    <row r="118" spans="1:17" x14ac:dyDescent="0.2">
      <c r="A118" s="70" t="s">
        <v>406</v>
      </c>
      <c r="B118" s="70" t="s">
        <v>2493</v>
      </c>
      <c r="C118" s="70">
        <v>1.5</v>
      </c>
      <c r="D118" s="70" t="s">
        <v>2752</v>
      </c>
      <c r="E118" s="70" t="s">
        <v>2518</v>
      </c>
      <c r="F118" s="70" t="s">
        <v>2947</v>
      </c>
      <c r="G118" s="70" t="s">
        <v>2948</v>
      </c>
      <c r="H118" s="70" t="s">
        <v>2699</v>
      </c>
      <c r="I118" s="70" t="s">
        <v>2643</v>
      </c>
      <c r="J118" s="70" t="s">
        <v>2644</v>
      </c>
      <c r="K118" s="70" t="s">
        <v>2645</v>
      </c>
      <c r="L118" s="70" t="s">
        <v>2646</v>
      </c>
      <c r="M118" s="70" t="s">
        <v>2647</v>
      </c>
      <c r="N118" s="70" t="s">
        <v>2648</v>
      </c>
      <c r="O118" s="70"/>
      <c r="P118" s="70"/>
      <c r="Q118" s="70"/>
    </row>
    <row r="119" spans="1:17" x14ac:dyDescent="0.2">
      <c r="A119" s="71" t="s">
        <v>408</v>
      </c>
      <c r="B119" s="71" t="s">
        <v>2493</v>
      </c>
      <c r="C119" s="71">
        <v>1.5</v>
      </c>
      <c r="D119" s="71" t="s">
        <v>2752</v>
      </c>
      <c r="E119" s="72" t="s">
        <v>2518</v>
      </c>
      <c r="F119" s="72" t="s">
        <v>2949</v>
      </c>
      <c r="G119" s="72" t="s">
        <v>2950</v>
      </c>
      <c r="H119" s="72" t="s">
        <v>2722</v>
      </c>
      <c r="I119" s="72" t="s">
        <v>2643</v>
      </c>
      <c r="J119" s="72" t="s">
        <v>2644</v>
      </c>
      <c r="K119" s="72" t="s">
        <v>2645</v>
      </c>
      <c r="L119" s="72" t="s">
        <v>2646</v>
      </c>
      <c r="M119" s="72" t="s">
        <v>2647</v>
      </c>
      <c r="N119" s="72" t="s">
        <v>2648</v>
      </c>
      <c r="O119" s="72"/>
      <c r="P119" s="72"/>
      <c r="Q119" s="71"/>
    </row>
    <row r="120" spans="1:17" x14ac:dyDescent="0.2">
      <c r="A120" s="70" t="s">
        <v>410</v>
      </c>
      <c r="B120" s="70" t="s">
        <v>2493</v>
      </c>
      <c r="C120" s="70">
        <v>1.5</v>
      </c>
      <c r="D120" s="70" t="s">
        <v>2752</v>
      </c>
      <c r="E120" s="70" t="s">
        <v>2518</v>
      </c>
      <c r="F120" s="70" t="s">
        <v>2951</v>
      </c>
      <c r="G120" s="70" t="s">
        <v>2952</v>
      </c>
      <c r="H120" s="70" t="s">
        <v>2722</v>
      </c>
      <c r="I120" s="70" t="s">
        <v>2643</v>
      </c>
      <c r="J120" s="70" t="s">
        <v>2644</v>
      </c>
      <c r="K120" s="70" t="s">
        <v>2645</v>
      </c>
      <c r="L120" s="70" t="s">
        <v>2646</v>
      </c>
      <c r="M120" s="70" t="s">
        <v>2647</v>
      </c>
      <c r="N120" s="70" t="s">
        <v>2648</v>
      </c>
      <c r="O120" s="70"/>
      <c r="P120" s="70"/>
      <c r="Q120" s="70"/>
    </row>
    <row r="121" spans="1:17" x14ac:dyDescent="0.2">
      <c r="A121" s="71" t="s">
        <v>412</v>
      </c>
      <c r="B121" s="71" t="s">
        <v>2493</v>
      </c>
      <c r="C121" s="71">
        <v>1.5</v>
      </c>
      <c r="D121" s="71" t="s">
        <v>2752</v>
      </c>
      <c r="E121" s="72" t="s">
        <v>2518</v>
      </c>
      <c r="F121" s="72" t="s">
        <v>2953</v>
      </c>
      <c r="G121" s="72" t="s">
        <v>2954</v>
      </c>
      <c r="H121" s="72" t="s">
        <v>2722</v>
      </c>
      <c r="I121" s="72" t="s">
        <v>2643</v>
      </c>
      <c r="J121" s="72" t="s">
        <v>2644</v>
      </c>
      <c r="K121" s="72" t="s">
        <v>2645</v>
      </c>
      <c r="L121" s="72" t="s">
        <v>2646</v>
      </c>
      <c r="M121" s="72" t="s">
        <v>2647</v>
      </c>
      <c r="N121" s="72" t="s">
        <v>2648</v>
      </c>
      <c r="O121" s="72"/>
      <c r="P121" s="72"/>
      <c r="Q121" s="71"/>
    </row>
    <row r="122" spans="1:17" x14ac:dyDescent="0.2">
      <c r="A122" s="70" t="s">
        <v>414</v>
      </c>
      <c r="B122" s="70" t="s">
        <v>2493</v>
      </c>
      <c r="C122" s="70">
        <v>1.5</v>
      </c>
      <c r="D122" s="70" t="s">
        <v>2752</v>
      </c>
      <c r="E122" s="70" t="s">
        <v>2518</v>
      </c>
      <c r="F122" s="70" t="s">
        <v>2955</v>
      </c>
      <c r="G122" s="70" t="s">
        <v>2956</v>
      </c>
      <c r="H122" s="70" t="s">
        <v>2722</v>
      </c>
      <c r="I122" s="70" t="s">
        <v>2643</v>
      </c>
      <c r="J122" s="70" t="s">
        <v>2644</v>
      </c>
      <c r="K122" s="70" t="s">
        <v>2645</v>
      </c>
      <c r="L122" s="70" t="s">
        <v>2646</v>
      </c>
      <c r="M122" s="70" t="s">
        <v>2647</v>
      </c>
      <c r="N122" s="70" t="s">
        <v>2648</v>
      </c>
      <c r="O122" s="70"/>
      <c r="P122" s="70"/>
      <c r="Q122" s="70"/>
    </row>
    <row r="123" spans="1:17" x14ac:dyDescent="0.2">
      <c r="A123" s="71" t="s">
        <v>416</v>
      </c>
      <c r="B123" s="71" t="s">
        <v>2493</v>
      </c>
      <c r="C123" s="71">
        <v>1.5</v>
      </c>
      <c r="D123" s="71" t="s">
        <v>2752</v>
      </c>
      <c r="E123" s="72" t="s">
        <v>2518</v>
      </c>
      <c r="F123" s="72" t="s">
        <v>2957</v>
      </c>
      <c r="G123" s="72" t="s">
        <v>2958</v>
      </c>
      <c r="H123" s="72" t="s">
        <v>2722</v>
      </c>
      <c r="I123" s="72" t="s">
        <v>2643</v>
      </c>
      <c r="J123" s="72" t="s">
        <v>2644</v>
      </c>
      <c r="K123" s="72" t="s">
        <v>2645</v>
      </c>
      <c r="L123" s="72" t="s">
        <v>2646</v>
      </c>
      <c r="M123" s="72" t="s">
        <v>2647</v>
      </c>
      <c r="N123" s="72" t="s">
        <v>2648</v>
      </c>
      <c r="O123" s="72"/>
      <c r="P123" s="72"/>
      <c r="Q123" s="71"/>
    </row>
    <row r="124" spans="1:17" x14ac:dyDescent="0.2">
      <c r="A124" s="70" t="s">
        <v>418</v>
      </c>
      <c r="B124" s="70" t="s">
        <v>2493</v>
      </c>
      <c r="C124" s="70">
        <v>1.5</v>
      </c>
      <c r="D124" s="70" t="s">
        <v>2752</v>
      </c>
      <c r="E124" s="70" t="s">
        <v>2518</v>
      </c>
      <c r="F124" s="70" t="s">
        <v>2959</v>
      </c>
      <c r="G124" s="70" t="s">
        <v>2960</v>
      </c>
      <c r="H124" s="70" t="s">
        <v>2722</v>
      </c>
      <c r="I124" s="70" t="s">
        <v>2643</v>
      </c>
      <c r="J124" s="70" t="s">
        <v>2644</v>
      </c>
      <c r="K124" s="70" t="s">
        <v>2645</v>
      </c>
      <c r="L124" s="70" t="s">
        <v>2646</v>
      </c>
      <c r="M124" s="70" t="s">
        <v>2647</v>
      </c>
      <c r="N124" s="70" t="s">
        <v>2648</v>
      </c>
      <c r="O124" s="70"/>
      <c r="P124" s="70"/>
      <c r="Q124" s="70"/>
    </row>
    <row r="125" spans="1:17" x14ac:dyDescent="0.2">
      <c r="A125" s="71" t="s">
        <v>420</v>
      </c>
      <c r="B125" s="71" t="s">
        <v>2493</v>
      </c>
      <c r="C125" s="71">
        <v>1.5</v>
      </c>
      <c r="D125" s="71" t="s">
        <v>2752</v>
      </c>
      <c r="E125" s="72" t="s">
        <v>2518</v>
      </c>
      <c r="F125" s="72" t="s">
        <v>2961</v>
      </c>
      <c r="G125" s="72" t="s">
        <v>2962</v>
      </c>
      <c r="H125" s="72" t="s">
        <v>2722</v>
      </c>
      <c r="I125" s="72" t="s">
        <v>2643</v>
      </c>
      <c r="J125" s="72" t="s">
        <v>2644</v>
      </c>
      <c r="K125" s="72" t="s">
        <v>2645</v>
      </c>
      <c r="L125" s="72" t="s">
        <v>2646</v>
      </c>
      <c r="M125" s="72" t="s">
        <v>2647</v>
      </c>
      <c r="N125" s="72" t="s">
        <v>2648</v>
      </c>
      <c r="O125" s="72"/>
      <c r="P125" s="72"/>
      <c r="Q125" s="71"/>
    </row>
    <row r="126" spans="1:17" x14ac:dyDescent="0.2">
      <c r="A126" s="70" t="s">
        <v>2451</v>
      </c>
      <c r="B126" s="70" t="s">
        <v>2963</v>
      </c>
      <c r="C126" s="70">
        <v>3</v>
      </c>
      <c r="D126" s="70" t="s">
        <v>2964</v>
      </c>
      <c r="E126" s="70" t="s">
        <v>2518</v>
      </c>
      <c r="F126" s="70" t="s">
        <v>2965</v>
      </c>
      <c r="G126" s="70" t="s">
        <v>2966</v>
      </c>
      <c r="H126" s="70" t="s">
        <v>2967</v>
      </c>
      <c r="I126" s="70" t="s">
        <v>2968</v>
      </c>
      <c r="J126" s="70" t="s">
        <v>2969</v>
      </c>
      <c r="K126" s="70" t="s">
        <v>2970</v>
      </c>
      <c r="L126" s="70" t="s">
        <v>2637</v>
      </c>
      <c r="M126" s="70"/>
      <c r="N126" s="70"/>
      <c r="O126" s="70"/>
      <c r="P126" s="70"/>
      <c r="Q126" s="70"/>
    </row>
    <row r="127" spans="1:17" x14ac:dyDescent="0.2">
      <c r="A127" s="71" t="s">
        <v>2452</v>
      </c>
      <c r="B127" s="71" t="s">
        <v>2963</v>
      </c>
      <c r="C127" s="71">
        <v>2</v>
      </c>
      <c r="D127" s="71" t="s">
        <v>2964</v>
      </c>
      <c r="E127" s="72" t="s">
        <v>2518</v>
      </c>
      <c r="F127" s="73" t="s">
        <v>2971</v>
      </c>
      <c r="G127" s="73" t="s">
        <v>2972</v>
      </c>
      <c r="H127" s="73" t="s">
        <v>2973</v>
      </c>
      <c r="I127" s="73" t="s">
        <v>2974</v>
      </c>
      <c r="J127" s="73" t="s">
        <v>2975</v>
      </c>
      <c r="K127" s="71" t="s">
        <v>2976</v>
      </c>
      <c r="L127" s="73" t="s">
        <v>2977</v>
      </c>
      <c r="M127" s="71"/>
      <c r="N127" s="71"/>
      <c r="O127" s="71"/>
      <c r="P127" s="71"/>
      <c r="Q127" s="71"/>
    </row>
    <row r="128" spans="1:17" x14ac:dyDescent="0.2">
      <c r="A128" s="70" t="s">
        <v>3304</v>
      </c>
      <c r="B128" s="70" t="s">
        <v>2978</v>
      </c>
      <c r="C128" s="70">
        <v>3</v>
      </c>
      <c r="D128" s="70" t="s">
        <v>2964</v>
      </c>
      <c r="E128" s="70" t="s">
        <v>2518</v>
      </c>
      <c r="F128" s="70" t="s">
        <v>2979</v>
      </c>
      <c r="G128" s="70" t="s">
        <v>2980</v>
      </c>
      <c r="H128" s="70" t="s">
        <v>2981</v>
      </c>
      <c r="I128" s="70" t="s">
        <v>2982</v>
      </c>
      <c r="J128" s="70" t="s">
        <v>2983</v>
      </c>
      <c r="K128" s="70" t="s">
        <v>2984</v>
      </c>
      <c r="L128" s="70" t="s">
        <v>2985</v>
      </c>
      <c r="M128" s="70"/>
      <c r="N128" s="70"/>
      <c r="O128" s="70"/>
      <c r="P128" s="70"/>
      <c r="Q128" s="70"/>
    </row>
    <row r="129" spans="1:17" x14ac:dyDescent="0.2">
      <c r="A129" s="71" t="s">
        <v>3303</v>
      </c>
      <c r="B129" s="71" t="s">
        <v>3305</v>
      </c>
      <c r="C129" s="71">
        <v>4.5590000000000002</v>
      </c>
      <c r="D129" s="71" t="s">
        <v>3332</v>
      </c>
      <c r="E129" s="72" t="s">
        <v>2518</v>
      </c>
      <c r="F129" s="71" t="s">
        <v>3306</v>
      </c>
      <c r="G129" s="71" t="s">
        <v>3307</v>
      </c>
      <c r="H129" s="71" t="s">
        <v>3308</v>
      </c>
      <c r="I129" s="71" t="s">
        <v>3309</v>
      </c>
      <c r="J129" s="71" t="s">
        <v>3310</v>
      </c>
      <c r="K129" s="71" t="s">
        <v>3311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3319</v>
      </c>
      <c r="B130" s="70" t="s">
        <v>3305</v>
      </c>
      <c r="C130" s="70">
        <v>1.75</v>
      </c>
      <c r="D130" s="70" t="s">
        <v>2964</v>
      </c>
      <c r="E130" s="70" t="s">
        <v>2518</v>
      </c>
      <c r="F130" s="70" t="s">
        <v>3312</v>
      </c>
      <c r="G130" s="70" t="s">
        <v>3313</v>
      </c>
      <c r="H130" s="70" t="s">
        <v>3314</v>
      </c>
      <c r="I130" s="70" t="s">
        <v>3315</v>
      </c>
      <c r="J130" s="70" t="s">
        <v>3316</v>
      </c>
      <c r="K130" s="70" t="s">
        <v>3317</v>
      </c>
      <c r="L130" s="70" t="s">
        <v>3318</v>
      </c>
      <c r="M130" s="70"/>
      <c r="N130" s="70"/>
      <c r="O130" s="70"/>
      <c r="P130" s="70"/>
      <c r="Q130" s="70"/>
    </row>
    <row r="131" spans="1:17" x14ac:dyDescent="0.2">
      <c r="A131" s="71" t="s">
        <v>3320</v>
      </c>
      <c r="B131" s="71" t="s">
        <v>3305</v>
      </c>
      <c r="C131" s="71">
        <v>1.75</v>
      </c>
      <c r="D131" s="71" t="s">
        <v>3333</v>
      </c>
      <c r="E131" s="72" t="s">
        <v>2518</v>
      </c>
      <c r="F131" s="71" t="s">
        <v>3306</v>
      </c>
      <c r="G131" s="71" t="s">
        <v>3321</v>
      </c>
      <c r="H131" s="71" t="s">
        <v>3330</v>
      </c>
      <c r="I131" s="71" t="s">
        <v>3331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3329</v>
      </c>
      <c r="B132" s="70" t="s">
        <v>2493</v>
      </c>
      <c r="C132" s="70">
        <v>1.5</v>
      </c>
      <c r="D132" s="70" t="s">
        <v>2752</v>
      </c>
      <c r="E132" s="70" t="s">
        <v>2518</v>
      </c>
      <c r="F132" s="70" t="s">
        <v>3322</v>
      </c>
      <c r="G132" s="70" t="s">
        <v>3323</v>
      </c>
      <c r="H132" s="70" t="s">
        <v>3324</v>
      </c>
      <c r="I132" s="70" t="s">
        <v>3326</v>
      </c>
      <c r="J132" s="70" t="s">
        <v>3325</v>
      </c>
      <c r="K132" s="70" t="s">
        <v>2645</v>
      </c>
      <c r="L132" s="70" t="s">
        <v>2646</v>
      </c>
      <c r="M132" s="70" t="s">
        <v>2647</v>
      </c>
      <c r="N132" s="70" t="s">
        <v>2648</v>
      </c>
      <c r="O132" s="71"/>
      <c r="P132" s="71"/>
      <c r="Q132" s="70"/>
    </row>
    <row r="133" spans="1:17" x14ac:dyDescent="0.2">
      <c r="A133" s="74" t="s">
        <v>3334</v>
      </c>
      <c r="B133" s="74" t="s">
        <v>3258</v>
      </c>
      <c r="C133" s="74">
        <v>1.5</v>
      </c>
      <c r="D133" s="74" t="s">
        <v>3332</v>
      </c>
      <c r="E133" s="74" t="s">
        <v>2518</v>
      </c>
      <c r="F133" s="74" t="s">
        <v>3335</v>
      </c>
      <c r="G133" s="74" t="s">
        <v>3336</v>
      </c>
      <c r="H133" s="74" t="s">
        <v>3337</v>
      </c>
      <c r="I133" s="74" t="s">
        <v>3338</v>
      </c>
      <c r="J133" s="74" t="s">
        <v>3339</v>
      </c>
      <c r="K133" s="74" t="s">
        <v>3340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3341</v>
      </c>
      <c r="B134" s="71" t="s">
        <v>2491</v>
      </c>
      <c r="C134" s="71">
        <v>1.5</v>
      </c>
      <c r="D134" s="71" t="s">
        <v>2621</v>
      </c>
      <c r="E134" s="74" t="s">
        <v>2518</v>
      </c>
      <c r="F134" s="71" t="s">
        <v>3342</v>
      </c>
      <c r="G134" s="71" t="s">
        <v>3343</v>
      </c>
      <c r="H134" s="71" t="s">
        <v>3344</v>
      </c>
      <c r="I134" s="71" t="s">
        <v>3345</v>
      </c>
      <c r="J134" s="71" t="s">
        <v>3346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3348</v>
      </c>
      <c r="B135" s="21" t="s">
        <v>3258</v>
      </c>
      <c r="C135" s="21">
        <v>1.5</v>
      </c>
      <c r="D135" s="21" t="s">
        <v>3354</v>
      </c>
      <c r="E135" s="70" t="s">
        <v>2518</v>
      </c>
      <c r="F135" s="21" t="s">
        <v>3349</v>
      </c>
      <c r="G135" s="21" t="s">
        <v>3350</v>
      </c>
      <c r="H135" s="21" t="s">
        <v>3351</v>
      </c>
      <c r="I135" s="21" t="s">
        <v>3352</v>
      </c>
      <c r="J135" s="21" t="s">
        <v>3353</v>
      </c>
      <c r="K135" s="71" t="s">
        <v>3346</v>
      </c>
    </row>
    <row r="136" spans="1:17" x14ac:dyDescent="0.2">
      <c r="A136" s="21" t="s">
        <v>3358</v>
      </c>
      <c r="B136" s="21" t="s">
        <v>3258</v>
      </c>
      <c r="C136" s="21">
        <v>1.5</v>
      </c>
      <c r="D136" s="21" t="s">
        <v>3354</v>
      </c>
      <c r="E136" s="70" t="s">
        <v>2518</v>
      </c>
      <c r="F136" s="21" t="s">
        <v>3356</v>
      </c>
      <c r="G136" s="21" t="s">
        <v>3355</v>
      </c>
      <c r="H136" s="21" t="s">
        <v>3359</v>
      </c>
      <c r="I136" s="21" t="s">
        <v>3357</v>
      </c>
      <c r="J136" s="21" t="s">
        <v>3353</v>
      </c>
      <c r="K136" s="71" t="s">
        <v>3346</v>
      </c>
    </row>
    <row r="137" spans="1:17" x14ac:dyDescent="0.2">
      <c r="A137" s="21" t="s">
        <v>3362</v>
      </c>
      <c r="B137" s="21" t="s">
        <v>3258</v>
      </c>
      <c r="C137" s="21">
        <v>1.5</v>
      </c>
      <c r="D137" s="21" t="s">
        <v>3365</v>
      </c>
      <c r="E137" s="70" t="s">
        <v>2518</v>
      </c>
      <c r="F137" s="21" t="s">
        <v>3349</v>
      </c>
      <c r="G137" s="21" t="s">
        <v>3350</v>
      </c>
      <c r="H137" s="21" t="s">
        <v>3351</v>
      </c>
      <c r="I137" s="21" t="s">
        <v>3363</v>
      </c>
      <c r="J137" s="21" t="s">
        <v>3366</v>
      </c>
      <c r="K137" s="21" t="s">
        <v>3364</v>
      </c>
      <c r="L137" s="21" t="s">
        <v>3353</v>
      </c>
      <c r="M137" s="71" t="s">
        <v>3346</v>
      </c>
    </row>
    <row r="138" spans="1:17" x14ac:dyDescent="0.2">
      <c r="A138" s="71" t="s">
        <v>3388</v>
      </c>
      <c r="B138" s="71" t="s">
        <v>2493</v>
      </c>
      <c r="C138" s="71">
        <v>1.5</v>
      </c>
      <c r="D138" s="71" t="s">
        <v>2540</v>
      </c>
      <c r="E138" s="72" t="s">
        <v>2518</v>
      </c>
      <c r="F138" s="72" t="s">
        <v>3384</v>
      </c>
      <c r="G138" s="72" t="s">
        <v>3385</v>
      </c>
      <c r="H138" s="72" t="s">
        <v>3383</v>
      </c>
      <c r="I138" s="72" t="s">
        <v>3386</v>
      </c>
      <c r="J138" s="72" t="s">
        <v>3387</v>
      </c>
      <c r="K138" s="70" t="s">
        <v>2643</v>
      </c>
      <c r="L138" s="70" t="s">
        <v>2644</v>
      </c>
      <c r="M138" s="70" t="s">
        <v>2645</v>
      </c>
      <c r="N138" s="70" t="s">
        <v>2646</v>
      </c>
      <c r="O138" s="70" t="s">
        <v>2647</v>
      </c>
      <c r="P138" s="70" t="s">
        <v>2648</v>
      </c>
      <c r="Q138" s="71"/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63" workbookViewId="0">
      <selection activeCell="A182" sqref="A18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2986</v>
      </c>
      <c r="B1" t="s">
        <v>2987</v>
      </c>
      <c r="C1" t="s">
        <v>2498</v>
      </c>
      <c r="D1" t="s">
        <v>2499</v>
      </c>
      <c r="E1" t="s">
        <v>2988</v>
      </c>
    </row>
    <row r="2" spans="1:5" x14ac:dyDescent="0.25">
      <c r="B2" t="s">
        <v>2989</v>
      </c>
      <c r="C2" t="s">
        <v>2515</v>
      </c>
      <c r="D2" t="s">
        <v>2516</v>
      </c>
      <c r="E2" t="s">
        <v>2517</v>
      </c>
    </row>
    <row r="3" spans="1:5" x14ac:dyDescent="0.25">
      <c r="B3" t="s">
        <v>2989</v>
      </c>
      <c r="C3" t="s">
        <v>2518</v>
      </c>
    </row>
    <row r="4" spans="1:5" x14ac:dyDescent="0.25">
      <c r="B4" t="s">
        <v>2989</v>
      </c>
      <c r="C4" t="s">
        <v>2519</v>
      </c>
    </row>
    <row r="5" spans="1:5" x14ac:dyDescent="0.25">
      <c r="B5" t="s">
        <v>2989</v>
      </c>
      <c r="C5" t="s">
        <v>2520</v>
      </c>
    </row>
    <row r="6" spans="1:5" x14ac:dyDescent="0.25">
      <c r="B6" t="s">
        <v>2989</v>
      </c>
      <c r="C6" t="s">
        <v>2521</v>
      </c>
    </row>
    <row r="7" spans="1:5" x14ac:dyDescent="0.25">
      <c r="B7" t="s">
        <v>2989</v>
      </c>
      <c r="C7" t="s">
        <v>2522</v>
      </c>
    </row>
    <row r="8" spans="1:5" x14ac:dyDescent="0.25">
      <c r="B8" t="s">
        <v>2989</v>
      </c>
      <c r="C8" t="s">
        <v>2523</v>
      </c>
    </row>
    <row r="9" spans="1:5" x14ac:dyDescent="0.25">
      <c r="B9" t="s">
        <v>2989</v>
      </c>
      <c r="C9" t="s">
        <v>2524</v>
      </c>
    </row>
    <row r="10" spans="1:5" x14ac:dyDescent="0.25">
      <c r="B10" t="s">
        <v>2989</v>
      </c>
      <c r="C10" t="s">
        <v>2525</v>
      </c>
    </row>
    <row r="11" spans="1:5" x14ac:dyDescent="0.25">
      <c r="B11" t="s">
        <v>2989</v>
      </c>
      <c r="C11" t="s">
        <v>2526</v>
      </c>
    </row>
    <row r="12" spans="1:5" x14ac:dyDescent="0.25">
      <c r="B12" t="s">
        <v>2989</v>
      </c>
      <c r="C12" t="s">
        <v>2527</v>
      </c>
    </row>
    <row r="13" spans="1:5" x14ac:dyDescent="0.25">
      <c r="B13" t="s">
        <v>2989</v>
      </c>
      <c r="C13" t="s">
        <v>2528</v>
      </c>
    </row>
    <row r="14" spans="1:5" x14ac:dyDescent="0.25">
      <c r="B14" t="s">
        <v>2989</v>
      </c>
      <c r="C14" t="s">
        <v>2529</v>
      </c>
    </row>
    <row r="15" spans="1:5" x14ac:dyDescent="0.25">
      <c r="B15" t="s">
        <v>2989</v>
      </c>
      <c r="C15" t="s">
        <v>2530</v>
      </c>
    </row>
    <row r="16" spans="1:5" x14ac:dyDescent="0.25">
      <c r="B16" t="s">
        <v>2990</v>
      </c>
      <c r="C16" t="s">
        <v>2531</v>
      </c>
      <c r="D16" t="s">
        <v>2516</v>
      </c>
      <c r="E16" t="s">
        <v>2532</v>
      </c>
    </row>
    <row r="17" spans="2:5" x14ac:dyDescent="0.25">
      <c r="B17" t="s">
        <v>2990</v>
      </c>
      <c r="C17" t="s">
        <v>2518</v>
      </c>
    </row>
    <row r="18" spans="2:5" x14ac:dyDescent="0.25">
      <c r="B18" t="s">
        <v>2990</v>
      </c>
      <c r="C18" t="s">
        <v>2533</v>
      </c>
    </row>
    <row r="19" spans="2:5" x14ac:dyDescent="0.25">
      <c r="B19" t="s">
        <v>2990</v>
      </c>
      <c r="C19" t="s">
        <v>2534</v>
      </c>
    </row>
    <row r="20" spans="2:5" x14ac:dyDescent="0.25">
      <c r="B20" t="s">
        <v>2990</v>
      </c>
      <c r="C20" t="s">
        <v>2535</v>
      </c>
    </row>
    <row r="21" spans="2:5" x14ac:dyDescent="0.25">
      <c r="B21" t="s">
        <v>2990</v>
      </c>
      <c r="C21" t="s">
        <v>2536</v>
      </c>
    </row>
    <row r="22" spans="2:5" x14ac:dyDescent="0.25">
      <c r="B22" t="s">
        <v>2990</v>
      </c>
      <c r="C22" t="s">
        <v>2537</v>
      </c>
    </row>
    <row r="23" spans="2:5" x14ac:dyDescent="0.25">
      <c r="B23" t="s">
        <v>2990</v>
      </c>
      <c r="C23" t="s">
        <v>2538</v>
      </c>
    </row>
    <row r="24" spans="2:5" x14ac:dyDescent="0.25">
      <c r="B24" t="s">
        <v>2990</v>
      </c>
      <c r="C24" t="s">
        <v>2529</v>
      </c>
    </row>
    <row r="25" spans="2:5" x14ac:dyDescent="0.25">
      <c r="B25" t="s">
        <v>2990</v>
      </c>
      <c r="C25" t="s">
        <v>2530</v>
      </c>
    </row>
    <row r="26" spans="2:5" x14ac:dyDescent="0.25">
      <c r="B26" t="s">
        <v>2991</v>
      </c>
      <c r="C26" t="s">
        <v>2539</v>
      </c>
      <c r="D26" t="s">
        <v>2516</v>
      </c>
      <c r="E26" t="s">
        <v>2540</v>
      </c>
    </row>
    <row r="27" spans="2:5" x14ac:dyDescent="0.25">
      <c r="B27" t="s">
        <v>2991</v>
      </c>
      <c r="C27" t="s">
        <v>2518</v>
      </c>
    </row>
    <row r="28" spans="2:5" x14ac:dyDescent="0.25">
      <c r="B28" t="s">
        <v>2991</v>
      </c>
      <c r="C28" t="s">
        <v>2541</v>
      </c>
    </row>
    <row r="29" spans="2:5" x14ac:dyDescent="0.25">
      <c r="B29" t="s">
        <v>2991</v>
      </c>
      <c r="C29" t="s">
        <v>2542</v>
      </c>
    </row>
    <row r="30" spans="2:5" x14ac:dyDescent="0.25">
      <c r="B30" t="s">
        <v>2991</v>
      </c>
      <c r="C30" t="s">
        <v>2543</v>
      </c>
    </row>
    <row r="31" spans="2:5" x14ac:dyDescent="0.25">
      <c r="B31" t="s">
        <v>2991</v>
      </c>
      <c r="C31" t="s">
        <v>2544</v>
      </c>
    </row>
    <row r="32" spans="2:5" x14ac:dyDescent="0.25">
      <c r="B32" t="s">
        <v>2991</v>
      </c>
      <c r="C32" t="s">
        <v>2545</v>
      </c>
    </row>
    <row r="33" spans="2:5" x14ac:dyDescent="0.25">
      <c r="B33" t="s">
        <v>2991</v>
      </c>
      <c r="C33" t="s">
        <v>2546</v>
      </c>
    </row>
    <row r="34" spans="2:5" x14ac:dyDescent="0.25">
      <c r="B34" t="s">
        <v>2991</v>
      </c>
      <c r="C34" t="s">
        <v>2547</v>
      </c>
    </row>
    <row r="35" spans="2:5" x14ac:dyDescent="0.25">
      <c r="B35" t="s">
        <v>2991</v>
      </c>
      <c r="C35" t="s">
        <v>2548</v>
      </c>
    </row>
    <row r="36" spans="2:5" x14ac:dyDescent="0.25">
      <c r="B36" t="s">
        <v>2991</v>
      </c>
      <c r="C36" t="s">
        <v>2528</v>
      </c>
    </row>
    <row r="37" spans="2:5" x14ac:dyDescent="0.25">
      <c r="B37" t="s">
        <v>2991</v>
      </c>
      <c r="C37" t="s">
        <v>2529</v>
      </c>
    </row>
    <row r="38" spans="2:5" x14ac:dyDescent="0.25">
      <c r="B38" t="s">
        <v>2991</v>
      </c>
      <c r="C38" t="s">
        <v>2530</v>
      </c>
    </row>
    <row r="39" spans="2:5" x14ac:dyDescent="0.25">
      <c r="B39" t="s">
        <v>2992</v>
      </c>
      <c r="C39" t="s">
        <v>2549</v>
      </c>
      <c r="D39" t="s">
        <v>2550</v>
      </c>
      <c r="E39" t="s">
        <v>2517</v>
      </c>
    </row>
    <row r="40" spans="2:5" x14ac:dyDescent="0.25">
      <c r="B40" t="s">
        <v>2992</v>
      </c>
      <c r="C40" t="s">
        <v>2518</v>
      </c>
    </row>
    <row r="41" spans="2:5" x14ac:dyDescent="0.25">
      <c r="B41" t="s">
        <v>2992</v>
      </c>
      <c r="C41" t="s">
        <v>2551</v>
      </c>
    </row>
    <row r="42" spans="2:5" x14ac:dyDescent="0.25">
      <c r="B42" t="s">
        <v>2992</v>
      </c>
      <c r="C42" t="s">
        <v>2552</v>
      </c>
    </row>
    <row r="43" spans="2:5" x14ac:dyDescent="0.25">
      <c r="B43" t="s">
        <v>2992</v>
      </c>
      <c r="C43" t="s">
        <v>2553</v>
      </c>
    </row>
    <row r="44" spans="2:5" x14ac:dyDescent="0.25">
      <c r="B44" t="s">
        <v>2992</v>
      </c>
      <c r="C44" t="s">
        <v>2554</v>
      </c>
    </row>
    <row r="45" spans="2:5" x14ac:dyDescent="0.25">
      <c r="B45" t="s">
        <v>2992</v>
      </c>
      <c r="C45" t="s">
        <v>2555</v>
      </c>
    </row>
    <row r="46" spans="2:5" x14ac:dyDescent="0.25">
      <c r="B46" t="s">
        <v>2992</v>
      </c>
      <c r="C46" t="s">
        <v>2556</v>
      </c>
    </row>
    <row r="47" spans="2:5" x14ac:dyDescent="0.25">
      <c r="B47" t="s">
        <v>2992</v>
      </c>
      <c r="C47" t="s">
        <v>2557</v>
      </c>
    </row>
    <row r="48" spans="2:5" x14ac:dyDescent="0.25">
      <c r="B48" t="s">
        <v>2992</v>
      </c>
      <c r="C48" t="s">
        <v>2526</v>
      </c>
    </row>
    <row r="49" spans="2:5" x14ac:dyDescent="0.25">
      <c r="B49" t="s">
        <v>2992</v>
      </c>
      <c r="C49" t="s">
        <v>2527</v>
      </c>
    </row>
    <row r="50" spans="2:5" x14ac:dyDescent="0.25">
      <c r="B50" t="s">
        <v>2992</v>
      </c>
      <c r="C50" t="s">
        <v>2558</v>
      </c>
    </row>
    <row r="51" spans="2:5" x14ac:dyDescent="0.25">
      <c r="B51" t="s">
        <v>2992</v>
      </c>
      <c r="C51" t="s">
        <v>2559</v>
      </c>
    </row>
    <row r="52" spans="2:5" x14ac:dyDescent="0.25">
      <c r="B52" t="s">
        <v>2992</v>
      </c>
      <c r="C52" t="s">
        <v>2530</v>
      </c>
    </row>
    <row r="53" spans="2:5" x14ac:dyDescent="0.25">
      <c r="B53" t="s">
        <v>2993</v>
      </c>
      <c r="C53" t="s">
        <v>2560</v>
      </c>
      <c r="D53" t="s">
        <v>2550</v>
      </c>
      <c r="E53" t="s">
        <v>2517</v>
      </c>
    </row>
    <row r="54" spans="2:5" x14ac:dyDescent="0.25">
      <c r="B54" t="s">
        <v>2993</v>
      </c>
      <c r="C54" t="s">
        <v>2518</v>
      </c>
    </row>
    <row r="55" spans="2:5" x14ac:dyDescent="0.25">
      <c r="B55" t="s">
        <v>2993</v>
      </c>
      <c r="C55" t="s">
        <v>2519</v>
      </c>
    </row>
    <row r="56" spans="2:5" x14ac:dyDescent="0.25">
      <c r="B56" t="s">
        <v>2993</v>
      </c>
      <c r="C56" t="s">
        <v>2520</v>
      </c>
    </row>
    <row r="57" spans="2:5" x14ac:dyDescent="0.25">
      <c r="B57" t="s">
        <v>2993</v>
      </c>
      <c r="C57" t="s">
        <v>2521</v>
      </c>
    </row>
    <row r="58" spans="2:5" x14ac:dyDescent="0.25">
      <c r="B58" t="s">
        <v>2993</v>
      </c>
      <c r="C58" t="s">
        <v>2522</v>
      </c>
    </row>
    <row r="59" spans="2:5" x14ac:dyDescent="0.25">
      <c r="B59" t="s">
        <v>2993</v>
      </c>
      <c r="C59" t="s">
        <v>2523</v>
      </c>
    </row>
    <row r="60" spans="2:5" x14ac:dyDescent="0.25">
      <c r="B60" t="s">
        <v>2993</v>
      </c>
      <c r="C60" t="s">
        <v>2524</v>
      </c>
    </row>
    <row r="61" spans="2:5" x14ac:dyDescent="0.25">
      <c r="B61" t="s">
        <v>2993</v>
      </c>
      <c r="C61" t="s">
        <v>2525</v>
      </c>
    </row>
    <row r="62" spans="2:5" x14ac:dyDescent="0.25">
      <c r="B62" t="s">
        <v>2993</v>
      </c>
      <c r="C62" t="s">
        <v>2526</v>
      </c>
    </row>
    <row r="63" spans="2:5" x14ac:dyDescent="0.25">
      <c r="B63" t="s">
        <v>2993</v>
      </c>
      <c r="C63" t="s">
        <v>2527</v>
      </c>
    </row>
    <row r="64" spans="2:5" x14ac:dyDescent="0.25">
      <c r="B64" t="s">
        <v>2993</v>
      </c>
      <c r="C64" t="s">
        <v>2558</v>
      </c>
    </row>
    <row r="65" spans="2:5" x14ac:dyDescent="0.25">
      <c r="B65" t="s">
        <v>2993</v>
      </c>
      <c r="C65" t="s">
        <v>2559</v>
      </c>
    </row>
    <row r="66" spans="2:5" x14ac:dyDescent="0.25">
      <c r="B66" t="s">
        <v>2993</v>
      </c>
      <c r="C66" t="s">
        <v>2530</v>
      </c>
    </row>
    <row r="67" spans="2:5" x14ac:dyDescent="0.25">
      <c r="B67" t="s">
        <v>2994</v>
      </c>
      <c r="C67" t="s">
        <v>2561</v>
      </c>
      <c r="D67" t="s">
        <v>2550</v>
      </c>
      <c r="E67" t="s">
        <v>2517</v>
      </c>
    </row>
    <row r="68" spans="2:5" x14ac:dyDescent="0.25">
      <c r="B68" t="s">
        <v>2994</v>
      </c>
      <c r="C68" t="s">
        <v>2518</v>
      </c>
    </row>
    <row r="69" spans="2:5" x14ac:dyDescent="0.25">
      <c r="B69" t="s">
        <v>2994</v>
      </c>
      <c r="C69" t="s">
        <v>2519</v>
      </c>
    </row>
    <row r="70" spans="2:5" x14ac:dyDescent="0.25">
      <c r="B70" t="s">
        <v>2994</v>
      </c>
      <c r="C70" t="s">
        <v>2520</v>
      </c>
    </row>
    <row r="71" spans="2:5" x14ac:dyDescent="0.25">
      <c r="B71" t="s">
        <v>2994</v>
      </c>
      <c r="C71" t="s">
        <v>2521</v>
      </c>
    </row>
    <row r="72" spans="2:5" x14ac:dyDescent="0.25">
      <c r="B72" t="s">
        <v>2994</v>
      </c>
      <c r="C72" t="s">
        <v>2562</v>
      </c>
    </row>
    <row r="73" spans="2:5" x14ac:dyDescent="0.25">
      <c r="B73" t="s">
        <v>2994</v>
      </c>
      <c r="C73" t="s">
        <v>2563</v>
      </c>
    </row>
    <row r="74" spans="2:5" x14ac:dyDescent="0.25">
      <c r="B74" t="s">
        <v>2994</v>
      </c>
      <c r="C74" t="s">
        <v>2564</v>
      </c>
    </row>
    <row r="75" spans="2:5" x14ac:dyDescent="0.25">
      <c r="B75" t="s">
        <v>2994</v>
      </c>
      <c r="C75" t="s">
        <v>2565</v>
      </c>
    </row>
    <row r="76" spans="2:5" x14ac:dyDescent="0.25">
      <c r="B76" t="s">
        <v>2994</v>
      </c>
      <c r="C76" t="s">
        <v>2566</v>
      </c>
    </row>
    <row r="77" spans="2:5" x14ac:dyDescent="0.25">
      <c r="B77" t="s">
        <v>2994</v>
      </c>
      <c r="C77" t="s">
        <v>2567</v>
      </c>
    </row>
    <row r="78" spans="2:5" x14ac:dyDescent="0.25">
      <c r="B78" t="s">
        <v>2994</v>
      </c>
      <c r="C78" t="s">
        <v>2568</v>
      </c>
    </row>
    <row r="79" spans="2:5" x14ac:dyDescent="0.25">
      <c r="B79" t="s">
        <v>2994</v>
      </c>
      <c r="C79" t="s">
        <v>2569</v>
      </c>
    </row>
    <row r="80" spans="2:5" x14ac:dyDescent="0.25">
      <c r="B80" t="s">
        <v>2994</v>
      </c>
      <c r="C80" t="s">
        <v>2570</v>
      </c>
    </row>
    <row r="81" spans="2:5" x14ac:dyDescent="0.25">
      <c r="B81" t="s">
        <v>2995</v>
      </c>
      <c r="C81" t="s">
        <v>2571</v>
      </c>
      <c r="D81" t="s">
        <v>2550</v>
      </c>
      <c r="E81" t="s">
        <v>2572</v>
      </c>
    </row>
    <row r="82" spans="2:5" x14ac:dyDescent="0.25">
      <c r="B82" t="s">
        <v>2995</v>
      </c>
      <c r="C82" t="s">
        <v>2518</v>
      </c>
    </row>
    <row r="83" spans="2:5" x14ac:dyDescent="0.25">
      <c r="B83" t="s">
        <v>2995</v>
      </c>
      <c r="C83" t="s">
        <v>2573</v>
      </c>
    </row>
    <row r="84" spans="2:5" x14ac:dyDescent="0.25">
      <c r="B84" t="s">
        <v>2995</v>
      </c>
      <c r="C84" t="s">
        <v>2574</v>
      </c>
    </row>
    <row r="85" spans="2:5" x14ac:dyDescent="0.25">
      <c r="B85" t="s">
        <v>2995</v>
      </c>
      <c r="C85" t="s">
        <v>2575</v>
      </c>
    </row>
    <row r="86" spans="2:5" x14ac:dyDescent="0.25">
      <c r="B86" t="s">
        <v>2995</v>
      </c>
      <c r="C86" t="s">
        <v>2576</v>
      </c>
    </row>
    <row r="87" spans="2:5" x14ac:dyDescent="0.25">
      <c r="B87" t="s">
        <v>2995</v>
      </c>
      <c r="C87" t="s">
        <v>2577</v>
      </c>
    </row>
    <row r="88" spans="2:5" x14ac:dyDescent="0.25">
      <c r="B88" t="s">
        <v>2995</v>
      </c>
      <c r="C88" t="s">
        <v>2578</v>
      </c>
    </row>
    <row r="89" spans="2:5" x14ac:dyDescent="0.25">
      <c r="B89" t="s">
        <v>2995</v>
      </c>
      <c r="C89" t="s">
        <v>2579</v>
      </c>
    </row>
    <row r="90" spans="2:5" x14ac:dyDescent="0.25">
      <c r="B90" t="s">
        <v>2995</v>
      </c>
      <c r="C90" t="s">
        <v>2580</v>
      </c>
    </row>
    <row r="91" spans="2:5" x14ac:dyDescent="0.25">
      <c r="B91" t="s">
        <v>2995</v>
      </c>
      <c r="C91" t="s">
        <v>2581</v>
      </c>
    </row>
    <row r="92" spans="2:5" x14ac:dyDescent="0.25">
      <c r="B92" t="s">
        <v>2995</v>
      </c>
      <c r="C92" t="s">
        <v>2582</v>
      </c>
    </row>
    <row r="93" spans="2:5" x14ac:dyDescent="0.25">
      <c r="B93" t="s">
        <v>2996</v>
      </c>
      <c r="C93" t="s">
        <v>2583</v>
      </c>
      <c r="D93" t="s">
        <v>2550</v>
      </c>
      <c r="E93" t="s">
        <v>2532</v>
      </c>
    </row>
    <row r="94" spans="2:5" x14ac:dyDescent="0.25">
      <c r="B94" t="s">
        <v>2996</v>
      </c>
      <c r="C94" t="s">
        <v>2518</v>
      </c>
    </row>
    <row r="95" spans="2:5" x14ac:dyDescent="0.25">
      <c r="B95" t="s">
        <v>2996</v>
      </c>
      <c r="C95" t="s">
        <v>2533</v>
      </c>
    </row>
    <row r="96" spans="2:5" x14ac:dyDescent="0.25">
      <c r="B96" t="s">
        <v>2996</v>
      </c>
      <c r="C96" t="s">
        <v>2534</v>
      </c>
    </row>
    <row r="97" spans="2:5" x14ac:dyDescent="0.25">
      <c r="B97" t="s">
        <v>2996</v>
      </c>
      <c r="C97" t="s">
        <v>2535</v>
      </c>
    </row>
    <row r="98" spans="2:5" x14ac:dyDescent="0.25">
      <c r="B98" t="s">
        <v>2996</v>
      </c>
      <c r="C98" t="s">
        <v>2536</v>
      </c>
    </row>
    <row r="99" spans="2:5" x14ac:dyDescent="0.25">
      <c r="B99" t="s">
        <v>2996</v>
      </c>
      <c r="C99" t="s">
        <v>2537</v>
      </c>
    </row>
    <row r="100" spans="2:5" x14ac:dyDescent="0.25">
      <c r="B100" t="s">
        <v>2996</v>
      </c>
      <c r="C100" t="s">
        <v>2538</v>
      </c>
    </row>
    <row r="101" spans="2:5" x14ac:dyDescent="0.25">
      <c r="B101" t="s">
        <v>2996</v>
      </c>
      <c r="C101" t="s">
        <v>2529</v>
      </c>
    </row>
    <row r="102" spans="2:5" x14ac:dyDescent="0.25">
      <c r="B102" t="s">
        <v>2996</v>
      </c>
      <c r="C102" t="s">
        <v>2530</v>
      </c>
    </row>
    <row r="103" spans="2:5" x14ac:dyDescent="0.25">
      <c r="B103" t="s">
        <v>2997</v>
      </c>
      <c r="C103" t="s">
        <v>2584</v>
      </c>
      <c r="D103" t="s">
        <v>2550</v>
      </c>
      <c r="E103" t="s">
        <v>2532</v>
      </c>
    </row>
    <row r="104" spans="2:5" x14ac:dyDescent="0.25">
      <c r="B104" t="s">
        <v>2997</v>
      </c>
      <c r="C104" t="s">
        <v>2518</v>
      </c>
    </row>
    <row r="105" spans="2:5" x14ac:dyDescent="0.25">
      <c r="B105" t="s">
        <v>2997</v>
      </c>
      <c r="C105" t="s">
        <v>2585</v>
      </c>
    </row>
    <row r="106" spans="2:5" x14ac:dyDescent="0.25">
      <c r="B106" t="s">
        <v>2997</v>
      </c>
      <c r="C106" t="s">
        <v>2545</v>
      </c>
    </row>
    <row r="107" spans="2:5" x14ac:dyDescent="0.25">
      <c r="B107" t="s">
        <v>2997</v>
      </c>
      <c r="C107" t="s">
        <v>2586</v>
      </c>
    </row>
    <row r="108" spans="2:5" x14ac:dyDescent="0.25">
      <c r="B108" t="s">
        <v>2997</v>
      </c>
      <c r="C108" t="s">
        <v>2587</v>
      </c>
    </row>
    <row r="109" spans="2:5" x14ac:dyDescent="0.25">
      <c r="B109" t="s">
        <v>2997</v>
      </c>
      <c r="C109" t="s">
        <v>2527</v>
      </c>
    </row>
    <row r="110" spans="2:5" x14ac:dyDescent="0.25">
      <c r="B110" t="s">
        <v>2997</v>
      </c>
      <c r="C110" t="s">
        <v>2558</v>
      </c>
    </row>
    <row r="111" spans="2:5" x14ac:dyDescent="0.25">
      <c r="B111" t="s">
        <v>2997</v>
      </c>
      <c r="C111" t="s">
        <v>2559</v>
      </c>
    </row>
    <row r="112" spans="2:5" x14ac:dyDescent="0.25">
      <c r="B112" t="s">
        <v>2997</v>
      </c>
      <c r="C112" t="s">
        <v>2530</v>
      </c>
    </row>
    <row r="113" spans="2:5" x14ac:dyDescent="0.25">
      <c r="B113" t="s">
        <v>2998</v>
      </c>
      <c r="C113" t="s">
        <v>2588</v>
      </c>
      <c r="D113" t="s">
        <v>2550</v>
      </c>
      <c r="E113" t="s">
        <v>2540</v>
      </c>
    </row>
    <row r="114" spans="2:5" x14ac:dyDescent="0.25">
      <c r="B114" t="s">
        <v>2998</v>
      </c>
      <c r="C114" t="s">
        <v>2518</v>
      </c>
    </row>
    <row r="115" spans="2:5" x14ac:dyDescent="0.25">
      <c r="B115" t="s">
        <v>2998</v>
      </c>
      <c r="C115" t="s">
        <v>2541</v>
      </c>
    </row>
    <row r="116" spans="2:5" x14ac:dyDescent="0.25">
      <c r="B116" t="s">
        <v>2998</v>
      </c>
      <c r="C116" t="s">
        <v>2542</v>
      </c>
    </row>
    <row r="117" spans="2:5" x14ac:dyDescent="0.25">
      <c r="B117" t="s">
        <v>2998</v>
      </c>
      <c r="C117" t="s">
        <v>2543</v>
      </c>
    </row>
    <row r="118" spans="2:5" x14ac:dyDescent="0.25">
      <c r="B118" t="s">
        <v>2998</v>
      </c>
      <c r="C118" t="s">
        <v>2589</v>
      </c>
    </row>
    <row r="119" spans="2:5" x14ac:dyDescent="0.25">
      <c r="B119" t="s">
        <v>2998</v>
      </c>
      <c r="C119" t="s">
        <v>2545</v>
      </c>
    </row>
    <row r="120" spans="2:5" x14ac:dyDescent="0.25">
      <c r="B120" t="s">
        <v>2998</v>
      </c>
      <c r="C120" t="s">
        <v>2590</v>
      </c>
    </row>
    <row r="121" spans="2:5" x14ac:dyDescent="0.25">
      <c r="B121" t="s">
        <v>2998</v>
      </c>
      <c r="C121" t="s">
        <v>2591</v>
      </c>
    </row>
    <row r="122" spans="2:5" x14ac:dyDescent="0.25">
      <c r="B122" t="s">
        <v>2998</v>
      </c>
      <c r="C122" t="s">
        <v>2592</v>
      </c>
    </row>
    <row r="123" spans="2:5" x14ac:dyDescent="0.25">
      <c r="B123" t="s">
        <v>2998</v>
      </c>
      <c r="C123" t="s">
        <v>2593</v>
      </c>
    </row>
    <row r="124" spans="2:5" x14ac:dyDescent="0.25">
      <c r="B124" t="s">
        <v>2998</v>
      </c>
      <c r="C124" t="s">
        <v>2594</v>
      </c>
    </row>
    <row r="125" spans="2:5" x14ac:dyDescent="0.25">
      <c r="B125" t="s">
        <v>2998</v>
      </c>
      <c r="C125" t="s">
        <v>2595</v>
      </c>
    </row>
    <row r="126" spans="2:5" x14ac:dyDescent="0.25">
      <c r="B126" t="s">
        <v>2999</v>
      </c>
      <c r="C126" t="s">
        <v>2596</v>
      </c>
      <c r="D126" t="s">
        <v>2550</v>
      </c>
      <c r="E126" t="s">
        <v>2572</v>
      </c>
    </row>
    <row r="127" spans="2:5" x14ac:dyDescent="0.25">
      <c r="B127" t="s">
        <v>2999</v>
      </c>
      <c r="C127" t="s">
        <v>2518</v>
      </c>
    </row>
    <row r="128" spans="2:5" x14ac:dyDescent="0.25">
      <c r="B128" t="s">
        <v>2999</v>
      </c>
      <c r="C128" t="s">
        <v>2597</v>
      </c>
    </row>
    <row r="129" spans="2:5" x14ac:dyDescent="0.25">
      <c r="B129" t="s">
        <v>2999</v>
      </c>
      <c r="C129" t="s">
        <v>2598</v>
      </c>
    </row>
    <row r="130" spans="2:5" x14ac:dyDescent="0.25">
      <c r="B130" t="s">
        <v>2999</v>
      </c>
      <c r="C130" t="s">
        <v>2599</v>
      </c>
    </row>
    <row r="131" spans="2:5" x14ac:dyDescent="0.25">
      <c r="B131" t="s">
        <v>2999</v>
      </c>
      <c r="C131" t="s">
        <v>2600</v>
      </c>
    </row>
    <row r="132" spans="2:5" x14ac:dyDescent="0.25">
      <c r="B132" t="s">
        <v>2999</v>
      </c>
      <c r="C132" t="s">
        <v>2601</v>
      </c>
    </row>
    <row r="133" spans="2:5" x14ac:dyDescent="0.25">
      <c r="B133" t="s">
        <v>2999</v>
      </c>
      <c r="C133" t="s">
        <v>2602</v>
      </c>
    </row>
    <row r="134" spans="2:5" x14ac:dyDescent="0.25">
      <c r="B134" t="s">
        <v>2999</v>
      </c>
      <c r="C134" t="s">
        <v>2527</v>
      </c>
    </row>
    <row r="135" spans="2:5" x14ac:dyDescent="0.25">
      <c r="B135" t="s">
        <v>2999</v>
      </c>
      <c r="C135" t="s">
        <v>2558</v>
      </c>
    </row>
    <row r="136" spans="2:5" x14ac:dyDescent="0.25">
      <c r="B136" t="s">
        <v>2999</v>
      </c>
      <c r="C136" t="s">
        <v>2559</v>
      </c>
    </row>
    <row r="137" spans="2:5" x14ac:dyDescent="0.25">
      <c r="B137" t="s">
        <v>2999</v>
      </c>
      <c r="C137" t="s">
        <v>2530</v>
      </c>
    </row>
    <row r="138" spans="2:5" x14ac:dyDescent="0.25">
      <c r="B138" t="s">
        <v>3000</v>
      </c>
      <c r="C138" t="s">
        <v>2603</v>
      </c>
      <c r="D138" t="s">
        <v>2550</v>
      </c>
      <c r="E138" t="s">
        <v>2572</v>
      </c>
    </row>
    <row r="139" spans="2:5" x14ac:dyDescent="0.25">
      <c r="B139" t="s">
        <v>3000</v>
      </c>
      <c r="C139" t="s">
        <v>2518</v>
      </c>
    </row>
    <row r="140" spans="2:5" x14ac:dyDescent="0.25">
      <c r="B140" t="s">
        <v>3000</v>
      </c>
      <c r="C140" t="s">
        <v>2597</v>
      </c>
    </row>
    <row r="141" spans="2:5" x14ac:dyDescent="0.25">
      <c r="B141" t="s">
        <v>3000</v>
      </c>
      <c r="C141" t="s">
        <v>2598</v>
      </c>
    </row>
    <row r="142" spans="2:5" x14ac:dyDescent="0.25">
      <c r="B142" t="s">
        <v>3000</v>
      </c>
      <c r="C142" t="s">
        <v>2599</v>
      </c>
    </row>
    <row r="143" spans="2:5" x14ac:dyDescent="0.25">
      <c r="B143" t="s">
        <v>3000</v>
      </c>
      <c r="C143" t="s">
        <v>2600</v>
      </c>
    </row>
    <row r="144" spans="2:5" x14ac:dyDescent="0.25">
      <c r="B144" t="s">
        <v>3000</v>
      </c>
      <c r="C144" t="s">
        <v>2604</v>
      </c>
    </row>
    <row r="145" spans="2:5" x14ac:dyDescent="0.25">
      <c r="B145" t="s">
        <v>3000</v>
      </c>
      <c r="C145" t="s">
        <v>2605</v>
      </c>
    </row>
    <row r="146" spans="2:5" x14ac:dyDescent="0.25">
      <c r="B146" t="s">
        <v>3000</v>
      </c>
      <c r="C146" t="s">
        <v>2592</v>
      </c>
    </row>
    <row r="147" spans="2:5" x14ac:dyDescent="0.25">
      <c r="B147" t="s">
        <v>3000</v>
      </c>
      <c r="C147" t="s">
        <v>2593</v>
      </c>
    </row>
    <row r="148" spans="2:5" x14ac:dyDescent="0.25">
      <c r="B148" t="s">
        <v>3000</v>
      </c>
      <c r="C148" t="s">
        <v>2594</v>
      </c>
    </row>
    <row r="149" spans="2:5" x14ac:dyDescent="0.25">
      <c r="B149" t="s">
        <v>3000</v>
      </c>
      <c r="C149" t="s">
        <v>2595</v>
      </c>
    </row>
    <row r="150" spans="2:5" x14ac:dyDescent="0.25">
      <c r="B150" t="s">
        <v>3001</v>
      </c>
      <c r="C150" t="s">
        <v>2606</v>
      </c>
      <c r="D150" t="s">
        <v>2550</v>
      </c>
      <c r="E150" t="s">
        <v>2572</v>
      </c>
    </row>
    <row r="151" spans="2:5" x14ac:dyDescent="0.25">
      <c r="B151" t="s">
        <v>3001</v>
      </c>
      <c r="C151" t="s">
        <v>2518</v>
      </c>
    </row>
    <row r="152" spans="2:5" x14ac:dyDescent="0.25">
      <c r="B152" t="s">
        <v>3001</v>
      </c>
      <c r="C152" t="s">
        <v>2597</v>
      </c>
    </row>
    <row r="153" spans="2:5" x14ac:dyDescent="0.25">
      <c r="B153" t="s">
        <v>3001</v>
      </c>
      <c r="C153" t="s">
        <v>2598</v>
      </c>
    </row>
    <row r="154" spans="2:5" x14ac:dyDescent="0.25">
      <c r="B154" t="s">
        <v>3001</v>
      </c>
      <c r="C154" t="s">
        <v>2599</v>
      </c>
    </row>
    <row r="155" spans="2:5" x14ac:dyDescent="0.25">
      <c r="B155" t="s">
        <v>3001</v>
      </c>
      <c r="C155" t="s">
        <v>2600</v>
      </c>
    </row>
    <row r="156" spans="2:5" x14ac:dyDescent="0.25">
      <c r="B156" t="s">
        <v>3001</v>
      </c>
      <c r="C156" t="s">
        <v>2607</v>
      </c>
    </row>
    <row r="157" spans="2:5" x14ac:dyDescent="0.25">
      <c r="B157" t="s">
        <v>3001</v>
      </c>
      <c r="C157" t="s">
        <v>2608</v>
      </c>
    </row>
    <row r="158" spans="2:5" x14ac:dyDescent="0.25">
      <c r="B158" t="s">
        <v>3001</v>
      </c>
      <c r="C158" t="s">
        <v>2609</v>
      </c>
    </row>
    <row r="159" spans="2:5" x14ac:dyDescent="0.25">
      <c r="B159" t="s">
        <v>3001</v>
      </c>
      <c r="C159" t="s">
        <v>2610</v>
      </c>
    </row>
    <row r="160" spans="2:5" x14ac:dyDescent="0.25">
      <c r="B160" t="s">
        <v>3001</v>
      </c>
      <c r="C160" t="s">
        <v>2569</v>
      </c>
    </row>
    <row r="161" spans="2:5" x14ac:dyDescent="0.25">
      <c r="B161" t="s">
        <v>3001</v>
      </c>
      <c r="C161" t="s">
        <v>2570</v>
      </c>
    </row>
    <row r="162" spans="2:5" x14ac:dyDescent="0.25">
      <c r="B162" t="s">
        <v>3002</v>
      </c>
      <c r="C162" t="s">
        <v>2611</v>
      </c>
      <c r="D162" t="s">
        <v>2550</v>
      </c>
      <c r="E162" t="s">
        <v>2532</v>
      </c>
    </row>
    <row r="163" spans="2:5" x14ac:dyDescent="0.25">
      <c r="B163" t="s">
        <v>3002</v>
      </c>
      <c r="C163" t="s">
        <v>2518</v>
      </c>
    </row>
    <row r="164" spans="2:5" x14ac:dyDescent="0.25">
      <c r="B164" t="s">
        <v>3002</v>
      </c>
      <c r="C164" t="s">
        <v>2573</v>
      </c>
    </row>
    <row r="165" spans="2:5" x14ac:dyDescent="0.25">
      <c r="B165" t="s">
        <v>3002</v>
      </c>
      <c r="C165" t="s">
        <v>2612</v>
      </c>
    </row>
    <row r="166" spans="2:5" x14ac:dyDescent="0.25">
      <c r="B166" t="s">
        <v>3002</v>
      </c>
      <c r="C166" t="s">
        <v>2613</v>
      </c>
    </row>
    <row r="167" spans="2:5" x14ac:dyDescent="0.25">
      <c r="B167" t="s">
        <v>3002</v>
      </c>
      <c r="C167" t="s">
        <v>2614</v>
      </c>
    </row>
    <row r="168" spans="2:5" x14ac:dyDescent="0.25">
      <c r="B168" t="s">
        <v>3002</v>
      </c>
      <c r="C168" t="s">
        <v>2537</v>
      </c>
    </row>
    <row r="169" spans="2:5" x14ac:dyDescent="0.25">
      <c r="B169" t="s">
        <v>3002</v>
      </c>
      <c r="C169" t="s">
        <v>2615</v>
      </c>
    </row>
    <row r="170" spans="2:5" x14ac:dyDescent="0.25">
      <c r="B170" t="s">
        <v>3002</v>
      </c>
      <c r="C170" t="s">
        <v>2559</v>
      </c>
    </row>
    <row r="171" spans="2:5" x14ac:dyDescent="0.25">
      <c r="B171" t="s">
        <v>3002</v>
      </c>
      <c r="C171" t="s">
        <v>2530</v>
      </c>
    </row>
    <row r="172" spans="2:5" x14ac:dyDescent="0.25">
      <c r="B172" t="s">
        <v>3003</v>
      </c>
      <c r="C172" t="s">
        <v>2616</v>
      </c>
      <c r="D172" t="s">
        <v>2550</v>
      </c>
      <c r="E172" t="s">
        <v>2532</v>
      </c>
    </row>
    <row r="173" spans="2:5" x14ac:dyDescent="0.25">
      <c r="B173" t="s">
        <v>3003</v>
      </c>
      <c r="C173" t="s">
        <v>2518</v>
      </c>
    </row>
    <row r="174" spans="2:5" x14ac:dyDescent="0.25">
      <c r="B174" t="s">
        <v>3003</v>
      </c>
      <c r="C174" t="s">
        <v>2617</v>
      </c>
    </row>
    <row r="175" spans="2:5" x14ac:dyDescent="0.25">
      <c r="B175" t="s">
        <v>3003</v>
      </c>
      <c r="C175" t="s">
        <v>2618</v>
      </c>
    </row>
    <row r="176" spans="2:5" x14ac:dyDescent="0.25">
      <c r="B176" t="s">
        <v>3003</v>
      </c>
      <c r="C176" t="s">
        <v>2619</v>
      </c>
    </row>
    <row r="177" spans="2:5" x14ac:dyDescent="0.25">
      <c r="B177" t="s">
        <v>3003</v>
      </c>
      <c r="C177" t="s">
        <v>2620</v>
      </c>
    </row>
    <row r="178" spans="2:5" x14ac:dyDescent="0.25">
      <c r="B178" t="s">
        <v>3003</v>
      </c>
      <c r="C178" t="s">
        <v>2538</v>
      </c>
    </row>
    <row r="179" spans="2:5" x14ac:dyDescent="0.25">
      <c r="B179" t="s">
        <v>3003</v>
      </c>
      <c r="C179" t="s">
        <v>2615</v>
      </c>
    </row>
    <row r="180" spans="2:5" x14ac:dyDescent="0.25">
      <c r="B180" t="s">
        <v>3003</v>
      </c>
      <c r="C180" t="s">
        <v>2559</v>
      </c>
    </row>
    <row r="181" spans="2:5" x14ac:dyDescent="0.25">
      <c r="B181" t="s">
        <v>3003</v>
      </c>
      <c r="C181" t="s">
        <v>2530</v>
      </c>
    </row>
    <row r="182" spans="2:5" x14ac:dyDescent="0.25">
      <c r="B182" t="s">
        <v>3004</v>
      </c>
      <c r="C182" t="s">
        <v>3372</v>
      </c>
      <c r="D182" t="s">
        <v>2550</v>
      </c>
      <c r="E182" t="s">
        <v>2621</v>
      </c>
    </row>
    <row r="183" spans="2:5" x14ac:dyDescent="0.25">
      <c r="B183" t="s">
        <v>3004</v>
      </c>
      <c r="C183" t="s">
        <v>2518</v>
      </c>
    </row>
    <row r="184" spans="2:5" x14ac:dyDescent="0.25">
      <c r="B184" t="s">
        <v>3004</v>
      </c>
      <c r="C184" t="s">
        <v>2622</v>
      </c>
    </row>
    <row r="185" spans="2:5" x14ac:dyDescent="0.25">
      <c r="B185" t="s">
        <v>3004</v>
      </c>
      <c r="C185" t="s">
        <v>2623</v>
      </c>
    </row>
    <row r="186" spans="2:5" x14ac:dyDescent="0.25">
      <c r="B186" t="s">
        <v>3004</v>
      </c>
      <c r="C186" t="s">
        <v>2624</v>
      </c>
    </row>
    <row r="187" spans="2:5" x14ac:dyDescent="0.25">
      <c r="B187" t="s">
        <v>3004</v>
      </c>
      <c r="C187" t="s">
        <v>2625</v>
      </c>
    </row>
    <row r="188" spans="2:5" x14ac:dyDescent="0.25">
      <c r="B188" t="s">
        <v>3004</v>
      </c>
      <c r="C188" t="s">
        <v>2626</v>
      </c>
    </row>
    <row r="189" spans="2:5" x14ac:dyDescent="0.25">
      <c r="B189" t="s">
        <v>3005</v>
      </c>
      <c r="C189" t="s">
        <v>3373</v>
      </c>
      <c r="D189" t="s">
        <v>2550</v>
      </c>
      <c r="E189" t="s">
        <v>2621</v>
      </c>
    </row>
    <row r="190" spans="2:5" x14ac:dyDescent="0.25">
      <c r="B190" t="s">
        <v>3005</v>
      </c>
      <c r="C190" t="s">
        <v>2518</v>
      </c>
    </row>
    <row r="191" spans="2:5" x14ac:dyDescent="0.25">
      <c r="B191" t="s">
        <v>3005</v>
      </c>
      <c r="C191" t="s">
        <v>2627</v>
      </c>
    </row>
    <row r="192" spans="2:5" x14ac:dyDescent="0.25">
      <c r="B192" t="s">
        <v>3005</v>
      </c>
      <c r="C192" t="s">
        <v>2628</v>
      </c>
    </row>
    <row r="193" spans="2:5" x14ac:dyDescent="0.25">
      <c r="B193" t="s">
        <v>3005</v>
      </c>
      <c r="C193" t="s">
        <v>2629</v>
      </c>
    </row>
    <row r="194" spans="2:5" x14ac:dyDescent="0.25">
      <c r="B194" t="s">
        <v>3005</v>
      </c>
      <c r="C194" t="s">
        <v>2630</v>
      </c>
    </row>
    <row r="195" spans="2:5" x14ac:dyDescent="0.25">
      <c r="B195" t="s">
        <v>3005</v>
      </c>
      <c r="C195" t="s">
        <v>2631</v>
      </c>
    </row>
    <row r="196" spans="2:5" x14ac:dyDescent="0.25">
      <c r="B196" t="s">
        <v>3006</v>
      </c>
      <c r="C196" t="s">
        <v>2632</v>
      </c>
      <c r="D196" t="s">
        <v>2550</v>
      </c>
      <c r="E196" t="s">
        <v>2621</v>
      </c>
    </row>
    <row r="197" spans="2:5" x14ac:dyDescent="0.25">
      <c r="B197" t="s">
        <v>3006</v>
      </c>
      <c r="C197" t="s">
        <v>2518</v>
      </c>
    </row>
    <row r="198" spans="2:5" x14ac:dyDescent="0.25">
      <c r="B198" t="s">
        <v>3006</v>
      </c>
      <c r="C198" t="s">
        <v>2633</v>
      </c>
    </row>
    <row r="199" spans="2:5" x14ac:dyDescent="0.25">
      <c r="B199" t="s">
        <v>3006</v>
      </c>
      <c r="C199" t="s">
        <v>2634</v>
      </c>
    </row>
    <row r="200" spans="2:5" x14ac:dyDescent="0.25">
      <c r="B200" t="s">
        <v>3006</v>
      </c>
      <c r="C200" t="s">
        <v>2635</v>
      </c>
    </row>
    <row r="201" spans="2:5" x14ac:dyDescent="0.25">
      <c r="B201" t="s">
        <v>3006</v>
      </c>
      <c r="C201" t="s">
        <v>2636</v>
      </c>
    </row>
    <row r="202" spans="2:5" x14ac:dyDescent="0.25">
      <c r="B202" t="s">
        <v>3006</v>
      </c>
      <c r="C202" t="s">
        <v>2637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"/>
  <sheetViews>
    <sheetView workbookViewId="0">
      <selection sqref="A1 A1:XFD104857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B55" sqref="B55 B5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3007</v>
      </c>
      <c r="B1" s="2" t="s">
        <v>3008</v>
      </c>
      <c r="C1" s="2" t="s">
        <v>3009</v>
      </c>
      <c r="D1" s="2" t="s">
        <v>3010</v>
      </c>
      <c r="E1" s="2" t="s">
        <v>3011</v>
      </c>
      <c r="F1" s="2" t="s">
        <v>3012</v>
      </c>
      <c r="G1" s="2" t="s">
        <v>3013</v>
      </c>
      <c r="H1" s="2" t="s">
        <v>3014</v>
      </c>
      <c r="I1" s="2" t="s">
        <v>3015</v>
      </c>
      <c r="J1" s="2" t="s">
        <v>3016</v>
      </c>
      <c r="K1" s="2" t="s">
        <v>3017</v>
      </c>
      <c r="L1" s="2" t="s">
        <v>3018</v>
      </c>
      <c r="M1" s="2" t="s">
        <v>3019</v>
      </c>
      <c r="N1" s="2" t="s">
        <v>3020</v>
      </c>
      <c r="O1" s="2" t="s">
        <v>3021</v>
      </c>
      <c r="P1" s="2" t="s">
        <v>3022</v>
      </c>
      <c r="Q1" s="2" t="s">
        <v>3023</v>
      </c>
      <c r="R1" s="2" t="s">
        <v>3024</v>
      </c>
      <c r="S1" s="2" t="s">
        <v>3025</v>
      </c>
      <c r="T1" s="2" t="s">
        <v>3026</v>
      </c>
      <c r="U1" s="2" t="s">
        <v>3027</v>
      </c>
      <c r="V1" s="2" t="s">
        <v>3028</v>
      </c>
      <c r="W1" s="2" t="s">
        <v>3029</v>
      </c>
      <c r="X1" s="2" t="s">
        <v>3030</v>
      </c>
      <c r="Y1" s="2" t="s">
        <v>3031</v>
      </c>
      <c r="Z1" s="2" t="s">
        <v>3032</v>
      </c>
      <c r="AA1" s="2" t="s">
        <v>3033</v>
      </c>
      <c r="AB1" s="2" t="s">
        <v>3034</v>
      </c>
      <c r="AC1" s="2" t="s">
        <v>3035</v>
      </c>
      <c r="AD1" s="2" t="s">
        <v>3036</v>
      </c>
      <c r="AE1" s="2" t="s">
        <v>3037</v>
      </c>
      <c r="AF1" s="2" t="s">
        <v>3038</v>
      </c>
      <c r="AG1" s="2" t="s">
        <v>3039</v>
      </c>
      <c r="AH1" s="2" t="s">
        <v>3040</v>
      </c>
      <c r="AI1" s="2" t="s">
        <v>3041</v>
      </c>
      <c r="AJ1" s="2" t="s">
        <v>3042</v>
      </c>
      <c r="AK1" s="2" t="s">
        <v>3043</v>
      </c>
      <c r="AL1" s="2" t="s">
        <v>3044</v>
      </c>
      <c r="AM1" s="2" t="s">
        <v>3045</v>
      </c>
    </row>
    <row r="2" spans="1:39" x14ac:dyDescent="0.25">
      <c r="A2" t="s">
        <v>3046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3047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3048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3049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3050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3051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3052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3053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3007</v>
      </c>
      <c r="B1" s="2" t="s">
        <v>3008</v>
      </c>
      <c r="C1" s="2" t="s">
        <v>3009</v>
      </c>
      <c r="D1" s="2" t="s">
        <v>3010</v>
      </c>
      <c r="E1" s="2" t="s">
        <v>3011</v>
      </c>
      <c r="F1" s="2" t="s">
        <v>3012</v>
      </c>
      <c r="G1" s="2" t="s">
        <v>3013</v>
      </c>
      <c r="H1" s="2" t="s">
        <v>3014</v>
      </c>
      <c r="I1" s="2" t="s">
        <v>3015</v>
      </c>
      <c r="J1" s="2" t="s">
        <v>3016</v>
      </c>
      <c r="K1" s="2" t="s">
        <v>3017</v>
      </c>
      <c r="L1" s="2" t="s">
        <v>3018</v>
      </c>
      <c r="M1" s="2" t="s">
        <v>3019</v>
      </c>
      <c r="N1" s="2" t="s">
        <v>3020</v>
      </c>
      <c r="O1" s="2" t="s">
        <v>3021</v>
      </c>
      <c r="P1" s="2" t="s">
        <v>3022</v>
      </c>
      <c r="Q1" s="2" t="s">
        <v>3023</v>
      </c>
      <c r="R1" s="2" t="s">
        <v>3024</v>
      </c>
      <c r="S1" s="2" t="s">
        <v>3025</v>
      </c>
      <c r="T1" s="2" t="s">
        <v>3026</v>
      </c>
      <c r="U1" s="2" t="s">
        <v>3027</v>
      </c>
      <c r="V1" s="2" t="s">
        <v>3028</v>
      </c>
      <c r="W1" s="2" t="s">
        <v>3029</v>
      </c>
      <c r="X1" s="2" t="s">
        <v>3030</v>
      </c>
      <c r="Y1" s="2" t="s">
        <v>3031</v>
      </c>
      <c r="Z1" s="2" t="s">
        <v>3032</v>
      </c>
      <c r="AA1" s="2" t="s">
        <v>3033</v>
      </c>
      <c r="AB1" s="2" t="s">
        <v>3034</v>
      </c>
      <c r="AC1" s="2" t="s">
        <v>3035</v>
      </c>
      <c r="AD1" s="2" t="s">
        <v>3036</v>
      </c>
      <c r="AE1" s="2" t="s">
        <v>3037</v>
      </c>
      <c r="AF1" s="2" t="s">
        <v>3038</v>
      </c>
      <c r="AG1" s="2" t="s">
        <v>3039</v>
      </c>
      <c r="AH1" s="2" t="s">
        <v>3040</v>
      </c>
      <c r="AI1" s="2" t="s">
        <v>3041</v>
      </c>
      <c r="AJ1" s="2" t="s">
        <v>3042</v>
      </c>
      <c r="AK1" s="2" t="s">
        <v>3043</v>
      </c>
      <c r="AL1" s="2" t="s">
        <v>3044</v>
      </c>
      <c r="AM1" s="2" t="s">
        <v>3045</v>
      </c>
    </row>
    <row r="2" spans="1:39" x14ac:dyDescent="0.25">
      <c r="A2" t="s">
        <v>3054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3055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3056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3057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3058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3059</v>
      </c>
    </row>
    <row r="8" spans="1:39" x14ac:dyDescent="0.25">
      <c r="A8" t="s">
        <v>3060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3061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sqref="A1 A1:XFD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6c468c42-b838-4982-98ec-e0d39a20f8d8"/>
    <ds:schemaRef ds:uri="http://www.w3.org/XML/1998/namespace"/>
    <ds:schemaRef ds:uri="http://purl.org/dc/dcmitype/"/>
    <ds:schemaRef ds:uri="http://schemas.microsoft.com/office/infopath/2007/PartnerControls"/>
    <ds:schemaRef ds:uri="2bf1e660-0d8f-4c78-a40f-c5193eca1339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old_Tools</vt:lpstr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2022-11-01T19:44:49Z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