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1E2A8ABB-0641-455B-8E36-35ACF7E1C46E}" xr6:coauthVersionLast="36" xr6:coauthVersionMax="36" xr10:uidLastSave="{00000000-0000-0000-0000-000000000000}"/>
  <bookViews>
    <workbookView xWindow="-120" yWindow="-120" windowWidth="28920" windowHeight="11445" activeTab="2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68" i="45" l="1"/>
  <c r="K1468" i="45"/>
  <c r="BM1468" i="45"/>
  <c r="R1467" i="45" l="1"/>
  <c r="K1467" i="45"/>
  <c r="R1466" i="45" l="1"/>
  <c r="K1466" i="45"/>
  <c r="BM1466" i="45"/>
  <c r="R1465" i="45" l="1"/>
  <c r="R1464" i="45"/>
  <c r="K1465" i="45"/>
  <c r="BM1465" i="45"/>
  <c r="K1464" i="45" l="1"/>
  <c r="BM1464" i="45"/>
  <c r="R1463" i="45" l="1"/>
  <c r="K1463" i="45"/>
  <c r="BM1463" i="45"/>
  <c r="BM1462" i="45" l="1"/>
  <c r="R1461" i="45"/>
  <c r="R1462" i="45"/>
  <c r="K1462" i="45"/>
  <c r="K1461" i="45"/>
  <c r="BM1461" i="45"/>
  <c r="R1460" i="45"/>
  <c r="K1460" i="45"/>
  <c r="BM1460" i="45"/>
  <c r="R1459" i="45" l="1"/>
  <c r="K1459" i="45"/>
  <c r="BM1459" i="45"/>
  <c r="R1458" i="45"/>
  <c r="K1458" i="45"/>
  <c r="BM1458" i="45"/>
  <c r="R1457" i="45" l="1"/>
  <c r="K1457" i="45"/>
  <c r="BM1457" i="45"/>
  <c r="R1456" i="45" l="1"/>
  <c r="K1456" i="45"/>
  <c r="BM1456" i="45"/>
  <c r="R1455" i="45" l="1"/>
  <c r="K1455" i="45"/>
  <c r="BM1455" i="45"/>
  <c r="R1454" i="45" l="1"/>
  <c r="K1454" i="45"/>
  <c r="BM1454" i="45"/>
  <c r="BM1453" i="45" l="1"/>
  <c r="R1453" i="45"/>
  <c r="AA1453" i="45"/>
  <c r="K1453" i="45"/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2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A319" i="45"/>
  <c r="R319" i="45"/>
  <c r="BO320" i="45"/>
  <c r="AZ320" i="45"/>
  <c r="AA320" i="45"/>
  <c r="R320" i="45"/>
  <c r="BO321" i="45"/>
  <c r="AZ321" i="45"/>
  <c r="AA321" i="45"/>
  <c r="R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A1078" i="45"/>
  <c r="R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V1221" i="45"/>
  <c r="AA1221" i="45"/>
  <c r="R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V1267" i="45"/>
  <c r="AA1267" i="45"/>
  <c r="R1267" i="45"/>
  <c r="BO1268" i="45"/>
  <c r="AZ1268" i="45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<sst xmlns="http://schemas.openxmlformats.org/spreadsheetml/2006/main" count="16806" uniqueCount="4097">
  <si>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</si>
  <si>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</si>
  <si>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</si>
  <si>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</si>
  <si>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</si>
  <si>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</si>
  <si>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</si>
  <si>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</si>
  <si>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</si>
  <si>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</si>
  <si>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</si>
  <si>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</si>
  <si>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</si>
  <si>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</si>
  <si>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</si>
  <si>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</si>
  <si>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</si>
  <si>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</si>
  <si>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</si>
  <si>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</si>
  <si>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</si>
  <si>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</si>
  <si>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</si>
  <si>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</si>
  <si>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</si>
  <si>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</si>
  <si>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</si>
  <si>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</si>
  <si>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</si>
  <si>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</si>
  <si>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</si>
  <si>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</si>
  <si>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</si>
  <si>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</si>
  <si>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</si>
  <si>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</si>
  <si>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</si>
  <si>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</si>
  <si>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</si>
  <si>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</si>
  <si>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</si>
  <si>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</si>
  <si>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</si>
  <si>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</si>
  <si>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</si>
  <si>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</si>
  <si>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</si>
  <si>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</si>
  <si>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</si>
  <si>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</si>
  <si>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</si>
  <si>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</si>
  <si>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</si>
  <si>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</si>
  <si>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</si>
  <si>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</si>
  <si>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</si>
  <si>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</si>
  <si>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</si>
  <si>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</si>
  <si>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</si>
  <si>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</si>
  <si>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</si>
  <si>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</si>
  <si>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</si>
  <si>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</si>
  <si>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</si>
  <si>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</si>
  <si>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</si>
  <si>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</si>
  <si>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</si>
  <si>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</si>
  <si>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</si>
  <si>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</si>
  <si>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</si>
  <si>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</si>
  <si>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</si>
  <si>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</si>
  <si>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</si>
  <si>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</si>
  <si>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</si>
  <si>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</si>
  <si>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</si>
  <si>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</si>
  <si>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</si>
  <si>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</si>
  <si>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</si>
  <si>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</si>
  <si>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</si>
  <si>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</si>
  <si>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</si>
  <si>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</si>
  <si>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</si>
  <si>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</si>
  <si>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</si>
  <si>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</si>
  <si>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</si>
  <si>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</si>
  <si>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</si>
  <si>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</si>
  <si>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</si>
  <si>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</si>
  <si>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</si>
  <si>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</si>
  <si>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</si>
  <si>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</si>
  <si>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</si>
  <si>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</si>
  <si>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</si>
  <si>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</si>
  <si>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</si>
  <si>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</si>
  <si>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</si>
  <si>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</si>
  <si>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</si>
  <si>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</si>
  <si>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</si>
  <si>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</si>
  <si>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</si>
  <si>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</si>
  <si>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</si>
  <si>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</si>
  <si>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</si>
  <si>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</si>
  <si>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</si>
  <si>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</si>
  <si>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</si>
  <si>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</si>
  <si>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</si>
  <si>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</si>
  <si>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</si>
  <si>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</si>
  <si>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</si>
  <si>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</si>
  <si>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</si>
  <si>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</si>
  <si>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</si>
  <si>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</si>
  <si>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</si>
  <si>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</si>
  <si>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</si>
  <si>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</si>
  <si>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</si>
  <si>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</si>
  <si>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</si>
  <si>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</si>
  <si>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</si>
  <si>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</si>
  <si>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</si>
  <si>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</si>
  <si>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</si>
  <si>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</si>
  <si>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</si>
  <si>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</si>
  <si>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</si>
  <si>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</si>
  <si>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</si>
  <si>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</si>
  <si>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</si>
  <si>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</si>
  <si>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</si>
  <si>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</si>
  <si>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</si>
  <si>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</si>
  <si>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</si>
  <si>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</si>
  <si>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</si>
  <si>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</si>
  <si>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</si>
  <si>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</si>
  <si>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</si>
  <si>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</si>
  <si>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</si>
  <si>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</si>
  <si>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</si>
  <si>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</si>
  <si>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</si>
  <si>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</si>
  <si>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</si>
  <si>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</si>
  <si>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</si>
  <si>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</si>
  <si>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</si>
  <si>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</si>
  <si>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</si>
  <si>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</si>
  <si>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</si>
  <si>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</si>
  <si>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</si>
  <si>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</si>
  <si>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</si>
  <si>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</si>
  <si>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</si>
  <si>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</si>
  <si>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</si>
  <si>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</si>
  <si>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</si>
  <si>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</si>
  <si>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</si>
  <si>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</si>
  <si>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</si>
  <si>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</si>
  <si>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</si>
  <si>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</si>
  <si>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</si>
  <si>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</si>
  <si>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</si>
  <si>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</si>
  <si>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</si>
  <si>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</si>
  <si>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</si>
  <si>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</si>
  <si>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</si>
  <si>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</si>
  <si>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</si>
  <si>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</si>
  <si>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</si>
  <si>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</si>
  <si>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</si>
  <si>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</si>
  <si>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</si>
  <si>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</si>
  <si>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</si>
  <si>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</si>
  <si>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</si>
  <si>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</si>
  <si>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</si>
  <si>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</si>
  <si>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</si>
  <si>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</si>
  <si>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</si>
  <si>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</si>
  <si>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</si>
  <si>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</si>
  <si>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</si>
  <si>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</si>
  <si>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</si>
  <si>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</si>
  <si>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</si>
  <si>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</si>
  <si>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</si>
  <si>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</si>
  <si>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</si>
  <si>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</si>
  <si>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</si>
  <si>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</si>
  <si>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</si>
  <si>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</si>
  <si>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</si>
  <si>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</si>
  <si>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</si>
  <si>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</si>
  <si>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</si>
  <si>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</si>
  <si>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</si>
  <si>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</si>
  <si>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</si>
  <si>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</si>
  <si>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</si>
  <si>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</si>
  <si>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</si>
  <si>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</si>
  <si>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</si>
  <si>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</si>
  <si>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</si>
  <si>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</si>
  <si>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</si>
  <si>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</si>
  <si>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</si>
  <si>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</si>
  <si>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</si>
  <si>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</si>
  <si>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</si>
  <si>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</si>
  <si>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</si>
  <si>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</si>
  <si>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</si>
  <si>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</si>
  <si>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</si>
  <si>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</si>
  <si>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</si>
  <si>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</si>
  <si>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</si>
  <si>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</si>
  <si>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</si>
  <si>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</si>
  <si>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</si>
  <si>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</si>
  <si>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</si>
  <si>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</si>
  <si>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</si>
  <si>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</si>
  <si>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</si>
  <si>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</si>
  <si>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</si>
  <si>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</si>
  <si>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</si>
  <si>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</si>
  <si>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</si>
  <si>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</si>
  <si>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</si>
  <si>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</si>
  <si>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</si>
  <si>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</si>
  <si>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</si>
  <si>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</si>
  <si>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</si>
  <si>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</si>
  <si>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</si>
  <si>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</si>
  <si>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</si>
  <si>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</si>
  <si>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</si>
  <si>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</si>
  <si>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</si>
  <si>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</si>
  <si>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</si>
  <si>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</si>
  <si>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</si>
  <si>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</si>
  <si>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</si>
  <si>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</si>
  <si>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</si>
  <si>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</si>
  <si>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</si>
  <si>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</si>
  <si>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</si>
  <si>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</si>
  <si>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</si>
  <si>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</si>
  <si>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</si>
  <si>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</si>
  <si>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</si>
  <si>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</si>
  <si>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</si>
  <si>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</si>
  <si>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</si>
  <si>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</si>
  <si>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</si>
  <si>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</si>
  <si>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</si>
  <si>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</si>
  <si>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</si>
  <si>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</si>
  <si>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</si>
  <si>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</si>
  <si>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</si>
  <si>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</si>
  <si>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</si>
  <si>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</si>
  <si>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</si>
  <si>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</si>
  <si>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</si>
  <si>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</si>
  <si>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</si>
  <si>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</si>
  <si>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</si>
  <si>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</si>
  <si>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</si>
  <si>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</si>
  <si>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</si>
  <si>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</si>
  <si>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</si>
  <si>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</si>
  <si>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</si>
  <si>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</si>
  <si>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</si>
  <si>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</si>
  <si>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</si>
  <si>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</si>
  <si>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</si>
  <si>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</si>
  <si>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</si>
  <si>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</si>
  <si>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</si>
  <si>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</si>
  <si>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</si>
  <si>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</si>
  <si>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</si>
  <si>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</si>
  <si>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</si>
  <si>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</si>
  <si>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</si>
  <si>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</si>
  <si>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</si>
  <si>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</si>
  <si>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</si>
  <si>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</si>
  <si>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</si>
  <si>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</si>
  <si>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</si>
  <si>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</si>
  <si>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</si>
  <si>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</si>
  <si>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</si>
  <si>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</si>
  <si>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</si>
  <si>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</si>
  <si>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</si>
  <si>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</si>
  <si>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</si>
  <si>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</si>
  <si>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</si>
  <si>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</si>
  <si>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</si>
  <si>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</si>
  <si>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</si>
  <si>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</si>
  <si>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</si>
  <si>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</si>
  <si>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</si>
  <si>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</si>
  <si>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</si>
  <si>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</si>
  <si>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</si>
  <si>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</si>
  <si>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</si>
  <si>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</si>
  <si>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</si>
  <si>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</si>
  <si>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</si>
  <si>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</si>
  <si>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</si>
  <si>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</si>
  <si>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</si>
  <si>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</si>
  <si>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</si>
  <si>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</si>
  <si>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</si>
  <si>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</si>
  <si>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</si>
  <si>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</si>
  <si>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</si>
  <si>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</si>
  <si>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</si>
  <si>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</si>
  <si>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</si>
  <si>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</si>
  <si>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</si>
  <si>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</si>
  <si>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</si>
  <si>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</si>
  <si>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</si>
  <si>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</si>
  <si>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</si>
  <si>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</si>
  <si>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</si>
  <si>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</si>
  <si>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</si>
  <si>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</si>
  <si>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</si>
  <si>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</si>
  <si>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</si>
  <si>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</si>
  <si>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</si>
  <si>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</si>
  <si>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</si>
  <si>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</si>
  <si>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</si>
  <si>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</si>
  <si>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</si>
  <si>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</si>
  <si>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</si>
  <si>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</si>
  <si>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</si>
  <si>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</si>
  <si>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</si>
  <si>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</si>
  <si>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</si>
  <si>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</si>
  <si>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</si>
  <si>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</si>
  <si>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</si>
  <si>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</si>
  <si>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</si>
  <si>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</si>
  <si>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</si>
  <si>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</si>
  <si>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</si>
  <si>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</si>
  <si>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</si>
  <si>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</si>
  <si>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</si>
  <si>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</si>
  <si>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</si>
  <si>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</si>
  <si>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</si>
  <si>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</si>
  <si>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</si>
  <si>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</si>
  <si>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</si>
  <si>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</si>
  <si>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</si>
  <si>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</si>
  <si>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</si>
  <si>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</si>
  <si>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</si>
  <si>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</si>
  <si>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</si>
  <si>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</si>
  <si>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</si>
  <si>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</si>
  <si>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</si>
  <si>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</si>
  <si>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</si>
  <si>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</si>
  <si>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</si>
  <si>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</si>
  <si>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</si>
  <si>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</si>
  <si>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</si>
  <si>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</si>
  <si>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</si>
  <si>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</si>
  <si>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</si>
  <si>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</si>
  <si>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</si>
  <si>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</si>
  <si>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</si>
  <si>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</si>
  <si>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</si>
  <si>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</si>
  <si>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</si>
  <si>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</si>
  <si>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</si>
  <si>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</si>
  <si>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</si>
  <si>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</si>
  <si>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</si>
  <si>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</si>
  <si>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</si>
  <si>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</si>
  <si>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</si>
  <si>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</si>
  <si>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</si>
  <si>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</si>
  <si>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</si>
  <si>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</si>
  <si>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</si>
  <si>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</si>
  <si>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</si>
  <si>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</si>
  <si>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</si>
  <si>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</si>
  <si>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</si>
  <si>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</si>
  <si>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</si>
  <si>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</si>
  <si>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</si>
  <si>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</si>
  <si>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</si>
  <si>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</si>
  <si>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</si>
  <si>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</si>
  <si>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</si>
  <si>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</si>
  <si>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</si>
  <si>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</si>
  <si>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</si>
  <si>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</si>
  <si>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</si>
  <si>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</si>
  <si>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</si>
  <si>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</si>
  <si>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</si>
  <si>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</si>
  <si>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</si>
  <si>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</si>
  <si>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</si>
  <si>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</si>
  <si>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</si>
  <si>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</si>
  <si>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</si>
  <si>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</si>
  <si>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</si>
  <si>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</si>
  <si>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</si>
  <si>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</si>
  <si>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</si>
  <si>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</si>
  <si>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</si>
  <si>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</si>
  <si>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</si>
  <si>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</si>
  <si>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</si>
  <si>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</si>
  <si>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</si>
  <si>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</si>
  <si>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</si>
  <si>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</si>
  <si>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</si>
  <si>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</si>
  <si>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</si>
  <si>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</si>
  <si>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</si>
  <si>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</si>
  <si>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</si>
  <si>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</si>
  <si>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</si>
  <si>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</si>
  <si>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</si>
  <si>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</si>
  <si>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</si>
  <si>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</si>
  <si>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</si>
  <si>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</si>
  <si>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</si>
  <si>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</si>
  <si>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</si>
  <si>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</si>
  <si>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</si>
  <si>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</si>
  <si>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</si>
  <si>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</si>
  <si>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</si>
  <si>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</si>
  <si>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</si>
  <si>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</si>
  <si>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</si>
  <si>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</si>
  <si>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</si>
  <si>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</si>
  <si>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</si>
  <si>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</si>
  <si>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</si>
  <si>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</si>
  <si>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</si>
  <si>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</si>
  <si>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</si>
  <si>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</si>
  <si>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</si>
  <si>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</si>
  <si>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</si>
  <si>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</si>
  <si>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</si>
  <si>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</si>
  <si>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</si>
  <si>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</si>
  <si>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</si>
  <si>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</si>
  <si>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</si>
  <si>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</si>
  <si>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</si>
  <si>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</si>
  <si>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</si>
  <si>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</si>
  <si>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</si>
  <si>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</si>
  <si>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</si>
  <si>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</si>
  <si>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</si>
  <si>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</si>
  <si>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</si>
  <si>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</si>
  <si>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</si>
  <si>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</si>
  <si>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</si>
  <si>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</si>
  <si>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</si>
  <si>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</si>
  <si>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</si>
  <si>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</si>
  <si>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</si>
  <si>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</si>
  <si>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</si>
  <si>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</si>
  <si>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</si>
  <si>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</si>
  <si>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</si>
  <si>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</si>
  <si>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</si>
  <si>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</si>
  <si>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</si>
  <si>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</si>
  <si>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</si>
  <si>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</si>
  <si>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</si>
  <si>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</si>
  <si>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</si>
  <si>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</si>
  <si>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</si>
  <si>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</si>
  <si>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</si>
  <si>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</si>
  <si>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</si>
  <si>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</si>
  <si>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</si>
  <si>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</si>
  <si>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</si>
  <si>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</si>
  <si>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</si>
  <si>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</si>
  <si>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</si>
  <si>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</si>
  <si>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</si>
  <si>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</si>
  <si>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</si>
  <si>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</si>
  <si>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</si>
  <si>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</si>
  <si>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</si>
  <si>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</si>
  <si>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</si>
  <si>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</si>
  <si>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</si>
  <si>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</si>
  <si>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</si>
  <si>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</si>
  <si>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</si>
  <si>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</si>
  <si>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</si>
  <si>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</si>
  <si>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</si>
  <si>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</si>
  <si>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</si>
  <si>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</si>
  <si>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</si>
  <si>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</si>
  <si>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</si>
  <si>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</si>
  <si>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</si>
  <si>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</si>
  <si>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</si>
  <si>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</si>
  <si>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</si>
  <si>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</si>
  <si>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</si>
  <si>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</si>
  <si>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</si>
  <si>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</si>
  <si>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</si>
  <si>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</si>
  <si>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</si>
  <si>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</si>
  <si>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</si>
  <si>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</si>
  <si>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</si>
  <si>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</si>
  <si>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</si>
  <si>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</si>
  <si>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</si>
  <si>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</si>
  <si>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</si>
  <si>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</si>
  <si>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</si>
  <si>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</si>
  <si>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</si>
  <si>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</si>
  <si>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</si>
  <si>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</si>
  <si>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</si>
  <si>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</si>
  <si>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</si>
  <si>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</si>
  <si>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</si>
  <si>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</si>
  <si>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</si>
  <si>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</si>
  <si>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</si>
  <si>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</si>
  <si>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</si>
  <si>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</si>
  <si>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</si>
  <si>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</si>
  <si>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</si>
  <si>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</si>
  <si>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</si>
  <si>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</si>
  <si>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</si>
  <si>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</si>
  <si>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</si>
  <si>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</si>
  <si>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</si>
  <si>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</si>
  <si>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</si>
  <si>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</si>
  <si>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</si>
  <si>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</si>
  <si>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</si>
  <si>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</si>
  <si>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</si>
  <si>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</si>
  <si>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</si>
  <si>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</si>
  <si>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</si>
  <si>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</si>
  <si>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</si>
  <si>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</si>
  <si>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</si>
  <si>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</si>
  <si>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</si>
  <si>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</si>
  <si>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</si>
  <si>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</si>
  <si>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</si>
  <si>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</si>
  <si>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</si>
  <si>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</si>
  <si>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</si>
  <si>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</si>
  <si>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</si>
  <si>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</si>
  <si>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</si>
  <si>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</si>
  <si>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</si>
  <si>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</si>
  <si>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</si>
  <si>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</si>
  <si>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</si>
  <si>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</si>
  <si>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</si>
  <si>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</si>
  <si>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</si>
  <si>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</si>
  <si>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</si>
  <si>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</si>
  <si>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</si>
  <si>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</si>
  <si>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</si>
  <si>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</si>
  <si>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</si>
  <si>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</si>
  <si>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</si>
  <si>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</si>
  <si>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</si>
  <si>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</si>
  <si>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</si>
  <si>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</si>
  <si>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</si>
  <si>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</si>
  <si>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</si>
  <si>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</si>
  <si>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</si>
  <si>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</si>
  <si>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</si>
  <si>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</si>
  <si>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</si>
  <si>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</si>
  <si>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</si>
  <si>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</si>
  <si>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</si>
  <si>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</si>
  <si>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</si>
  <si>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</si>
  <si>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</si>
  <si>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</si>
  <si>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</si>
  <si>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</si>
  <si>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</si>
  <si>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</si>
  <si>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</si>
  <si>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</si>
  <si>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</si>
  <si>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</si>
  <si>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</si>
  <si>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</si>
  <si>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</si>
  <si>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</si>
  <si>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</si>
  <si>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</si>
  <si>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</si>
  <si>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</si>
  <si>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</si>
  <si>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</si>
  <si>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</si>
  <si>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</si>
  <si>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</si>
  <si>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</si>
  <si>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</si>
  <si>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</si>
  <si>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</si>
  <si>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</si>
  <si>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</si>
  <si>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</si>
  <si>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</si>
  <si>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</si>
  <si>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</si>
  <si>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</si>
  <si>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</si>
  <si>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</si>
  <si>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</si>
  <si>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</si>
  <si>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</si>
  <si>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</si>
  <si>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</si>
  <si>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</si>
  <si>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</si>
  <si>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</si>
  <si>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</si>
  <si>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</si>
  <si>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</si>
  <si>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</si>
  <si>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</si>
  <si>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</si>
  <si>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</si>
  <si>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</si>
  <si>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</si>
  <si>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</si>
  <si>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</si>
  <si>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</si>
  <si>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</si>
  <si>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</si>
  <si>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</si>
  <si>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</si>
  <si>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</si>
  <si>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</si>
  <si>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</si>
  <si>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</si>
  <si>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</si>
  <si>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</si>
  <si>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</si>
  <si>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</si>
  <si>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</si>
  <si>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</si>
  <si>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</si>
  <si>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</si>
  <si>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</si>
  <si>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</si>
  <si>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</si>
  <si>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</si>
  <si>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</si>
  <si>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</si>
  <si>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</si>
  <si>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</si>
  <si>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</si>
  <si>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</si>
  <si>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</si>
  <si>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</si>
  <si>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</si>
  <si>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</si>
  <si>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</si>
  <si>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</si>
  <si>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</si>
  <si>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</si>
  <si>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</si>
  <si>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</si>
  <si>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</si>
  <si>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</si>
  <si>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</si>
  <si>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</si>
  <si>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</si>
  <si>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</si>
  <si>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</si>
  <si>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</si>
  <si>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</si>
  <si>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</si>
  <si>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</si>
  <si>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</si>
  <si>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</si>
  <si>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</si>
  <si>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</si>
  <si>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</si>
  <si>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</si>
  <si>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</si>
  <si>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</si>
  <si>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</si>
  <si>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</si>
  <si>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</si>
  <si>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</si>
  <si>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</si>
  <si>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</si>
  <si>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</si>
  <si>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</si>
  <si>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</si>
  <si>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</si>
  <si>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</si>
  <si>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</si>
  <si>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</si>
  <si>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</si>
  <si>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</si>
  <si>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</si>
  <si>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</si>
  <si>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</si>
  <si>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</si>
  <si>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</si>
  <si>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</si>
  <si>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</si>
  <si>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</si>
  <si>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</si>
  <si>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</si>
  <si>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</si>
  <si>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</si>
  <si>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</si>
  <si>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</si>
  <si>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</si>
  <si>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</si>
  <si>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</si>
  <si>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</si>
  <si>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</si>
  <si>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</si>
  <si>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</si>
  <si>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</si>
  <si>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</si>
  <si>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</si>
  <si>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</si>
  <si>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</si>
  <si>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</si>
  <si>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</si>
  <si>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</si>
  <si>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</si>
  <si>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</si>
  <si>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</si>
  <si>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</si>
  <si>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</si>
  <si>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</si>
  <si>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</si>
  <si>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</si>
  <si>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</si>
  <si>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</si>
  <si>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</si>
  <si>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</si>
  <si>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</si>
  <si>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</si>
  <si>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</si>
  <si>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</si>
  <si>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</si>
  <si>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</si>
  <si>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</si>
  <si>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</si>
  <si>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</si>
  <si>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</si>
  <si>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</si>
  <si>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</si>
  <si>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</si>
  <si>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</si>
  <si>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</si>
  <si>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</si>
  <si>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</si>
  <si>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</si>
  <si>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</si>
  <si>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</si>
  <si>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</si>
  <si>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</si>
  <si>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</si>
  <si>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</si>
  <si>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</si>
  <si>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</si>
  <si>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</si>
  <si>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</si>
  <si>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</si>
  <si>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</si>
  <si>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</si>
  <si>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</si>
  <si>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</si>
  <si>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</si>
  <si>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</si>
  <si>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</si>
  <si>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</si>
  <si>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</si>
  <si>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</si>
  <si>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</si>
  <si>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</si>
  <si>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</si>
  <si>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</si>
  <si>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</si>
  <si>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</si>
  <si>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</si>
  <si>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</si>
  <si>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</si>
  <si>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</si>
  <si>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</si>
  <si>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</si>
  <si>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</si>
  <si>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</si>
  <si>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</si>
  <si>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</si>
  <si>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</si>
  <si>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</si>
  <si>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</si>
  <si>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</si>
  <si>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</si>
  <si>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</si>
  <si>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</si>
  <si>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</si>
  <si>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</si>
  <si>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</si>
  <si>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</si>
  <si>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</si>
  <si>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</si>
  <si>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</si>
  <si>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</si>
  <si>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</si>
  <si>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</si>
  <si>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</si>
  <si>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</si>
  <si>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</si>
  <si>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</si>
  <si>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</si>
  <si>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</si>
  <si>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</si>
  <si>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</si>
  <si>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</si>
  <si>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</si>
  <si>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</si>
  <si>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</si>
  <si>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</si>
  <si>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</si>
  <si>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</si>
  <si>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</si>
  <si>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</si>
  <si>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</si>
  <si>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</si>
  <si>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</si>
  <si>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</si>
  <si>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</si>
  <si>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</si>
  <si>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</si>
  <si>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</si>
  <si>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</si>
  <si>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</si>
  <si>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</si>
  <si>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</si>
  <si>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</si>
  <si>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</si>
  <si>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</si>
  <si>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</si>
  <si>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</si>
  <si>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</si>
  <si>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</si>
  <si>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</si>
  <si>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</si>
  <si>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</si>
  <si>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</si>
  <si>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</si>
  <si>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</si>
  <si>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</si>
  <si>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</si>
  <si>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</si>
  <si>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</si>
  <si>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</si>
  <si>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</si>
  <si>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</si>
  <si>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</si>
  <si>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</si>
  <si>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</si>
  <si>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</si>
  <si>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</si>
  <si>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</si>
  <si>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</si>
  <si>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</si>
  <si>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</si>
  <si>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</si>
  <si>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</si>
  <si>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</si>
  <si>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</si>
  <si>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</si>
  <si>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</si>
  <si>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</si>
  <si>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</si>
  <si>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</si>
  <si>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</si>
  <si>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</si>
  <si>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</si>
  <si>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</si>
  <si>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</si>
  <si>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</si>
  <si>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</si>
  <si>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</si>
  <si>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</si>
  <si>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</si>
  <si>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</si>
  <si>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</si>
  <si>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</si>
  <si>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</si>
  <si>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</si>
  <si>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</si>
  <si>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</si>
  <si>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</si>
  <si>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</si>
  <si>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</si>
  <si>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</si>
  <si>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</si>
  <si>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</si>
  <si>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</si>
  <si>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</si>
  <si>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</si>
  <si>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</si>
  <si>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</si>
  <si>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</si>
  <si>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</si>
  <si>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</si>
  <si>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</si>
  <si>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</si>
  <si>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</si>
  <si>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</si>
  <si>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</si>
  <si>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</si>
  <si>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</si>
  <si>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</si>
  <si>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</si>
  <si>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</si>
  <si>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</si>
  <si>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</si>
  <si>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</si>
  <si>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</si>
  <si>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</si>
  <si>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</si>
  <si>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</si>
  <si>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</si>
  <si>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</si>
  <si>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</si>
  <si>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</si>
  <si>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</si>
  <si>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</si>
  <si>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</si>
  <si>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</si>
  <si>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</si>
  <si>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</si>
  <si>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</si>
  <si>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</si>
  <si>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</si>
  <si>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</si>
  <si>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</si>
  <si>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</si>
  <si>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</si>
  <si>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</si>
  <si>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</si>
  <si>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</si>
  <si>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</si>
  <si>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</si>
  <si>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</si>
  <si>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</si>
  <si>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</si>
  <si>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</si>
  <si>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</si>
  <si>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</si>
  <si>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</si>
  <si>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</si>
  <si>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</si>
  <si>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</si>
  <si>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</si>
  <si>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</si>
  <si>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</si>
  <si>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</si>
  <si>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</si>
  <si>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</si>
  <si>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</si>
  <si>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</si>
  <si>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</si>
  <si>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</si>
  <si>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</si>
  <si>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</si>
  <si>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</si>
  <si>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</si>
  <si>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</si>
  <si>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</si>
  <si>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</si>
  <si>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</si>
  <si>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</si>
  <si>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</si>
  <si>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</si>
  <si>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</si>
  <si>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</si>
  <si>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</si>
  <si>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</si>
  <si>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</si>
  <si>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</si>
  <si>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</si>
  <si>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</si>
  <si>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</si>
  <si>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</si>
  <si>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</si>
  <si>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</si>
  <si>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</si>
  <si>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</si>
  <si>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</si>
  <si>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</si>
  <si>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</si>
  <si>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</si>
  <si>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</si>
  <si>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</si>
  <si>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</si>
  <si>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</si>
  <si>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</si>
  <si>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</si>
  <si>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</si>
  <si>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</si>
  <si>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</si>
  <si>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</si>
  <si>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</si>
  <si>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</si>
  <si>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</si>
  <si>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</si>
  <si>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</si>
  <si>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</si>
  <si>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</si>
  <si>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</si>
  <si>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</si>
  <si>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</si>
  <si>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</si>
  <si>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</si>
  <si>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</si>
  <si>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</si>
  <si>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</si>
  <si>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</si>
  <si>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</si>
  <si>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</si>
  <si>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</si>
  <si>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</si>
  <si>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</si>
  <si>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</si>
  <si>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</si>
  <si>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</si>
  <si>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</si>
  <si>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</si>
  <si>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</si>
  <si>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</si>
  <si>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</si>
  <si>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</si>
  <si>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</si>
  <si>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</si>
  <si>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</si>
  <si>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</si>
  <si>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</si>
  <si>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</si>
  <si>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</si>
  <si>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</si>
  <si>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</si>
  <si>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</si>
  <si>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</si>
  <si>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</si>
  <si>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</si>
  <si>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</si>
  <si>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</si>
  <si>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</si>
  <si>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</si>
  <si>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</si>
  <si>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</si>
  <si>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</si>
  <si>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</si>
  <si>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</si>
  <si>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</si>
  <si>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</si>
  <si>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</si>
  <si>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</si>
  <si>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</si>
  <si>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</si>
  <si>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</si>
  <si>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</si>
  <si>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</si>
  <si>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</si>
  <si>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</si>
  <si>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</si>
  <si>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</si>
  <si>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</si>
  <si>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</si>
  <si>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</si>
  <si>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</si>
  <si>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</si>
  <si>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</si>
  <si>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</si>
  <si>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</si>
  <si>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</si>
  <si>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</si>
  <si>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</si>
  <si>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</si>
  <si>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</si>
  <si>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</si>
  <si>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</si>
  <si>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</si>
  <si>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</si>
  <si>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</si>
  <si>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</si>
  <si>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</si>
  <si>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</si>
  <si>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</si>
  <si>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</si>
  <si>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</si>
  <si>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</si>
  <si>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</si>
  <si>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</si>
  <si>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</si>
  <si>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</si>
  <si>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</si>
  <si>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</si>
  <si>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</si>
  <si>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</si>
  <si>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</si>
  <si>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</si>
  <si>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</si>
  <si>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</si>
  <si>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</si>
  <si>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</si>
  <si>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</si>
  <si>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</si>
  <si>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</si>
  <si>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</si>
  <si>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</si>
  <si>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</si>
  <si>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</si>
  <si>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</si>
  <si>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</si>
  <si>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</si>
  <si>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</si>
  <si>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</si>
  <si>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</si>
  <si>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</si>
  <si>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</si>
  <si>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</si>
  <si>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</si>
  <si>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</si>
  <si>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</si>
  <si>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</si>
  <si>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</si>
  <si>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</si>
  <si>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</si>
  <si>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</si>
  <si>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</si>
  <si>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</si>
  <si>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</si>
  <si>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</si>
  <si>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</si>
  <si>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</si>
  <si>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</si>
  <si>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</si>
  <si>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</si>
  <si>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</si>
  <si>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</si>
  <si>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</si>
  <si>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</si>
  <si>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</si>
  <si>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</si>
  <si>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</si>
  <si>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</si>
  <si>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</si>
  <si>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</si>
  <si>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</si>
  <si>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</si>
  <si>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</si>
  <si>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</si>
  <si>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</si>
  <si>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</si>
  <si>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</si>
  <si>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</si>
  <si>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</si>
  <si>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</si>
  <si>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</si>
  <si>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</si>
  <si>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</si>
  <si>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</si>
  <si>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</si>
  <si>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</si>
  <si>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</si>
  <si>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</si>
  <si>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</si>
  <si>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</si>
  <si>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</si>
  <si>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</si>
  <si>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</si>
  <si>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</si>
  <si>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</si>
  <si>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</si>
  <si>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</si>
  <si>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</si>
  <si>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</si>
  <si>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</si>
  <si>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</si>
  <si>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</si>
  <si>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</si>
  <si>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</si>
  <si>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</si>
  <si>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</si>
  <si>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</si>
  <si>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</si>
  <si>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</si>
  <si>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</si>
  <si>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</si>
  <si>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</si>
  <si>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</si>
  <si>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</si>
  <si>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</si>
  <si>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</si>
  <si>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</si>
  <si>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</si>
  <si>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</si>
  <si>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</si>
  <si>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</si>
  <si>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</si>
  <si>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</si>
  <si>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</si>
  <si>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</si>
  <si>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</si>
  <si>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</si>
  <si>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</si>
  <si>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</si>
  <si>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</si>
  <si>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</si>
  <si>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</si>
  <si>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</si>
  <si>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</si>
  <si>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</si>
  <si>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</si>
  <si>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</si>
  <si>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</si>
  <si>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</si>
  <si>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</si>
  <si>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</si>
  <si>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</si>
  <si>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</si>
  <si>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</si>
  <si>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</si>
  <si>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</si>
  <si>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</si>
  <si>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</si>
  <si>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</si>
  <si>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</si>
  <si>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</si>
  <si>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</si>
  <si>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</si>
  <si>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</si>
  <si>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</si>
  <si>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</si>
  <si>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</si>
  <si>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</si>
  <si>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</si>
  <si>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</si>
  <si>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</si>
  <si>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</si>
  <si>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</si>
  <si>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</si>
  <si>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</si>
  <si>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</si>
  <si>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</si>
  <si>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</si>
  <si>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</si>
  <si>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</si>
  <si>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</si>
  <si>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</si>
  <si>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</si>
  <si>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</si>
  <si>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</si>
  <si>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</si>
  <si>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</si>
  <si>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</si>
  <si>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</si>
  <si>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</si>
  <si>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</si>
  <si>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</si>
  <si>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</si>
  <si>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</si>
  <si>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</si>
  <si>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</si>
  <si>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</si>
  <si>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</si>
  <si>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</si>
  <si>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</si>
  <si>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</si>
  <si>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</si>
  <si>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</si>
  <si>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</si>
  <si>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</si>
  <si>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</si>
  <si>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</si>
  <si>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</si>
  <si>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</si>
  <si>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</si>
  <si>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</si>
  <si>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</si>
  <si>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</si>
  <si>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</si>
  <si>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</si>
  <si>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</si>
  <si>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</si>
  <si>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</si>
  <si>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</si>
  <si>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</si>
  <si>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</si>
  <si>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</si>
  <si>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</si>
  <si>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</si>
  <si>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</si>
  <si>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</si>
  <si>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</si>
  <si>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</si>
  <si>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</si>
  <si>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</si>
  <si>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</si>
  <si>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</si>
  <si>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</si>
  <si>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</si>
  <si>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</si>
  <si>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</si>
  <si>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</si>
  <si>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</si>
  <si>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</si>
  <si>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</si>
  <si>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</si>
  <si>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</si>
  <si>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</si>
  <si>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</si>
  <si>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</si>
  <si>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</si>
  <si>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</si>
  <si>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</si>
  <si>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</si>
  <si>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</si>
  <si>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</si>
  <si>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</si>
  <si>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</si>
  <si>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</si>
  <si>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</si>
  <si>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</si>
  <si>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</si>
  <si>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</si>
  <si>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</si>
  <si>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</si>
  <si>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</si>
  <si>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</si>
  <si>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</si>
  <si>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</si>
  <si>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</si>
  <si>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</si>
  <si>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</si>
  <si>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</si>
  <si>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</si>
  <si>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</si>
  <si>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</si>
  <si>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</si>
  <si>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</si>
  <si>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</si>
  <si>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</si>
  <si>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</si>
  <si>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</si>
  <si>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</si>
  <si>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</si>
  <si>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</si>
  <si>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</si>
  <si>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</si>
  <si>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</si>
  <si>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</si>
  <si>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</si>
  <si>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</si>
  <si>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</si>
  <si>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</si>
  <si>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</si>
  <si>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</si>
  <si>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</si>
  <si>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</si>
  <si>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</si>
  <si>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</si>
  <si>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</si>
  <si>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</si>
  <si>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</si>
  <si>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</si>
  <si>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</si>
  <si>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</si>
  <si>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</si>
  <si>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</si>
  <si>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</si>
  <si>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</si>
  <si>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</si>
  <si>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</si>
  <si>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</si>
  <si>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</si>
  <si>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</si>
  <si>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</si>
  <si>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</si>
  <si>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</si>
  <si>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</si>
  <si>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</si>
  <si>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</si>
  <si>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</si>
  <si>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</si>
  <si>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</si>
  <si>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</si>
  <si>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</si>
  <si>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</si>
  <si>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</si>
  <si>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</si>
  <si>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</si>
  <si>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</si>
  <si>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</si>
  <si>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</si>
  <si>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</si>
  <si>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</si>
  <si>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</si>
  <si>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</si>
  <si>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</si>
  <si>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</si>
  <si>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</si>
  <si>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</si>
  <si>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</si>
  <si>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</si>
  <si>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</si>
  <si>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</si>
  <si>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</si>
  <si>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</si>
  <si>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</si>
  <si>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</si>
  <si>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</si>
  <si>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</si>
  <si>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</si>
  <si>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</si>
  <si>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</si>
  <si>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</si>
  <si>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</si>
  <si>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</si>
  <si>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</si>
  <si>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</si>
  <si>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</si>
  <si>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</si>
  <si>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</si>
  <si>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</si>
  <si>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</si>
  <si>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</si>
  <si>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</si>
  <si>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</si>
  <si>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</si>
  <si>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</si>
  <si>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</si>
  <si>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</si>
  <si>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</si>
  <si>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</si>
  <si>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</si>
  <si>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</si>
  <si>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</si>
  <si>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</si>
  <si>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</si>
  <si>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</si>
  <si>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</si>
  <si>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</si>
  <si>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</si>
  <si>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</si>
  <si>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</si>
  <si>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</si>
  <si>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</si>
  <si>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</si>
  <si>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</si>
  <si>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</si>
  <si>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</si>
  <si>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</si>
  <si>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</si>
  <si>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</si>
  <si>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</si>
  <si>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</si>
  <si>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</si>
  <si>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</si>
  <si>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</si>
  <si>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</si>
  <si>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</si>
  <si>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</si>
  <si>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</si>
  <si>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</si>
  <si>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</si>
  <si>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</si>
  <si>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</si>
  <si>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</si>
  <si>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</si>
  <si>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</si>
  <si>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</si>
  <si>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</si>
  <si>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</si>
  <si>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</si>
  <si>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</si>
  <si>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</si>
  <si>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</si>
  <si>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</si>
  <si>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</si>
  <si>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</si>
  <si>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</si>
  <si>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</si>
  <si>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</si>
  <si>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</si>
  <si>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</si>
  <si>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</si>
  <si>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</si>
  <si>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</si>
  <si>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</si>
  <si>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</si>
  <si>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</si>
  <si>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</si>
  <si>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</si>
  <si>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</si>
  <si>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</si>
  <si>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</si>
  <si>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</si>
  <si>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</si>
  <si>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</si>
  <si>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</si>
  <si>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</si>
  <si>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</si>
  <si>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</si>
  <si>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</si>
  <si>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</si>
  <si>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</si>
  <si>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</si>
  <si>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</si>
  <si>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</si>
  <si>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</si>
  <si>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</si>
  <si>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</si>
  <si>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</si>
  <si>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</si>
  <si>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</si>
  <si>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</si>
  <si>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</si>
  <si>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</si>
  <si>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</si>
  <si>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</si>
  <si>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</si>
  <si>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</si>
  <si>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</si>
  <si>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</si>
  <si>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</si>
  <si>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</si>
  <si>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</si>
  <si>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</si>
  <si>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</si>
  <si>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</si>
  <si>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</si>
  <si>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</si>
  <si>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</si>
  <si>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</si>
  <si>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</si>
  <si>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</si>
  <si>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</si>
  <si>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</si>
  <si>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</si>
  <si>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</si>
  <si>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</si>
  <si>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</si>
  <si>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</si>
  <si>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</si>
  <si>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</si>
  <si>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</si>
  <si>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</si>
  <si>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</si>
  <si>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</si>
  <si>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</si>
  <si>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</si>
  <si>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</si>
  <si>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</si>
  <si>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</si>
  <si>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</si>
  <si>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</si>
  <si>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</si>
  <si>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</si>
  <si>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</si>
  <si>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</si>
  <si>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</si>
  <si>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</si>
  <si>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</si>
  <si>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</si>
  <si>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</si>
  <si>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</si>
  <si>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</si>
  <si>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</si>
  <si>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</si>
  <si>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</si>
  <si>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</si>
  <si>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</si>
  <si>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</si>
  <si>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</si>
  <si>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</si>
  <si>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</si>
  <si>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</si>
  <si>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</si>
  <si>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</si>
  <si>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</si>
  <si>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</si>
  <si>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</si>
  <si>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</si>
  <si>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</si>
  <si>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</si>
  <si>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</si>
  <si>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</si>
  <si>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</si>
  <si>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</si>
  <si>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</si>
  <si>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</si>
  <si>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</si>
  <si>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</si>
  <si>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</si>
  <si>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</si>
  <si>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</si>
  <si>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</si>
  <si>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</si>
  <si>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</si>
  <si>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</si>
  <si>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</si>
  <si>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</si>
  <si>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</si>
  <si>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</si>
  <si>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</si>
  <si>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</si>
  <si>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</si>
  <si>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</si>
  <si>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</si>
  <si>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</si>
  <si>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</si>
  <si>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</si>
  <si>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</si>
  <si>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</si>
  <si>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</si>
  <si>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</si>
  <si>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</si>
  <si>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</si>
  <si>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</si>
  <si>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</si>
  <si>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</si>
  <si>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</si>
  <si>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</si>
  <si>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</si>
  <si>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</si>
  <si>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</si>
  <si>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</si>
  <si>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</si>
  <si>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</si>
  <si>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</si>
  <si>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</si>
  <si>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</si>
  <si>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</si>
  <si>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</si>
  <si>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</si>
  <si>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</si>
  <si>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</si>
  <si>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</si>
  <si>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</si>
  <si>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</si>
  <si>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</si>
  <si>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</si>
  <si>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</si>
  <si>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</si>
  <si>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</si>
  <si>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</si>
  <si>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</si>
  <si>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</si>
  <si>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</si>
  <si>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</si>
  <si>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</si>
  <si>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</si>
  <si>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</si>
  <si>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</si>
  <si>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</si>
  <si>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</si>
  <si>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</si>
  <si>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</si>
  <si>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</si>
  <si>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</si>
  <si>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</si>
  <si>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</si>
  <si>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</si>
  <si>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</si>
  <si>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</si>
  <si>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</si>
  <si>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</si>
  <si>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</si>
  <si>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</si>
  <si>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</si>
  <si>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</si>
  <si>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</si>
  <si>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</si>
  <si>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</si>
  <si>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</si>
  <si>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</si>
  <si>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</si>
  <si>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</si>
  <si>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</si>
  <si>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</si>
  <si>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</si>
  <si>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</si>
  <si>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</si>
  <si>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</si>
  <si>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</si>
  <si>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</si>
  <si>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</si>
  <si>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</si>
  <si>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</si>
  <si>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</si>
  <si>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</si>
  <si>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</si>
  <si>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</si>
  <si>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</si>
  <si>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</si>
  <si>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</si>
  <si>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</si>
  <si>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</si>
  <si>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</si>
  <si>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</si>
  <si>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</si>
  <si>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</si>
  <si>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</si>
  <si>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</si>
  <si>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</si>
  <si>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</si>
  <si>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</si>
  <si>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</si>
  <si>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</si>
  <si>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</si>
  <si>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</si>
  <si>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</si>
  <si>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</si>
  <si>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</si>
  <si>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</si>
  <si>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</si>
  <si>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</si>
  <si>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</si>
  <si>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</si>
  <si>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</si>
  <si>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</si>
  <si>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</si>
  <si>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</si>
  <si>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</si>
  <si>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</si>
  <si>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</si>
  <si>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</si>
  <si>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</si>
  <si>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</si>
  <si>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</si>
  <si>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</si>
  <si>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</si>
  <si>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</si>
  <si>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</si>
  <si>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</si>
  <si>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</si>
  <si>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</si>
  <si>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</si>
  <si>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</si>
  <si>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</si>
  <si>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</si>
  <si>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</si>
  <si>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</si>
  <si>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</si>
  <si>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</si>
  <si>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</si>
  <si>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</si>
  <si>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</si>
  <si>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</si>
  <si>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</si>
  <si>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</si>
  <si>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</si>
  <si>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</si>
  <si>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</si>
  <si>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</si>
  <si>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</si>
  <si>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</si>
  <si>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</si>
  <si>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</si>
  <si>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</si>
  <si>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</si>
  <si>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</si>
  <si>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</si>
  <si>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</si>
  <si>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</si>
  <si>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</si>
  <si>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</si>
  <si>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</si>
  <si>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</si>
  <si>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</si>
  <si>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</si>
  <si>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</si>
  <si>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</si>
  <si>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</si>
  <si>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</si>
  <si>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</si>
  <si>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</si>
  <si>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</si>
  <si>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</si>
  <si>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</si>
  <si>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</si>
  <si>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</si>
  <si>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</si>
  <si>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</si>
  <si>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</si>
  <si>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</si>
  <si>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</si>
  <si>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</si>
  <si>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</si>
  <si>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</si>
  <si>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</si>
  <si>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</si>
  <si>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</si>
  <si>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</si>
  <si>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</si>
  <si>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</si>
  <si>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</si>
  <si>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</si>
  <si>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</si>
  <si>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</si>
  <si>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</si>
  <si>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</si>
  <si>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</si>
  <si>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</si>
  <si>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</si>
  <si>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</si>
  <si>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</si>
  <si>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</si>
  <si>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</si>
  <si>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</si>
  <si>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</si>
  <si>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</si>
  <si>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</si>
  <si>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</si>
  <si>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</si>
  <si>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</si>
  <si>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</si>
  <si>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</si>
  <si>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</si>
  <si>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</si>
  <si>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</si>
  <si>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</si>
  <si>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</si>
  <si>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</si>
  <si>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</si>
  <si>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</si>
  <si>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</si>
  <si>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</si>
  <si>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</si>
  <si>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</si>
  <si>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</si>
  <si>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</si>
  <si>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</si>
  <si>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</si>
  <si>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</si>
  <si>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</si>
  <si>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</si>
  <si>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</si>
  <si>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</si>
  <si>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</si>
  <si>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</si>
  <si>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</si>
  <si>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</si>
  <si>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</si>
  <si>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</si>
  <si>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</si>
  <si>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</si>
  <si>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</si>
  <si>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</si>
  <si>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</si>
  <si>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</si>
  <si>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</si>
  <si>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</si>
  <si>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</si>
  <si>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</si>
  <si>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</si>
  <si>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</si>
  <si>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</si>
  <si>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</si>
  <si>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</si>
  <si>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</si>
  <si>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</si>
  <si>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</si>
  <si>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</si>
  <si>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</si>
  <si>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</si>
  <si>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</si>
  <si>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</si>
  <si>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</si>
  <si>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</si>
  <si>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</si>
  <si>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</si>
  <si>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</si>
  <si>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</si>
  <si>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</si>
  <si>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</si>
  <si>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</si>
  <si>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</si>
  <si>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</si>
  <si>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</si>
  <si>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</si>
  <si>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</si>
  <si>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</si>
  <si>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</si>
  <si>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</si>
  <si>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</si>
  <si>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</si>
  <si>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</si>
  <si>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</si>
  <si>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</si>
  <si>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</si>
  <si>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</si>
  <si>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</si>
  <si>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</si>
  <si>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</si>
  <si>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</si>
  <si>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</si>
  <si>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</si>
  <si>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</si>
  <si>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</si>
  <si>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</si>
  <si>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</si>
  <si>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</si>
  <si>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</si>
  <si>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</si>
  <si>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</si>
  <si>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</si>
  <si>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</si>
  <si>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</si>
  <si>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</si>
  <si>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</si>
  <si>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</si>
  <si>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</si>
  <si>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</si>
  <si>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</si>
  <si>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</si>
  <si>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</si>
  <si>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</si>
  <si>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</si>
  <si>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</si>
  <si>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</si>
  <si>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</si>
  <si>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</si>
  <si>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</si>
  <si>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</si>
  <si>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</si>
  <si>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</si>
  <si>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</si>
  <si>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</si>
  <si>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</si>
  <si>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</si>
  <si>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</si>
  <si>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</si>
  <si>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</si>
  <si>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</si>
  <si>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</si>
  <si>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</si>
  <si>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</si>
  <si>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</si>
  <si>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</si>
  <si>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</si>
  <si>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</si>
  <si>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</si>
  <si>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</si>
  <si>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</si>
  <si>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</si>
  <si>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</si>
  <si>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</si>
  <si>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</si>
  <si>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</si>
  <si>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</si>
  <si>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</si>
  <si>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</si>
  <si>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</si>
  <si>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</si>
  <si>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</si>
  <si>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</si>
  <si>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</si>
  <si>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</si>
  <si>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</si>
  <si>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</si>
  <si>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</si>
  <si>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</si>
  <si>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</si>
  <si>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</si>
  <si>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</si>
  <si>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</si>
  <si>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</si>
  <si>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</si>
  <si>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</si>
  <si>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</si>
  <si>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</si>
  <si>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</si>
  <si>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</si>
  <si>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</si>
  <si>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</si>
  <si>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</si>
  <si>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</si>
  <si>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</si>
  <si>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</si>
  <si>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</si>
  <si>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</si>
  <si>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</si>
  <si>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</si>
  <si>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</si>
  <si>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</si>
  <si>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</si>
  <si>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</si>
  <si>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</si>
  <si>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</si>
  <si>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</si>
  <si>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</si>
  <si>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</si>
  <si>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</si>
  <si>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</si>
  <si>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</si>
  <si>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</si>
  <si>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</si>
  <si>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</si>
  <si>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</si>
  <si>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</si>
  <si>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</si>
  <si>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</si>
  <si>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</si>
  <si>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</si>
  <si>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</si>
  <si>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</si>
  <si>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</si>
  <si>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</si>
  <si>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</si>
  <si>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</si>
  <si>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</si>
  <si>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</si>
  <si>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</si>
  <si>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</si>
  <si>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</si>
  <si>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</si>
  <si>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</si>
  <si>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</si>
  <si>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</si>
  <si>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</si>
  <si>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</si>
  <si>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</si>
  <si>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</si>
  <si>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</si>
  <si>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</si>
  <si>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</si>
  <si>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</si>
  <si>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</si>
  <si>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</si>
  <si>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</si>
  <si>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</si>
  <si>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</si>
  <si>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</si>
  <si>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</si>
  <si>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</si>
  <si>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</si>
  <si>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</si>
  <si>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</si>
  <si>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</si>
  <si>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</si>
  <si>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</si>
  <si>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</si>
  <si>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</si>
  <si>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</si>
  <si>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</si>
  <si>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</si>
  <si>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</si>
  <si>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</si>
  <si>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</si>
  <si>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</si>
  <si>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</si>
  <si>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</si>
  <si>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</si>
  <si>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</si>
  <si>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</si>
  <si>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</si>
  <si>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</si>
  <si>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</si>
  <si>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</si>
  <si>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</si>
  <si>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</si>
  <si>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</si>
  <si>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</si>
  <si>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</si>
  <si>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</si>
  <si>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</si>
  <si>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</si>
  <si>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</si>
  <si>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</si>
  <si>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</si>
  <si>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</si>
  <si>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</si>
  <si>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</si>
  <si>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</si>
  <si>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</si>
  <si>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</si>
  <si>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</si>
  <si>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</si>
  <si>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</si>
  <si>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</si>
  <si>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</si>
  <si>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</si>
  <si>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</si>
  <si>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</si>
  <si>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</si>
  <si>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</si>
  <si>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</si>
  <si>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</si>
  <si>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</si>
  <si>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</si>
  <si>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</si>
  <si>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</si>
  <si>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</si>
  <si>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</si>
  <si>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</si>
  <si>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</si>
  <si>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</si>
  <si>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</si>
  <si>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</si>
  <si>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</si>
  <si>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</si>
  <si>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</si>
  <si>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</si>
  <si>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</si>
  <si>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</si>
  <si>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</si>
  <si>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</si>
  <si>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</si>
  <si>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</si>
  <si>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</si>
  <si>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</si>
  <si>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</si>
  <si>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</si>
  <si>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</si>
  <si>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</si>
  <si>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</si>
  <si>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</si>
  <si>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</si>
  <si>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</si>
  <si>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</si>
  <si>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</si>
  <si>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</si>
  <si>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</si>
  <si>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</si>
  <si>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</si>
  <si>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</si>
  <si>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</si>
  <si>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</si>
  <si>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</si>
  <si>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</si>
  <si>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</si>
  <si>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</si>
  <si>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</si>
  <si>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</si>
  <si>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</si>
  <si>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</si>
  <si>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</si>
  <si>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</si>
  <si>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</si>
  <si>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</si>
  <si>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</si>
  <si>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</si>
  <si>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</si>
  <si>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</si>
  <si>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</si>
  <si>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</si>
  <si>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</si>
  <si>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</si>
  <si>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</si>
  <si>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</si>
  <si>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</si>
  <si>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</si>
  <si>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</si>
  <si>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</si>
  <si>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</si>
  <si>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</si>
  <si>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</si>
  <si>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</si>
  <si>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</si>
  <si>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</si>
  <si>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</si>
  <si>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</si>
  <si>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</si>
  <si>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</si>
  <si>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</si>
  <si>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</si>
  <si>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</si>
  <si>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</si>
  <si>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</si>
  <si>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</si>
  <si>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</si>
  <si>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</si>
  <si>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</si>
  <si>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</si>
  <si>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</si>
  <si>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</si>
  <si>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</si>
  <si>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</si>
  <si>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</si>
  <si>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</si>
  <si>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</si>
  <si>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</si>
  <si>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</si>
  <si>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</si>
  <si>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</si>
  <si>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</si>
  <si>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</si>
  <si>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</si>
  <si>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</si>
  <si>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</si>
  <si>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</si>
  <si>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</si>
  <si>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</si>
  <si>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</si>
  <si>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</si>
  <si>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</si>
  <si>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</si>
  <si>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</si>
  <si>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</si>
  <si>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</si>
  <si>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</si>
  <si>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</si>
  <si>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</si>
  <si>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</si>
  <si>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</si>
  <si>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</si>
  <si>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</si>
  <si>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</si>
  <si>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</si>
  <si>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</si>
  <si>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</si>
  <si>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</si>
  <si>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</si>
  <si>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</si>
  <si>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</si>
  <si>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</si>
  <si>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</si>
  <si>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</si>
  <si>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</si>
  <si>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</si>
  <si>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</si>
  <si>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</si>
  <si>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</si>
  <si>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</si>
  <si>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</si>
  <si>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</si>
  <si>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</si>
  <si>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</si>
  <si>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</si>
  <si>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</si>
  <si>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</si>
  <si>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</si>
  <si>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</si>
  <si>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</si>
  <si>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</si>
  <si>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</si>
  <si>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</si>
  <si>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</si>
  <si>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</si>
  <si>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</si>
  <si>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</si>
  <si>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</si>
  <si>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</si>
  <si>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</si>
  <si>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</si>
  <si>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</si>
  <si>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</si>
  <si>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</si>
  <si>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</si>
  <si>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</si>
  <si>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</si>
  <si>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</si>
  <si>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</si>
  <si>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</si>
  <si>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</si>
  <si>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</si>
  <si>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</si>
  <si>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</si>
  <si>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</si>
  <si>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</si>
  <si>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</si>
  <si>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</si>
  <si>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</si>
  <si>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</si>
  <si>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</si>
  <si>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</si>
  <si>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</si>
  <si>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</si>
  <si>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</si>
  <si>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</si>
  <si>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</si>
  <si>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</si>
  <si>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</si>
  <si>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</si>
  <si>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</si>
  <si>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</si>
  <si>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</si>
  <si>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</si>
  <si>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</si>
  <si>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</si>
  <si>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</si>
  <si>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</si>
  <si>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</si>
  <si>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</si>
  <si>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</si>
  <si>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</si>
  <si>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</si>
  <si>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</si>
  <si>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</si>
  <si>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</si>
  <si>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</si>
  <si>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</si>
  <si>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</si>
  <si>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</si>
  <si>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</si>
  <si>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</si>
  <si>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</si>
  <si>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</si>
  <si>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</si>
  <si>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</si>
  <si>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</si>
  <si>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</si>
  <si>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</si>
  <si>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</si>
  <si>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</si>
  <si>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</si>
  <si>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</si>
  <si>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</si>
  <si>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</si>
  <si>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</si>
  <si>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</si>
  <si>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</si>
  <si>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</si>
  <si>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</si>
  <si>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</si>
  <si>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</si>
  <si>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</si>
  <si>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</si>
  <si>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</si>
  <si>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</si>
  <si>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</si>
  <si>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</si>
  <si>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</si>
  <si>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</si>
  <si>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</si>
  <si>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</si>
  <si>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</si>
  <si>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</si>
  <si>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</si>
  <si>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</si>
  <si>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</si>
  <si>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</si>
  <si>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</si>
  <si>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</si>
  <si>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</si>
  <si>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</si>
  <si>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</si>
  <si>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</si>
  <si>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</si>
  <si>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</si>
  <si>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</si>
  <si>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</si>
  <si>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</si>
  <si>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</si>
  <si>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</si>
  <si>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</si>
  <si>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</si>
  <si>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</si>
  <si>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</si>
  <si>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</si>
  <si>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</si>
  <si>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</si>
  <si>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</si>
  <si>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</si>
  <si>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</si>
  <si>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</si>
  <si>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</si>
  <si>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</si>
  <si>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</si>
  <si>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</si>
  <si>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</si>
  <si>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</si>
  <si>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</si>
  <si>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</si>
  <si>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</si>
  <si>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</si>
  <si>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</si>
  <si>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</si>
  <si>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</si>
  <si>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</si>
  <si>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</si>
  <si>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</si>
  <si>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</si>
  <si>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</si>
  <si>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</si>
  <si>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</si>
  <si>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</si>
  <si>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</si>
  <si>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</si>
  <si>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</si>
  <si>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</si>
  <si>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</si>
  <si>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</si>
  <si>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</si>
  <si>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</si>
  <si>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</si>
  <si>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</si>
  <si>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</si>
  <si>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</si>
  <si>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</si>
  <si>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</si>
  <si>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</si>
  <si>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</si>
  <si>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</si>
  <si>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</si>
  <si>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</si>
  <si>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</si>
  <si>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</si>
  <si>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</si>
  <si>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</si>
  <si>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</si>
  <si>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</si>
  <si>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</si>
  <si>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</si>
  <si>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</si>
  <si>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</si>
  <si>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</si>
  <si>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</si>
  <si>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</si>
  <si>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</si>
  <si>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</si>
  <si>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</si>
  <si>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</si>
  <si>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</si>
  <si>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</si>
  <si>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</si>
  <si>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</si>
  <si>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</si>
  <si>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</si>
  <si>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</si>
  <si>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</si>
  <si>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</si>
  <si>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</si>
  <si>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</si>
  <si>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</si>
  <si>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</si>
  <si>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</si>
  <si>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</si>
  <si>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</si>
  <si>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</si>
  <si>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</si>
  <si>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</si>
  <si>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</si>
  <si>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</si>
  <si>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</si>
  <si>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</si>
  <si>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</si>
  <si>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</si>
  <si>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</si>
  <si>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</si>
  <si>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</si>
  <si>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</si>
  <si>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</si>
  <si>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</si>
  <si>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</si>
  <si>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</si>
  <si>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</si>
  <si>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</si>
  <si>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</si>
  <si>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</si>
  <si>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</si>
  <si>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</si>
  <si>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</si>
  <si>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</si>
  <si>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</si>
  <si>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</si>
  <si>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</si>
  <si>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</si>
  <si>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</si>
  <si>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</si>
  <si>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</si>
  <si>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</si>
  <si>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</si>
  <si>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</si>
  <si>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</si>
  <si>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</si>
  <si>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</si>
  <si>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</si>
  <si>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</si>
  <si>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</si>
  <si>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</si>
  <si>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</si>
  <si>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</si>
  <si>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</si>
  <si>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</si>
  <si>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</si>
  <si>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</si>
  <si>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</si>
  <si>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</si>
  <si>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</si>
  <si>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</si>
  <si>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</si>
  <si>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</si>
  <si>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</si>
  <si>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</si>
  <si>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</si>
  <si>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</si>
  <si>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</si>
  <si>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</si>
  <si>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</si>
  <si>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</si>
  <si>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</si>
  <si>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</si>
  <si>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</si>
  <si>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</si>
  <si>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</si>
  <si>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</si>
  <si>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</si>
  <si>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</si>
  <si>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</si>
  <si>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</si>
  <si>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</si>
  <si>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</si>
  <si>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</si>
  <si>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</si>
  <si>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</si>
  <si>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</si>
  <si>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</si>
  <si>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</si>
  <si>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</si>
  <si>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</si>
  <si>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</si>
  <si>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</si>
  <si>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</si>
  <si>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</si>
  <si>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</si>
  <si>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</si>
  <si>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</si>
  <si>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</si>
  <si>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</si>
  <si>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</si>
  <si>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</si>
  <si>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</si>
  <si>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</si>
  <si>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</si>
  <si>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</si>
  <si>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</si>
  <si>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</si>
  <si>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</si>
  <si>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</si>
  <si>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</si>
  <si>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</si>
  <si>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</si>
  <si>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</si>
  <si>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</si>
  <si>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</si>
  <si>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</si>
  <si>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</si>
  <si>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</si>
  <si>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</si>
  <si>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</si>
  <si>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</si>
  <si>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</si>
  <si>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</si>
  <si>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</si>
  <si>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</si>
  <si>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</si>
  <si>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</si>
  <si>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</si>
  <si>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</si>
  <si>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</si>
  <si>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</si>
  <si>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</si>
  <si>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</si>
  <si>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</si>
  <si>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</si>
  <si>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</si>
  <si>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</si>
  <si>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</si>
  <si>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</si>
  <si>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</si>
  <si>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</si>
  <si>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</si>
  <si>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</si>
  <si>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</si>
  <si>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</si>
  <si>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</si>
  <si>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</si>
  <si>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</si>
  <si>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</si>
  <si>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</si>
  <si>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</si>
  <si>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</si>
  <si>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</si>
  <si>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</si>
  <si>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</si>
  <si>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</si>
  <si>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</si>
  <si>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</si>
  <si>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</si>
  <si>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</si>
  <si>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</si>
  <si>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</si>
  <si>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</si>
  <si>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</si>
  <si>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</si>
  <si>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</si>
  <si>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</si>
  <si>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</si>
  <si>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</si>
  <si>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</si>
  <si>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</si>
  <si>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</si>
  <si>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</si>
  <si>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</si>
  <si>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</si>
  <si>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</si>
  <si>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</si>
  <si>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</si>
  <si>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</si>
  <si>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</si>
  <si>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</si>
  <si>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</si>
  <si>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</si>
  <si>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</si>
  <si>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</si>
  <si>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</si>
  <si>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</si>
  <si>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</si>
  <si>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</si>
  <si>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</si>
  <si>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</si>
  <si>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</si>
  <si>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</si>
  <si>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</si>
  <si>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</si>
  <si>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</si>
  <si>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</si>
  <si>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</si>
  <si>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</si>
  <si>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</si>
  <si>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</si>
  <si>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</si>
  <si>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</si>
  <si>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</si>
  <si>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</si>
  <si>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</si>
  <si>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</si>
  <si>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</si>
  <si>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</si>
  <si>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</si>
  <si>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</si>
  <si>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</si>
  <si>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</si>
  <si>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</si>
  <si>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</si>
  <si>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</si>
  <si>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</si>
  <si>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</si>
  <si>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</si>
  <si>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</si>
  <si>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</si>
  <si>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</si>
  <si>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</si>
  <si>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</si>
  <si>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</si>
  <si>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</si>
  <si>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</si>
  <si>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</si>
  <si>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</si>
  <si>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</si>
  <si>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</si>
  <si>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</si>
  <si>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</si>
  <si>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</si>
  <si>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</si>
  <si>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</si>
  <si>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</si>
  <si>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</si>
  <si>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</si>
  <si>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</si>
  <si>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</si>
  <si>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</si>
  <si>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</si>
  <si>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</si>
  <si>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</si>
  <si>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</si>
  <si>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</si>
  <si>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</si>
  <si>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</si>
  <si>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</si>
  <si>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</si>
  <si>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</si>
  <si>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</si>
  <si>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</si>
  <si>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</si>
  <si>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</si>
  <si>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</si>
  <si>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</si>
  <si>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</si>
  <si>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</si>
  <si>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</si>
  <si>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</si>
  <si>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</si>
  <si>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</si>
  <si>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</si>
  <si>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</si>
  <si>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</si>
  <si>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</si>
  <si>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</si>
  <si>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</si>
  <si>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</si>
  <si>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</si>
  <si>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</si>
  <si>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</si>
  <si>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</si>
  <si>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</si>
  <si>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</si>
  <si>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</si>
  <si>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</si>
  <si>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</si>
  <si>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</si>
  <si>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</si>
  <si>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</si>
  <si>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</si>
  <si>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</si>
  <si>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</si>
  <si>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</si>
  <si>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</si>
  <si>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</si>
  <si>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</si>
  <si>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</si>
  <si>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</si>
  <si>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</si>
  <si>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</si>
  <si>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</si>
  <si>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</si>
  <si>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</si>
  <si>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</si>
  <si>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</si>
  <si>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</si>
  <si>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</si>
  <si>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</si>
  <si>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</si>
  <si>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</si>
  <si>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</si>
  <si>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</si>
  <si>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</si>
  <si>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</si>
  <si>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</si>
  <si>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</si>
  <si>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</si>
  <si>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</si>
  <si>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</si>
  <si>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</si>
  <si>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</si>
  <si>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</si>
  <si>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</si>
  <si>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</si>
  <si>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</si>
  <si>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</si>
  <si>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</si>
  <si>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</si>
  <si>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</si>
  <si>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</si>
  <si>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</si>
  <si>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</si>
  <si>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</si>
  <si>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</si>
  <si>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</si>
  <si>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</si>
  <si>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</si>
  <si>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</si>
  <si>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</si>
  <si>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</si>
  <si>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</si>
  <si>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</si>
  <si>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</si>
  <si>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</si>
  <si>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</si>
  <si>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</si>
  <si>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</si>
  <si>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</si>
  <si>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</si>
  <si>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</si>
  <si>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</si>
  <si>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</si>
  <si>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</si>
  <si>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</si>
  <si>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</si>
  <si>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</si>
  <si>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</si>
  <si>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</si>
  <si>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</si>
  <si>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</si>
  <si>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</si>
  <si>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</si>
  <si>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</si>
  <si>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</si>
  <si>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</si>
  <si>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</si>
  <si>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</si>
  <si>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</si>
  <si>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</si>
  <si>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</si>
  <si>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</si>
  <si>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</si>
  <si>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</si>
  <si>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</si>
  <si>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</si>
  <si>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</si>
  <si>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</si>
  <si>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</si>
  <si>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</si>
  <si>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</si>
  <si>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</si>
  <si>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</si>
  <si>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</si>
  <si>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</si>
  <si>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</si>
  <si>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</si>
  <si>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</si>
  <si>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</si>
  <si>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</si>
  <si>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</si>
  <si>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</si>
  <si>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</si>
  <si>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</si>
  <si>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</si>
  <si>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</si>
  <si>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</si>
  <si>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</si>
  <si>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</si>
  <si>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</si>
  <si>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</si>
  <si>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</si>
  <si>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</si>
  <si>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</si>
  <si>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</si>
  <si>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</si>
  <si>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</si>
  <si>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</si>
  <si>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</si>
  <si>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</si>
  <si>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</si>
  <si>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</si>
  <si>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</si>
  <si>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</si>
  <si>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</si>
  <si>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</si>
  <si>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</si>
  <si>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</si>
  <si>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</si>
  <si>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</si>
  <si>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</si>
  <si>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</si>
  <si>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</si>
  <si>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</si>
  <si>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</si>
  <si>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</si>
  <si>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</si>
  <si>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</si>
  <si>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</si>
  <si>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</si>
  <si>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</si>
  <si>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</si>
  <si>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</si>
  <si>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</si>
  <si>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</si>
  <si>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</si>
  <si>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</si>
  <si>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</si>
  <si>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</si>
  <si>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</si>
  <si>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</si>
  <si>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</si>
  <si>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</si>
  <si>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</si>
  <si>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</si>
  <si>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</si>
  <si>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</si>
  <si>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</si>
  <si>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</si>
  <si>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</si>
  <si>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</si>
  <si>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</si>
  <si>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</si>
  <si>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</si>
  <si>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</si>
  <si>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</si>
  <si>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</si>
  <si>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</si>
  <si>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</si>
  <si>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</si>
  <si>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</si>
  <si>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</si>
  <si>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</si>
  <si>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</si>
  <si>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</si>
  <si>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</si>
  <si>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</si>
  <si>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</si>
  <si>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</si>
  <si>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</si>
  <si>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</si>
  <si>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</si>
  <si>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</si>
  <si>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</si>
  <si>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</si>
  <si>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</si>
  <si>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</si>
  <si>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</si>
  <si>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</si>
  <si>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</si>
  <si>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</si>
  <si>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</si>
  <si>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</si>
  <si>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</si>
  <si>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</si>
  <si>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</si>
  <si>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</si>
  <si>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</si>
  <si>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</si>
  <si>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</si>
  <si>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</si>
  <si>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</si>
  <si>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</si>
  <si>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</si>
  <si>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</si>
  <si>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</si>
  <si>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</si>
  <si>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</si>
  <si>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</si>
  <si>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</si>
  <si>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</si>
  <si>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</si>
  <si>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</si>
  <si>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</si>
  <si>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</si>
  <si>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</si>
  <si>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</si>
  <si>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</si>
  <si>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</si>
  <si>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</si>
  <si>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</si>
  <si>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</si>
  <si>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</si>
  <si>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</si>
  <si>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</si>
  <si>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</si>
  <si>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</si>
  <si>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</si>
  <si>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</si>
  <si>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</si>
  <si>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</si>
  <si>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</si>
  <si>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</si>
  <si>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</si>
  <si>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</si>
  <si>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</si>
  <si>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</si>
  <si>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</si>
  <si>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</si>
  <si>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</si>
  <si>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</si>
  <si>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</si>
  <si>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</si>
  <si>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</si>
  <si>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</si>
  <si>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</si>
  <si>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</si>
  <si>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</si>
  <si>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</si>
  <si>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</si>
  <si>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</si>
  <si>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</si>
  <si>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</si>
  <si>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</si>
  <si>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</si>
  <si>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</si>
  <si>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</si>
  <si>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</si>
  <si>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</si>
  <si>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</si>
  <si>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</si>
  <si>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</si>
  <si>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</si>
  <si>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</si>
  <si>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</si>
  <si>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</si>
  <si>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</si>
  <si>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</si>
  <si>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</si>
  <si>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</si>
  <si>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</si>
  <si>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</si>
  <si>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</si>
  <si>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</si>
  <si>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</si>
  <si>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</si>
  <si>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</si>
  <si>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</si>
  <si>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</si>
  <si>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</si>
  <si>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</si>
  <si>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</si>
  <si>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</si>
  <si>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</si>
  <si>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</si>
  <si>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</si>
  <si>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</si>
  <si>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</si>
  <si>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</si>
  <si>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</si>
  <si>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</si>
  <si>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</si>
  <si>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</si>
  <si>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</si>
  <si>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</si>
  <si>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</si>
  <si>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</si>
  <si>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</si>
  <si>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</si>
  <si>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</si>
  <si>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</si>
  <si>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</si>
  <si>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</si>
  <si>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</si>
  <si>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</si>
  <si>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</si>
  <si>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</si>
  <si>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</si>
  <si>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</si>
  <si>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</si>
  <si>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</si>
  <si>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</si>
  <si>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</si>
  <si>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</si>
  <si>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</si>
  <si>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</si>
  <si>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</si>
  <si>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</si>
  <si>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</si>
  <si>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</si>
  <si>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</si>
  <si>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</si>
  <si>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</si>
  <si>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</si>
  <si>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</si>
  <si>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</si>
  <si>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</si>
  <si>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</si>
  <si>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</si>
  <si>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</si>
  <si>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</si>
  <si>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</si>
  <si>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</si>
  <si>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</si>
  <si>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</si>
  <si>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</si>
  <si>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</si>
  <si>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</si>
  <si>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</si>
  <si>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</si>
  <si>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</si>
  <si>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</si>
  <si>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</si>
  <si>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</si>
  <si>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</si>
  <si>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</si>
  <si>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</si>
  <si>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</si>
  <si>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</si>
  <si>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</si>
  <si>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</si>
  <si>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</si>
  <si>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</si>
  <si>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</si>
  <si>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</si>
  <si>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</si>
  <si>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</si>
  <si>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</si>
  <si>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</si>
  <si>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</si>
  <si>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</si>
  <si>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</si>
  <si>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</si>
  <si>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</si>
  <si>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</si>
  <si>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</si>
  <si>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</si>
  <si>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</si>
  <si>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</si>
  <si>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</si>
  <si>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</si>
  <si>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</si>
  <si>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</si>
  <si>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</si>
  <si>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</si>
  <si>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</si>
  <si>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</si>
  <si>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</si>
  <si>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</si>
  <si>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</si>
  <si>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</si>
  <si>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</si>
  <si>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</si>
  <si>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</si>
  <si>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</si>
  <si>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</si>
  <si>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</si>
  <si>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</si>
  <si>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</si>
  <si>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</si>
  <si>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</si>
  <si>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</si>
  <si>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</si>
  <si>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</si>
  <si>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</si>
  <si>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</si>
  <si>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</si>
  <si>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</si>
  <si>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</si>
  <si>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</si>
  <si>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</si>
  <si>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</si>
  <si>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</si>
  <si>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</si>
  <si>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</si>
  <si>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</si>
  <si>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</si>
  <si>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</si>
  <si>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</si>
  <si>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</si>
  <si>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</si>
  <si>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</si>
  <si>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</si>
  <si>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</si>
  <si>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</si>
  <si>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</si>
  <si>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</si>
  <si>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</si>
  <si>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</si>
  <si>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</si>
  <si>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</si>
  <si>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</si>
  <si>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</si>
  <si>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</si>
  <si>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</si>
  <si>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</si>
  <si>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</si>
  <si>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</si>
  <si>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</si>
  <si>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</si>
  <si>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</si>
  <si>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</si>
  <si>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</si>
  <si>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</si>
  <si>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</si>
  <si>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</si>
  <si>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</si>
  <si>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</si>
  <si>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</si>
  <si>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</si>
  <si>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</si>
  <si>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</si>
  <si>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</si>
  <si>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</si>
  <si>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</si>
  <si>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</si>
  <si>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</si>
  <si>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</si>
  <si>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</si>
  <si>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</si>
  <si>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</si>
  <si>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</si>
  <si>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</si>
  <si>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</si>
  <si>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</si>
  <si>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</si>
  <si>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</si>
  <si>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</si>
  <si>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</si>
  <si>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</si>
  <si>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</si>
  <si>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</si>
  <si>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</si>
  <si>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</si>
  <si>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</si>
  <si>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</si>
  <si>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</si>
  <si>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</si>
  <si>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</si>
  <si>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</si>
  <si>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</si>
  <si>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</si>
  <si>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</si>
  <si>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</si>
  <si>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</si>
  <si>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</si>
  <si>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</si>
  <si>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</si>
  <si>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</si>
  <si>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</si>
  <si>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</si>
  <si>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</si>
  <si>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</si>
  <si>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</si>
  <si>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</si>
  <si>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</si>
  <si>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</si>
  <si>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</si>
  <si>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</si>
  <si>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</si>
  <si>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</si>
  <si>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</si>
  <si>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</si>
  <si>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</si>
  <si>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</si>
  <si>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</si>
  <si>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</si>
  <si>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</si>
  <si>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</si>
  <si>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</si>
  <si>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</si>
  <si>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</si>
  <si>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</si>
  <si>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</si>
  <si>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</si>
  <si>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</si>
  <si>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</si>
  <si>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</si>
  <si>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</si>
  <si>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</si>
  <si>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</si>
  <si>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</si>
  <si>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</si>
  <si>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</si>
  <si>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</si>
  <si>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</si>
  <si>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</si>
  <si>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</si>
  <si>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</si>
  <si>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</si>
  <si>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</si>
  <si>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</si>
  <si>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</si>
  <si>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</si>
  <si>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</si>
  <si>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</si>
  <si>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</si>
  <si>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</si>
  <si>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</si>
  <si>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</si>
  <si>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</si>
  <si>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</si>
  <si>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</si>
  <si>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</si>
  <si>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</si>
  <si>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</si>
  <si>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</si>
  <si>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</si>
  <si>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</si>
  <si>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</si>
  <si>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</si>
  <si>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</si>
  <si>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</si>
  <si>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</si>
  <si>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</si>
  <si>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</si>
  <si>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</si>
  <si>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</si>
  <si>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</si>
  <si>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</si>
  <si>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</si>
  <si>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</si>
  <si>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</si>
  <si>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</si>
  <si>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</si>
  <si>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</si>
  <si>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</si>
  <si>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</si>
  <si>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</si>
  <si>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</si>
  <si>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</si>
  <si>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</si>
  <si>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</si>
  <si>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</si>
  <si>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</si>
  <si>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</si>
  <si>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</si>
  <si>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</si>
  <si>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</si>
  <si>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</si>
  <si>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</si>
  <si>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</si>
  <si>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</si>
  <si>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</si>
  <si>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</si>
  <si>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</si>
  <si>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</si>
  <si>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</si>
  <si>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</si>
  <si>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</si>
  <si>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</si>
  <si>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</si>
  <si>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</si>
  <si>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</si>
  <si>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</si>
  <si>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</si>
  <si>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</si>
  <si>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</si>
  <si>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</si>
  <si>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</si>
  <si>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</si>
  <si>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</si>
  <si>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</si>
  <si>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</si>
  <si>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</si>
  <si>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</si>
  <si>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</si>
  <si>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</si>
  <si>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</si>
  <si>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</si>
  <si>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</si>
  <si>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</si>
  <si>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</si>
  <si>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</si>
  <si>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</si>
  <si>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</si>
  <si>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</si>
  <si>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</si>
  <si>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</si>
  <si>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</si>
  <si>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</si>
  <si>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</si>
  <si>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</si>
  <si>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</si>
  <si>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</si>
  <si>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</si>
  <si>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</si>
  <si>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</si>
  <si>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</si>
  <si>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</si>
  <si>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</si>
  <si>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</si>
  <si>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</si>
  <si>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</si>
  <si>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</si>
  <si>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</si>
  <si>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</si>
  <si>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</si>
  <si>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</si>
  <si>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</si>
  <si>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</si>
  <si>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</si>
  <si>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</si>
  <si>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</si>
  <si>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</si>
  <si>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</si>
  <si>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</si>
  <si>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</si>
  <si>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</si>
  <si>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</si>
  <si>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</si>
  <si>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</si>
  <si>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</si>
  <si>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</si>
  <si>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</si>
  <si>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</si>
  <si>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</si>
  <si>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</si>
  <si>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</si>
  <si>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</si>
  <si>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</si>
  <si>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</si>
  <si>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</si>
  <si>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</si>
  <si>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</si>
  <si>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</si>
  <si>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</si>
  <si>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</si>
  <si>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</si>
  <si>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</si>
  <si>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</si>
  <si>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</si>
  <si>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</si>
  <si>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</si>
  <si>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</si>
  <si>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</si>
  <si>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</si>
  <si>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</si>
  <si>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</si>
  <si>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</si>
  <si>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</si>
  <si>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</si>
  <si>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</si>
  <si>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</si>
  <si>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</si>
  <si>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</si>
  <si>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</si>
  <si>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</si>
  <si>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</si>
  <si>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</si>
  <si>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</si>
  <si>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</si>
  <si>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</si>
  <si>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</si>
  <si>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</si>
  <si>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</si>
  <si>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</si>
  <si>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</si>
  <si>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</si>
  <si>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</si>
  <si>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</si>
  <si>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</si>
  <si>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</si>
  <si>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</si>
  <si>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</si>
  <si>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</si>
  <si>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</si>
  <si>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</si>
  <si>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</si>
  <si>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</si>
  <si>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</si>
  <si>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</si>
  <si>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</si>
  <si>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</si>
  <si>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</si>
  <si>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</si>
  <si>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</si>
  <si>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</si>
  <si>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</si>
  <si>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</si>
  <si>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</si>
  <si>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</si>
  <si>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</si>
  <si>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</si>
  <si>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</si>
  <si>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</si>
  <si>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</si>
  <si>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</si>
  <si>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</si>
  <si>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</si>
  <si>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</si>
  <si>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</si>
  <si>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</si>
  <si>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</si>
  <si>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</si>
  <si>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</si>
  <si>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</si>
  <si>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</si>
  <si>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</si>
  <si>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</si>
  <si>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</si>
  <si>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</si>
  <si>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</si>
  <si>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</si>
  <si>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</si>
  <si>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</si>
  <si>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</si>
  <si>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</si>
  <si>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</si>
  <si>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</si>
  <si>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</si>
  <si>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</si>
  <si>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</si>
  <si>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</si>
  <si>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</si>
  <si>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</si>
  <si>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</si>
  <si>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</si>
  <si>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</si>
  <si>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</si>
  <si>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</si>
  <si>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</si>
  <si>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</si>
  <si>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</si>
  <si>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</si>
  <si>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</si>
  <si>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</si>
  <si>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</si>
  <si>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</si>
  <si>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</si>
  <si>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</si>
  <si>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</si>
  <si>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</si>
  <si>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</si>
  <si>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</si>
  <si>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</si>
  <si>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</si>
  <si>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</si>
  <si>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</si>
  <si>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</si>
  <si>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</si>
  <si>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</si>
  <si>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</si>
  <si>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</si>
  <si>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</si>
  <si>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</si>
  <si>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</si>
  <si>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</si>
  <si>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</si>
  <si>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</si>
  <si>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</si>
  <si>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</si>
  <si>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</si>
  <si>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</si>
  <si>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</si>
  <si>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</si>
  <si>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</si>
  <si>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</si>
  <si>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</si>
  <si>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</si>
  <si>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</si>
  <si>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</si>
  <si>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</si>
  <si>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</si>
  <si>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</si>
  <si>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</si>
  <si>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</si>
  <si>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</si>
  <si>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</si>
  <si>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</si>
  <si>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</si>
  <si>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</si>
  <si>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</si>
  <si>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</si>
  <si>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</si>
  <si>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</si>
  <si>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</si>
  <si>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</si>
  <si>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</si>
  <si>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</si>
  <si>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</si>
  <si>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</si>
  <si>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</si>
  <si>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</si>
  <si>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</si>
  <si>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</si>
  <si>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</si>
  <si>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</si>
  <si>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</si>
  <si>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</si>
  <si>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</si>
  <si>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</si>
  <si>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</si>
  <si>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</si>
  <si>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</si>
  <si>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</si>
  <si>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</si>
  <si>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</si>
  <si>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</si>
  <si>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</si>
  <si>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</si>
  <si>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</si>
  <si>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</si>
  <si>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</si>
  <si>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</si>
  <si>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</si>
  <si>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</si>
  <si>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</si>
  <si>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</si>
  <si>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</si>
  <si>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</si>
  <si>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</si>
  <si>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</si>
  <si>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</si>
  <si>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</si>
  <si>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</si>
  <si>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</si>
  <si>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</si>
  <si>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</si>
  <si>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</si>
  <si>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</si>
  <si>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</si>
  <si>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</si>
  <si>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</si>
  <si>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</si>
  <si>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</si>
  <si>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</si>
  <si>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</si>
  <si>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</si>
  <si>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</si>
  <si>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</si>
  <si>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</si>
  <si>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</si>
  <si>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</si>
  <si>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</si>
  <si>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</si>
  <si>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</si>
  <si>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</si>
  <si>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</si>
  <si>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</si>
  <si>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</si>
  <si>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</si>
  <si>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</si>
  <si>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</si>
  <si>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</si>
  <si>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</si>
  <si>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</si>
  <si>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</si>
  <si>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</si>
  <si>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</si>
  <si>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</si>
  <si>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</si>
  <si>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</si>
  <si>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</si>
  <si>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</si>
  <si>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</si>
  <si>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</si>
  <si>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</si>
  <si>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</si>
  <si>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</si>
  <si>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</si>
  <si>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</si>
  <si>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</si>
  <si>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</si>
  <si>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</si>
  <si>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</si>
  <si>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</si>
  <si>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</si>
  <si>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</si>
  <si>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</si>
  <si>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</si>
  <si>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</si>
  <si>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</si>
  <si>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</si>
  <si>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</si>
  <si>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</si>
  <si>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</si>
  <si>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</si>
  <si>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</si>
  <si>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</si>
  <si>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</si>
  <si>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</si>
  <si>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</si>
  <si>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</si>
  <si>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</si>
  <si>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</si>
  <si>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</si>
  <si>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</si>
  <si>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</si>
  <si>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</si>
  <si>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</si>
  <si>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</si>
  <si>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</si>
  <si>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</si>
  <si>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</si>
  <si>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</si>
  <si>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</si>
  <si>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</si>
  <si>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</si>
  <si>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</si>
  <si>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</si>
  <si>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</si>
  <si>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</si>
  <si>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</si>
  <si>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</si>
  <si>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</si>
  <si>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</si>
  <si>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</si>
  <si>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</si>
  <si>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</si>
  <si>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</si>
  <si>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</si>
  <si>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</si>
  <si>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</si>
  <si>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</si>
  <si>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</si>
  <si>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</si>
  <si>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</si>
  <si>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</si>
  <si>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</si>
  <si>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</si>
  <si>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</si>
  <si>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</si>
  <si>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</si>
  <si>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</si>
  <si>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</si>
  <si>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</si>
  <si>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</si>
  <si>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</si>
  <si>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</si>
  <si>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</si>
  <si>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</si>
  <si>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</si>
  <si>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</si>
  <si>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</si>
  <si>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</si>
  <si>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</si>
  <si>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</si>
  <si>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</si>
  <si>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</si>
  <si>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</si>
  <si>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</si>
  <si>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</si>
  <si>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</si>
  <si>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</si>
  <si>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</si>
  <si>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</si>
  <si>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</si>
  <si>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</si>
  <si>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</si>
  <si>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</si>
  <si>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</si>
  <si>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</si>
  <si>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</si>
  <si>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</si>
  <si>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</si>
  <si>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</si>
  <si>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</si>
  <si>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</si>
  <si>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</si>
  <si>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</si>
  <si>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</si>
  <si>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</si>
  <si>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</si>
  <si>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</si>
  <si>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</si>
  <si>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</si>
  <si>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</si>
  <si>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</si>
  <si>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</si>
  <si>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</si>
  <si>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</si>
  <si>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</si>
  <si>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</si>
  <si>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</si>
  <si>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</si>
  <si>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</si>
  <si>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</si>
  <si>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</si>
  <si>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</si>
  <si>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</si>
  <si>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</si>
  <si>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</si>
  <si>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</si>
  <si>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</si>
  <si>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</si>
  <si>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</si>
  <si>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</si>
  <si>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</si>
  <si>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</si>
  <si>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</si>
  <si>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</si>
  <si>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</si>
  <si>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</si>
  <si>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</si>
  <si>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</si>
  <si>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</si>
  <si>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</si>
  <si>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</si>
  <si>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</si>
  <si>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</si>
  <si>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</si>
  <si>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</si>
  <si>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</si>
  <si>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</si>
  <si>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</si>
  <si>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</si>
  <si>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</si>
  <si>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</si>
  <si>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</si>
  <si>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</si>
  <si>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</si>
  <si>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</si>
  <si>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</si>
  <si>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</si>
  <si>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</si>
  <si>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</si>
  <si>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</si>
  <si>
    <t>800-502585-04A</t>
  </si>
  <si>
    <t>DoveTail</t>
  </si>
  <si>
    <t>L: x = 0.000000, y = 0.026500</t>
  </si>
  <si>
    <t>C: x = 0.015000, y = 0.026500 , Radius = 0.015000 , Sa = 3.141593 , Sweep = -1.986453</t>
  </si>
  <si>
    <t>L: x = 0.021057, y = 0.040223</t>
  </si>
  <si>
    <t>L: x = 0.085000, y = 0.012000</t>
  </si>
  <si>
    <t>C: x = 0.087019, y = 0.016574 , Radius = 0.005000 , Sa = 4.296732 , Sweep = 1.209008</t>
  </si>
  <si>
    <t>L: x = 0.090582, y = 0.013067</t>
  </si>
  <si>
    <t>L: x = 0.139235, y = 0.062500</t>
  </si>
  <si>
    <t>&lt;F&gt; Tools.TipAngle / 2.</t>
  </si>
  <si>
    <t>0.0830" DIA x 0.0850 LOC - 2FLT DO x 48 Deg</t>
  </si>
  <si>
    <t>800-500228-02A</t>
  </si>
  <si>
    <t>TPI</t>
  </si>
  <si>
    <t>800-503251-01A</t>
  </si>
  <si>
    <t>PMT Sp2-0222-SN090</t>
  </si>
  <si>
    <t>800-500333</t>
  </si>
  <si>
    <t>1/4-18 NPT</t>
  </si>
  <si>
    <t>L: x = 0.000000, y = 0.212500</t>
  </si>
  <si>
    <t>L: x = 0.078000, y = 0.247000</t>
  </si>
  <si>
    <t>L: x = 1.140500, y = 0.280000</t>
  </si>
  <si>
    <t>L: x = 1.140500, y = 0.228000</t>
  </si>
  <si>
    <t>L: x = 1.318500, y = 0.228000</t>
  </si>
  <si>
    <t>L: x = 1.384500, y = 0.281500</t>
  </si>
  <si>
    <t>L: x = 2.443500, y = 0.281500</t>
  </si>
  <si>
    <t>L: x = 2.443500, y = 0.000000</t>
  </si>
  <si>
    <t>800-503252-01A</t>
  </si>
  <si>
    <t>800-503253-01A</t>
  </si>
  <si>
    <t>73026-C4</t>
  </si>
  <si>
    <t>800-503254-01A</t>
  </si>
  <si>
    <t>73027-C4</t>
  </si>
  <si>
    <t>DIAM</t>
  </si>
  <si>
    <t>800-503257-01A</t>
  </si>
  <si>
    <t>739862-C3</t>
  </si>
  <si>
    <t>800-503259-01A</t>
  </si>
  <si>
    <t>P98311372</t>
  </si>
  <si>
    <t>800503255-01A</t>
  </si>
  <si>
    <t>800-5032561-01A</t>
  </si>
  <si>
    <t>P15250180</t>
  </si>
  <si>
    <t>800-503258-01A</t>
  </si>
  <si>
    <t>PG25x100_ER11_EXT</t>
  </si>
  <si>
    <t>L: x = 0.000000, y = 0.315000</t>
  </si>
  <si>
    <t>L: x = 0.474500, y = 0.315000</t>
  </si>
  <si>
    <t>L: x = 0.474500, y = 0.256000</t>
  </si>
  <si>
    <t>L: x = 2.000000, y = 0.256000</t>
  </si>
  <si>
    <t>L: x = 2.000000, y = 0.551181</t>
  </si>
  <si>
    <t>L: x = 2.056826, y = 0.649606</t>
  </si>
  <si>
    <t>L: x = 2.293046, y = 0.649606</t>
  </si>
  <si>
    <t>L: x = 2.378285, y = 0.797244</t>
  </si>
  <si>
    <t>L: x = 4.913386, y = 0.797244</t>
  </si>
  <si>
    <t>L: x = 4.913386, y = 1.240157</t>
  </si>
  <si>
    <t>L: x = 5.937008, y = 1.240157</t>
  </si>
  <si>
    <t>L: x = 5.937008, y = 0.000000</t>
  </si>
  <si>
    <t>34262-C3</t>
  </si>
  <si>
    <t>800-503260-01A</t>
  </si>
  <si>
    <t>800-503262</t>
  </si>
  <si>
    <t>24662-C4</t>
  </si>
  <si>
    <t>1/8-27 NPT</t>
  </si>
  <si>
    <t>800-503261-01A</t>
  </si>
  <si>
    <t>S-141172</t>
  </si>
  <si>
    <t>USA2495</t>
  </si>
  <si>
    <t>DGI-USA</t>
  </si>
  <si>
    <t>800-503263-01A</t>
  </si>
  <si>
    <t>58335-C3</t>
  </si>
  <si>
    <t>L: x = 0.216000, y = 0.006000</t>
  </si>
  <si>
    <t>L: x = 0.276000, y = 0.020000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</si>
</sst>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center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68" totalsRowShown="0">
  <autoFilter ref="A1:BP1468" xr:uid="{00000000-0009-0000-0100-000002000000}">
    <filterColumn colId="8">
      <filters>
        <filter val="800-502051-02A"/>
      </filters>
    </filterColumn>
  </autoFilter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2"/>
  <sheetViews>
    <sheetView zoomScaleNormal="100" workbookViewId="0">
      <pane ySplit="1" topLeftCell="A2" activePane="bottomLeft" state="frozen"/>
      <selection pane="bottomLeft" activeCell="A1078" sqref="A1078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hidden="1" customWidth="1"/>
    <col min="6" max="6" width="13.5703125" style="8" hidden="1" customWidth="1"/>
    <col min="7" max="7" width="13.5703125" style="9" hidden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hidden="1" x14ac:dyDescent="0.25">
      <c r="A319" s="7"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3.5150000000000001</v>
      </c>
      <c r="Q319" s="6">
        <v>3.5150000000000001</v>
      </c>
      <c r="R319" s="14">
        <f>IF(Table3[[#This Row],[ShoulderLenEnd]]="",0,90-(DEGREES(ATAN((Q319-P319)/((N319-O319)/2)))))</f>
        <v>90</v>
      </c>
      <c r="S319" s="15">
        <v>3.5649999999999999</v>
      </c>
      <c r="T319" s="6">
        <v>2</v>
      </c>
      <c r="U319" s="6">
        <v>5.6</v>
      </c>
      <c r="V319" s="6">
        <v>3.5150000000000001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369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1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v>1</v>
      </c>
      <c r="AW319" s="6">
        <v>0</v>
      </c>
      <c r="AX319" s="6">
        <v>0</v>
      </c>
      <c r="AY319" s="6">
        <v>1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hidden="1" x14ac:dyDescent="0.25">
      <c r="A320" s="7"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4.7750000000000004</v>
      </c>
      <c r="Q320" s="6">
        <v>4.7750000000000004</v>
      </c>
      <c r="R320" s="14">
        <f>IF(Table3[[#This Row],[ShoulderLenEnd]]="",0,90-(DEGREES(ATAN((Q320-P320)/((N320-O320)/2)))))</f>
        <v>90</v>
      </c>
      <c r="S320" s="15">
        <v>4.8250000000000002</v>
      </c>
      <c r="T320" s="6">
        <v>2</v>
      </c>
      <c r="U320" s="6">
        <v>6.875</v>
      </c>
      <c r="V320" s="6">
        <v>4.7750000000000004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369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1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v>1</v>
      </c>
      <c r="AW320" s="6">
        <v>0</v>
      </c>
      <c r="AX320" s="6">
        <v>0</v>
      </c>
      <c r="AY320" s="6">
        <v>1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hidden="1" x14ac:dyDescent="0.25">
      <c r="A321" s="7">
        <v>1</v>
      </c>
      <c r="B321" s="6" t="s">
        <v>149</v>
      </c>
      <c r="D321" s="6" t="s">
        <v>149</v>
      </c>
      <c r="E321" s="6">
        <v>320</v>
      </c>
      <c r="F321" s="87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O321" s="6">
        <v>0.25590000000000002</v>
      </c>
      <c r="P321" s="6">
        <v>2.282</v>
      </c>
      <c r="Q321" s="6">
        <v>2.282</v>
      </c>
      <c r="R321" s="14">
        <f>IF(Table3[[#This Row],[ShoulderLenEnd]]="",0,90-(DEGREES(ATAN((Q321-P321)/((N321-O321)/2)))))</f>
        <v>90</v>
      </c>
      <c r="S321" s="15">
        <v>2.33</v>
      </c>
      <c r="T321" s="6">
        <v>2</v>
      </c>
      <c r="U321" s="6">
        <v>4.3570000000000002</v>
      </c>
      <c r="V321" s="6">
        <v>2.282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369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1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v>1</v>
      </c>
      <c r="AW321" s="6">
        <v>0</v>
      </c>
      <c r="AX321" s="6">
        <v>0</v>
      </c>
      <c r="AY321" s="6">
        <v>1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hidden="1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hidden="1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hidden="1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hidden="1" x14ac:dyDescent="0.25">
      <c r="A1078" s="7"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30" t="s">
        <v>4091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</v>
      </c>
      <c r="O1078" s="6">
        <v>0.11849999999999999</v>
      </c>
      <c r="P1078" s="6">
        <v>0.9</v>
      </c>
      <c r="Q1078" s="6">
        <v>0.90049999999999997</v>
      </c>
      <c r="R1078" s="14">
        <f>IF(Table3[[#This Row],[ShoulderLenEnd]]="",0,90-(DEGREES(ATAN((Q1078-P1078)/((N1078-O1078)/2)))))</f>
        <v>96.709836807756204</v>
      </c>
      <c r="S1078" s="15">
        <v>1.5</v>
      </c>
      <c r="T1078" s="6">
        <v>4</v>
      </c>
      <c r="U1078" s="6">
        <v>3.5430000000000001</v>
      </c>
      <c r="V1078" s="6">
        <v>0.89900000000000002</v>
      </c>
      <c r="AA1078" s="13" t="str">
        <f t="shared" si="17"/>
        <v/>
      </c>
      <c r="AB1078" s="6">
        <v>1E-3</v>
      </c>
      <c r="AC1078" s="6">
        <v>5.5E-2</v>
      </c>
      <c r="AE1078" s="6" t="s">
        <v>49</v>
      </c>
      <c r="AF1078" s="6" t="s">
        <v>62</v>
      </c>
      <c r="AG1078" s="6" t="s">
        <v>4092</v>
      </c>
      <c r="AI1078" s="6">
        <v>0</v>
      </c>
      <c r="AJ1078" s="6">
        <v>1</v>
      </c>
      <c r="AK1078" s="6">
        <v>1</v>
      </c>
      <c r="AL1078" s="6">
        <v>1</v>
      </c>
      <c r="AM1078" s="6">
        <v>0</v>
      </c>
      <c r="AN1078" s="6">
        <v>1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v>1</v>
      </c>
      <c r="AW1078" s="6">
        <v>0</v>
      </c>
      <c r="AX1078" s="6">
        <v>0</v>
      </c>
      <c r="AY1078" s="6">
        <v>0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hidden="1" x14ac:dyDescent="0.25">
      <c r="A1221" s="7">
        <v>1</v>
      </c>
      <c r="B1221" s="6" t="s">
        <v>2241</v>
      </c>
      <c r="C1221" s="6" t="s">
        <v>2241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.2710 4FL</v>
      </c>
      <c r="L1221" s="17" t="s">
        <v>2399</v>
      </c>
      <c r="M1221" s="13">
        <v>0.27100000000000002</v>
      </c>
      <c r="N1221" s="13">
        <v>0.312</v>
      </c>
      <c r="O1221" s="6">
        <v>0.30499999999999999</v>
      </c>
      <c r="P1221" s="6">
        <v>0.62</v>
      </c>
      <c r="Q1221" s="6">
        <v>0.64</v>
      </c>
      <c r="R1221" s="14">
        <f>IF(Table3[[#This Row],[ShoulderLenEnd]]="",0,90-(DEGREES(ATAN((Q1221-P1221)/((N1221-O1221)/2)))))</f>
        <v>9.9262455066517106</v>
      </c>
      <c r="S1221" s="15">
        <v>0.65</v>
      </c>
      <c r="T1221" s="6">
        <v>4</v>
      </c>
      <c r="U1221" s="6">
        <v>3.04</v>
      </c>
      <c r="V1221" s="6">
        <v>0.6</v>
      </c>
      <c r="X1221" s="13">
        <v>5.5500000000000001E-2</v>
      </c>
      <c r="Y1221" s="6" t="s">
        <v>3516</v>
      </c>
      <c r="AA1221" s="13" t="str">
        <f t="shared" si="19"/>
        <v/>
      </c>
      <c r="AB1221" s="6">
        <v>0.27100000000000002</v>
      </c>
      <c r="AC1221" s="6">
        <v>0</v>
      </c>
      <c r="AE1221" s="6" t="s">
        <v>44</v>
      </c>
      <c r="AF1221" s="6" t="s">
        <v>73</v>
      </c>
      <c r="AG1221" s="6" t="s">
        <v>66</v>
      </c>
      <c r="AH1221" s="6">
        <v>11</v>
      </c>
      <c r="AI1221" s="6">
        <v>0</v>
      </c>
      <c r="AJ1221" s="6">
        <v>1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v>0</v>
      </c>
      <c r="BA1221" s="6">
        <v>0</v>
      </c>
      <c r="BB1221" s="6">
        <v>0</v>
      </c>
      <c r="BC1221" s="6">
        <v>1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hidden="1" x14ac:dyDescent="0.25">
      <c r="A1267" s="7"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2.34</v>
      </c>
      <c r="T1267" s="6">
        <v>2</v>
      </c>
      <c r="U1267" s="6">
        <v>4.3559999999999999</v>
      </c>
      <c r="V1267" s="6">
        <v>2.29</v>
      </c>
      <c r="Z1267" s="6">
        <v>140</v>
      </c>
      <c r="AA1267" s="13">
        <f t="shared" si="20"/>
        <v>4.5496279283275307E-2</v>
      </c>
      <c r="AE1267" s="6" t="s">
        <v>44</v>
      </c>
      <c r="AF1267" s="6" t="s">
        <v>369</v>
      </c>
      <c r="AG1267" s="6" t="s">
        <v>2286</v>
      </c>
      <c r="AI1267" s="6">
        <v>0</v>
      </c>
      <c r="AJ1267" s="6">
        <v>0</v>
      </c>
      <c r="AK1267" s="6">
        <v>0</v>
      </c>
      <c r="AL1267" s="6">
        <v>1</v>
      </c>
      <c r="AM1267" s="6">
        <v>0</v>
      </c>
      <c r="AN1267" s="6">
        <v>0</v>
      </c>
      <c r="AO1267" s="6">
        <v>0</v>
      </c>
      <c r="AP1267" s="6">
        <v>1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1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hidden="1" x14ac:dyDescent="0.25">
      <c r="A1268" s="7"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6.0170000000000003</v>
      </c>
      <c r="Q1268" s="6">
        <v>6.0170000000000003</v>
      </c>
      <c r="R1268" s="14">
        <f>IF(Table3[[#This Row],[ShoulderLenEnd]]="",0,90-(DEGREES(ATAN((Q1268-P1268)/((N1268-O1268)/2)))))</f>
        <v>90</v>
      </c>
      <c r="S1268" s="15">
        <v>6.05</v>
      </c>
      <c r="T1268" s="6">
        <v>2</v>
      </c>
      <c r="U1268" s="6">
        <v>8.1020000000000003</v>
      </c>
      <c r="V1268" s="6">
        <v>6.01</v>
      </c>
      <c r="Z1268" s="6">
        <v>140</v>
      </c>
      <c r="AA1268" s="13">
        <f t="shared" si="20"/>
        <v>4.5496279283275307E-2</v>
      </c>
      <c r="AE1268" s="6" t="s">
        <v>44</v>
      </c>
      <c r="AF1268" s="6" t="s">
        <v>369</v>
      </c>
      <c r="AG1268" s="6" t="s">
        <v>2286</v>
      </c>
      <c r="AI1268" s="6">
        <v>0</v>
      </c>
      <c r="AJ1268" s="6">
        <v>0</v>
      </c>
      <c r="AK1268" s="6">
        <v>0</v>
      </c>
      <c r="AL1268" s="6">
        <v>1</v>
      </c>
      <c r="AM1268" s="6">
        <v>0</v>
      </c>
      <c r="AN1268" s="6">
        <v>0</v>
      </c>
      <c r="AO1268" s="6">
        <v>0</v>
      </c>
      <c r="AP1268" s="6">
        <v>1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1</v>
      </c>
      <c r="AY1268" s="6">
        <v>1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hidden="1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hidden="1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hidden="1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hidden="1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hidden="1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hidden="1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hidden="1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hidden="1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hidden="1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hidden="1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hidden="1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hidden="1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hidden="1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hidden="1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hidden="1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hidden="1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hidden="1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hidden="1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hidden="1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hidden="1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hidden="1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hidden="1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hidden="1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hidden="1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hidden="1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hidden="1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hidden="1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hidden="1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hidden="1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hidden="1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hidden="1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hidden="1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hidden="1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hidden="1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hidden="1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hidden="1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hidden="1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hidden="1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hidden="1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hidden="1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hidden="1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hidden="1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hidden="1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hidden="1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hidden="1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hidden="1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hidden="1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hidden="1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hidden="1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hidden="1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hidden="1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hidden="1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hidden="1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hidden="1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hidden="1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hidden="1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hidden="1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hidden="1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hidden="1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hidden="1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hidden="1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hidden="1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hidden="1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hidden="1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hidden="1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hidden="1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hidden="1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hidden="1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hidden="1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hidden="1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3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hidden="1" x14ac:dyDescent="0.25">
      <c r="A1452" s="6">
        <v>1</v>
      </c>
      <c r="B1452" s="6" t="s">
        <v>149</v>
      </c>
      <c r="D1452" s="6" t="s">
        <v>149</v>
      </c>
      <c r="H1452" s="10" t="s">
        <v>2265</v>
      </c>
      <c r="I1452" s="11" t="s">
        <v>4030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453" spans="1:65" hidden="1" x14ac:dyDescent="0.25">
      <c r="A1453" s="6">
        <v>1</v>
      </c>
      <c r="B1453" s="6" t="s">
        <v>1554</v>
      </c>
      <c r="C1453" s="6" t="s">
        <v>1554</v>
      </c>
      <c r="H1453" s="10" t="s">
        <v>1554</v>
      </c>
      <c r="I1453" s="11" t="s">
        <v>4032</v>
      </c>
      <c r="J1453" s="12">
        <v>23914</v>
      </c>
      <c r="K1453" s="11" t="str">
        <f>CONCATENATE(Table3[[#This Row],[Type]]," "&amp;TEXT(Table3[[#This Row],[Diameter]],".0000")&amp;""," "&amp;Table3[[#This Row],[NumFlutes]]&amp;"FL")</f>
        <v>DO .0830 2FL</v>
      </c>
      <c r="M1453" s="13">
        <v>8.3000000000000004E-2</v>
      </c>
      <c r="N1453" s="13">
        <v>0.125</v>
      </c>
      <c r="O1453" s="6">
        <v>2.4E-2</v>
      </c>
      <c r="P1453" s="6">
        <v>8.5999999999999993E-2</v>
      </c>
      <c r="Q1453" s="6">
        <v>0.107</v>
      </c>
      <c r="R1453" s="14">
        <f>IF(Table3[[#This Row],[ShoulderLenEnd]]="",0,90-(DEGREES(ATAN((Q1453-P1453)/((N1453-O1453)/2)))))</f>
        <v>67.420427435973693</v>
      </c>
      <c r="S1453" s="15">
        <v>0.45</v>
      </c>
      <c r="T1453" s="6">
        <v>2</v>
      </c>
      <c r="U1453" s="6">
        <v>1.5</v>
      </c>
      <c r="V1453" s="6">
        <v>8.5000000000000006E-2</v>
      </c>
      <c r="W1453" s="6">
        <v>1.4999999999999999E-2</v>
      </c>
      <c r="Z1453" s="6">
        <v>48</v>
      </c>
      <c r="AA1453" s="13">
        <f t="shared" si="30"/>
        <v>9.3210526117024961E-2</v>
      </c>
      <c r="AE1453" s="6" t="s">
        <v>44</v>
      </c>
      <c r="AF1453" s="6" t="s">
        <v>369</v>
      </c>
      <c r="AG1453" s="6" t="s">
        <v>66</v>
      </c>
      <c r="AI1453" s="6">
        <v>0</v>
      </c>
      <c r="AJ1453" s="6">
        <v>1</v>
      </c>
      <c r="AK1453" s="6">
        <v>1</v>
      </c>
      <c r="AL1453" s="6">
        <v>1</v>
      </c>
      <c r="AM1453" s="6">
        <v>0</v>
      </c>
      <c r="AN1453" s="6">
        <v>1</v>
      </c>
      <c r="AO1453" s="6">
        <v>0</v>
      </c>
      <c r="AP1453" s="6">
        <v>1</v>
      </c>
      <c r="AQ1453" s="21" t="s">
        <v>4042</v>
      </c>
      <c r="AR1453" s="6">
        <v>0</v>
      </c>
      <c r="AS1453" s="6">
        <v>0</v>
      </c>
      <c r="AT1453" s="6">
        <v>0</v>
      </c>
      <c r="AU1453" s="6">
        <v>0</v>
      </c>
      <c r="AV1453" s="6">
        <v>1</v>
      </c>
      <c r="AW1453" s="6">
        <v>0</v>
      </c>
      <c r="AX1453" s="6">
        <v>0</v>
      </c>
      <c r="AY1453" s="6">
        <v>0</v>
      </c>
      <c r="AZ1453" s="6">
        <v>1</v>
      </c>
      <c r="BA1453" s="6">
        <v>0</v>
      </c>
      <c r="BB1453" s="6">
        <v>0</v>
      </c>
      <c r="BC1453" s="6">
        <v>0</v>
      </c>
      <c r="BD1453" s="6">
        <v>0</v>
      </c>
      <c r="BE1453" s="6">
        <v>0</v>
      </c>
      <c r="BF1453" s="6">
        <v>0</v>
      </c>
      <c r="BG1453" s="6">
        <v>0</v>
      </c>
      <c r="BH1453" s="6">
        <v>0</v>
      </c>
      <c r="BI1453" s="6">
        <v>0</v>
      </c>
      <c r="BJ1453" s="6">
        <v>0</v>
      </c>
      <c r="BK1453" s="6">
        <v>0</v>
      </c>
      <c r="BL1453" s="6">
        <v>0</v>
      </c>
      <c r="BM1453" s="76">
        <f>IF(Table3[[#This Row],[Type]]="EM",IF((Table3[[#This Row],[Diameter]]/2)-Table3[[#This Row],[CornerRadius]]-0.012&gt;0,(Table3[[#This Row],[Diameter]]/2)-Table3[[#This Row],[CornerRadius]]-0.012,0),)</f>
        <v>0</v>
      </c>
    </row>
    <row r="1454" spans="1:65" hidden="1" x14ac:dyDescent="0.25">
      <c r="A1454" s="6">
        <v>1</v>
      </c>
      <c r="B1454" s="6" t="s">
        <v>529</v>
      </c>
      <c r="D1454" s="6" t="s">
        <v>529</v>
      </c>
      <c r="H1454" s="10" t="s">
        <v>529</v>
      </c>
      <c r="I1454" s="11" t="s">
        <v>4043</v>
      </c>
      <c r="J1454" s="12">
        <v>1080291</v>
      </c>
      <c r="K1454" s="11" t="str">
        <f>CONCATENATE(Table3[[#This Row],[Type]]," "&amp;TEXT(Table3[[#This Row],[Diameter]],".0000")&amp;""," "&amp;Table3[[#This Row],[NumFlutes]]&amp;"FL")</f>
        <v>RT .1120 1FL</v>
      </c>
      <c r="L1454" s="17" t="s">
        <v>2164</v>
      </c>
      <c r="M1454" s="13">
        <v>0.112</v>
      </c>
      <c r="N1454" s="13">
        <v>0.14000000000000001</v>
      </c>
      <c r="O1454" s="6">
        <v>0.11799999999999999</v>
      </c>
      <c r="P1454" s="6">
        <v>0.65</v>
      </c>
      <c r="Q1454" s="6">
        <v>0.67500000000000004</v>
      </c>
      <c r="R1454" s="14">
        <f>IF(Table3[[#This Row],[ShoulderLenEnd]]="",0,90-(DEGREES(ATAN((Q1454-P1454)/((N1454-O1454)/2)))))</f>
        <v>23.749494492866745</v>
      </c>
      <c r="S1454" s="15">
        <v>0.75</v>
      </c>
      <c r="T1454" s="6">
        <v>1</v>
      </c>
      <c r="U1454" s="6">
        <v>3</v>
      </c>
      <c r="V1454" s="6">
        <v>0.6</v>
      </c>
      <c r="X1454" s="13">
        <v>2.5000000000000001E-2</v>
      </c>
      <c r="Y1454" s="6" t="s">
        <v>562</v>
      </c>
      <c r="AB1454" s="6">
        <v>0.05</v>
      </c>
      <c r="AC1454" s="6">
        <v>6.5000000000000002E-2</v>
      </c>
      <c r="AE1454" s="6" t="s">
        <v>44</v>
      </c>
      <c r="AF1454" s="6" t="s">
        <v>62</v>
      </c>
      <c r="AG1454" s="6" t="s">
        <v>437</v>
      </c>
      <c r="AI1454" s="6">
        <v>0</v>
      </c>
      <c r="AJ1454" s="6">
        <v>1</v>
      </c>
      <c r="AK1454" s="6">
        <v>1</v>
      </c>
      <c r="AL1454" s="6">
        <v>1</v>
      </c>
      <c r="AM1454" s="6">
        <v>0</v>
      </c>
      <c r="AN1454" s="6">
        <v>0</v>
      </c>
      <c r="AO1454" s="6">
        <v>0</v>
      </c>
      <c r="AP1454" s="6">
        <v>1</v>
      </c>
      <c r="AR1454" s="6">
        <v>0</v>
      </c>
      <c r="AS1454" s="6">
        <v>0</v>
      </c>
      <c r="AT1454" s="6">
        <v>0</v>
      </c>
      <c r="AU1454" s="6">
        <v>0</v>
      </c>
      <c r="AV1454" s="6">
        <v>1</v>
      </c>
      <c r="AW1454" s="6">
        <v>0</v>
      </c>
      <c r="AX1454" s="6">
        <v>0</v>
      </c>
      <c r="AY1454" s="6">
        <v>0</v>
      </c>
      <c r="AZ1454" s="6">
        <v>0</v>
      </c>
      <c r="BA1454" s="6">
        <v>0</v>
      </c>
      <c r="BB1454" s="6">
        <v>0</v>
      </c>
      <c r="BC1454" s="6">
        <v>0</v>
      </c>
      <c r="BD1454" s="6">
        <v>0</v>
      </c>
      <c r="BE1454" s="6">
        <v>0</v>
      </c>
      <c r="BF1454" s="6">
        <v>0</v>
      </c>
      <c r="BG1454" s="6">
        <v>0</v>
      </c>
      <c r="BH1454" s="6">
        <v>0</v>
      </c>
      <c r="BI1454" s="6">
        <v>0</v>
      </c>
      <c r="BJ1454" s="6">
        <v>0</v>
      </c>
      <c r="BK1454" s="6">
        <v>0</v>
      </c>
      <c r="BL1454" s="6">
        <v>0</v>
      </c>
      <c r="BM1454" s="76">
        <f>IF(Table3[[#This Row],[Type]]="EM",IF((Table3[[#This Row],[Diameter]]/2)-Table3[[#This Row],[CornerRadius]]-0.012&gt;0,(Table3[[#This Row],[Diameter]]/2)-Table3[[#This Row],[CornerRadius]]-0.012,0),)</f>
        <v>0</v>
      </c>
    </row>
    <row r="1455" spans="1:65" hidden="1" x14ac:dyDescent="0.25">
      <c r="A1455" s="6">
        <v>1</v>
      </c>
      <c r="B1455" s="6" t="s">
        <v>1565</v>
      </c>
      <c r="C1455" s="6" t="s">
        <v>1565</v>
      </c>
      <c r="H1455" s="10" t="s">
        <v>1565</v>
      </c>
      <c r="I1455" s="11" t="s">
        <v>4045</v>
      </c>
      <c r="J1455" s="30" t="s">
        <v>4046</v>
      </c>
      <c r="K1455" s="11" t="str">
        <f>CONCATENATE(Table3[[#This Row],[Type]]," "&amp;TEXT(Table3[[#This Row],[Diameter]],".0000")&amp;""," "&amp;Table3[[#This Row],[NumFlutes]]&amp;"FL")</f>
        <v>EM .0222 2FL</v>
      </c>
      <c r="M1455" s="13">
        <v>2.2200000000000001E-2</v>
      </c>
      <c r="N1455" s="13">
        <v>0.125</v>
      </c>
      <c r="O1455" s="6">
        <v>2.2200000000000001E-2</v>
      </c>
      <c r="P1455" s="6">
        <v>9.5000000000000001E-2</v>
      </c>
      <c r="Q1455" s="6">
        <v>0.32</v>
      </c>
      <c r="R1455" s="14">
        <f>IF(Table3[[#This Row],[ShoulderLenEnd]]="",0,90-(DEGREES(ATAN((Q1455-P1455)/((N1455-O1455)/2)))))</f>
        <v>12.868086957112538</v>
      </c>
      <c r="S1455" s="15">
        <v>0.34499999999999997</v>
      </c>
      <c r="T1455" s="6">
        <v>2</v>
      </c>
      <c r="U1455" s="6">
        <v>1.5</v>
      </c>
      <c r="V1455" s="6">
        <v>6.5000000000000002E-2</v>
      </c>
      <c r="AE1455" s="6" t="s">
        <v>44</v>
      </c>
      <c r="AF1455" s="6" t="s">
        <v>62</v>
      </c>
      <c r="AG1455" s="6" t="s">
        <v>3327</v>
      </c>
      <c r="AI1455" s="6">
        <v>0</v>
      </c>
      <c r="AJ1455" s="6">
        <v>1</v>
      </c>
      <c r="AK1455" s="6">
        <v>1</v>
      </c>
      <c r="AL1455" s="6">
        <v>1</v>
      </c>
      <c r="AM1455" s="6">
        <v>1</v>
      </c>
      <c r="AN1455" s="6">
        <v>1</v>
      </c>
      <c r="AO1455" s="6">
        <v>1</v>
      </c>
      <c r="AP1455" s="6">
        <v>1</v>
      </c>
      <c r="AR1455" s="6">
        <v>0</v>
      </c>
      <c r="AS1455" s="6">
        <v>0</v>
      </c>
      <c r="AT1455" s="6">
        <v>0</v>
      </c>
      <c r="AU1455" s="6">
        <v>0</v>
      </c>
      <c r="AV1455" s="6">
        <v>1</v>
      </c>
      <c r="AW1455" s="6">
        <v>0</v>
      </c>
      <c r="AX1455" s="6">
        <v>0</v>
      </c>
      <c r="AY1455" s="6">
        <v>0</v>
      </c>
      <c r="AZ1455" s="6">
        <v>1</v>
      </c>
      <c r="BA1455" s="6">
        <v>0</v>
      </c>
      <c r="BB1455" s="6">
        <v>0</v>
      </c>
      <c r="BC1455" s="6">
        <v>0</v>
      </c>
      <c r="BD1455" s="6">
        <v>0</v>
      </c>
      <c r="BE1455" s="6">
        <v>0</v>
      </c>
      <c r="BF1455" s="6">
        <v>0</v>
      </c>
      <c r="BG1455" s="6">
        <v>0</v>
      </c>
      <c r="BH1455" s="6">
        <v>0</v>
      </c>
      <c r="BI1455" s="6">
        <v>0</v>
      </c>
      <c r="BJ1455" s="6">
        <v>0</v>
      </c>
      <c r="BK1455" s="6">
        <v>0</v>
      </c>
      <c r="BL1455" s="6">
        <v>0</v>
      </c>
      <c r="BM1455" s="76">
        <f>IF(Table3[[#This Row],[Type]]="EM",IF((Table3[[#This Row],[Diameter]]/2)-Table3[[#This Row],[CornerRadius]]-0.012&gt;0,(Table3[[#This Row],[Diameter]]/2)-Table3[[#This Row],[CornerRadius]]-0.012,0),)</f>
        <v>0</v>
      </c>
    </row>
    <row r="1456" spans="1:65" hidden="1" x14ac:dyDescent="0.25">
      <c r="A1456" s="6">
        <v>1</v>
      </c>
      <c r="B1456" s="6" t="s">
        <v>529</v>
      </c>
      <c r="D1456" s="6" t="s">
        <v>529</v>
      </c>
      <c r="H1456" s="10" t="s">
        <v>528</v>
      </c>
      <c r="I1456" s="11" t="s">
        <v>4047</v>
      </c>
      <c r="J1456" s="12">
        <v>101520</v>
      </c>
      <c r="K1456" s="11" t="str">
        <f>CONCATENATE(Table3[[#This Row],[Type]]," "&amp;TEXT(Table3[[#This Row],[Diameter]],".0000")&amp;""," "&amp;Table3[[#This Row],[NumFlutes]]&amp;"FL")</f>
        <v>CT .5400 1FL</v>
      </c>
      <c r="L1456" s="17" t="s">
        <v>4048</v>
      </c>
      <c r="M1456" s="13">
        <v>0.54</v>
      </c>
      <c r="N1456" s="13">
        <v>0.56299999999999994</v>
      </c>
      <c r="O1456" s="6">
        <v>0.45600000000000002</v>
      </c>
      <c r="P1456" s="6">
        <v>1.3180000000000001</v>
      </c>
      <c r="Q1456" s="6">
        <v>1.3640000000000001</v>
      </c>
      <c r="R1456" s="14">
        <f>IF(Table3[[#This Row],[ShoulderLenEnd]]="",0,90-(DEGREES(ATAN((Q1456-P1456)/((N1456-O1456)/2)))))</f>
        <v>49.310625824820484</v>
      </c>
      <c r="S1456" s="15">
        <v>1.5</v>
      </c>
      <c r="T1456" s="6">
        <v>1</v>
      </c>
      <c r="U1456" s="6">
        <v>2.4430000000000001</v>
      </c>
      <c r="V1456" s="6">
        <v>1.1399999999999999</v>
      </c>
      <c r="X1456" s="13">
        <v>5.5500000000000001E-2</v>
      </c>
      <c r="AB1456" s="6">
        <v>4.2500000000000003E-2</v>
      </c>
      <c r="AC1456" s="6">
        <v>7.8E-2</v>
      </c>
      <c r="AE1456" s="6" t="s">
        <v>49</v>
      </c>
      <c r="AF1456" s="6" t="s">
        <v>369</v>
      </c>
      <c r="AG1456" s="6" t="s">
        <v>568</v>
      </c>
      <c r="AI1456" s="6">
        <v>0</v>
      </c>
      <c r="AJ1456" s="6">
        <v>1</v>
      </c>
      <c r="AK1456" s="6">
        <v>1</v>
      </c>
      <c r="AL1456" s="6">
        <v>1</v>
      </c>
      <c r="AM1456" s="6">
        <v>0</v>
      </c>
      <c r="AN1456" s="6">
        <v>1</v>
      </c>
      <c r="AO1456" s="6">
        <v>0</v>
      </c>
      <c r="AP1456" s="6">
        <v>1</v>
      </c>
      <c r="AQ1456" s="6" t="s">
        <v>4048</v>
      </c>
      <c r="AR1456" s="6">
        <v>0</v>
      </c>
      <c r="AS1456" s="6">
        <v>0</v>
      </c>
      <c r="AT1456" s="6">
        <v>0</v>
      </c>
      <c r="AU1456" s="6">
        <v>0</v>
      </c>
      <c r="AV1456" s="6">
        <v>0</v>
      </c>
      <c r="AW1456" s="6">
        <v>0</v>
      </c>
      <c r="AX1456" s="6">
        <v>0</v>
      </c>
      <c r="AY1456" s="6">
        <v>1</v>
      </c>
      <c r="AZ1456" s="6">
        <v>0</v>
      </c>
      <c r="BA1456" s="6">
        <v>0</v>
      </c>
      <c r="BB1456" s="6">
        <v>0</v>
      </c>
      <c r="BC1456" s="6">
        <v>0</v>
      </c>
      <c r="BD1456" s="6">
        <v>0</v>
      </c>
      <c r="BE1456" s="6">
        <v>0</v>
      </c>
      <c r="BF1456" s="6">
        <v>0</v>
      </c>
      <c r="BG1456" s="6">
        <v>0</v>
      </c>
      <c r="BH1456" s="6">
        <v>0</v>
      </c>
      <c r="BI1456" s="6">
        <v>0</v>
      </c>
      <c r="BJ1456" s="6">
        <v>0</v>
      </c>
      <c r="BK1456" s="6">
        <v>0</v>
      </c>
      <c r="BL1456" s="6">
        <v>0</v>
      </c>
      <c r="BM1456" s="76">
        <f>IF(Table3[[#This Row],[Type]]="EM",IF((Table3[[#This Row],[Diameter]]/2)-Table3[[#This Row],[CornerRadius]]-0.012&gt;0,(Table3[[#This Row],[Diameter]]/2)-Table3[[#This Row],[CornerRadius]]-0.012,0),)</f>
        <v>0</v>
      </c>
    </row>
    <row r="1457" spans="1:65" hidden="1" x14ac:dyDescent="0.25">
      <c r="A1457" s="6">
        <v>1</v>
      </c>
      <c r="B1457" s="6" t="s">
        <v>59</v>
      </c>
      <c r="C1457" s="6" t="s">
        <v>59</v>
      </c>
      <c r="H1457" s="10" t="s">
        <v>59</v>
      </c>
      <c r="I1457" s="11" t="s">
        <v>4057</v>
      </c>
      <c r="J1457" s="12">
        <v>33408</v>
      </c>
      <c r="K1457" s="11" t="str">
        <f>CONCATENATE(Table3[[#This Row],[Type]]," "&amp;TEXT(Table3[[#This Row],[Diameter]],".0000")&amp;""," "&amp;Table3[[#This Row],[NumFlutes]]&amp;"FL")</f>
        <v>BA .0080 3FL</v>
      </c>
      <c r="M1457" s="13">
        <v>8.0000000000000002E-3</v>
      </c>
      <c r="N1457" s="13">
        <v>0.125</v>
      </c>
      <c r="O1457" s="6">
        <v>8.0000000000000002E-3</v>
      </c>
      <c r="P1457" s="6">
        <v>0.04</v>
      </c>
      <c r="Q1457" s="6">
        <v>0.34</v>
      </c>
      <c r="R1457" s="14">
        <f>IF(Table3[[#This Row],[ShoulderLenEnd]]="",0,90-(DEGREES(ATAN((Q1457-P1457)/((N1457-O1457)/2)))))</f>
        <v>11.03420900325024</v>
      </c>
      <c r="S1457" s="15">
        <v>0.42499999999999999</v>
      </c>
      <c r="T1457" s="6">
        <v>3</v>
      </c>
      <c r="U1457" s="6">
        <v>2.5</v>
      </c>
      <c r="V1457" s="6">
        <v>1.2E-2</v>
      </c>
      <c r="AE1457" s="6" t="s">
        <v>44</v>
      </c>
      <c r="AF1457" s="6" t="s">
        <v>62</v>
      </c>
      <c r="AG1457" s="6" t="s">
        <v>66</v>
      </c>
      <c r="AI1457" s="6">
        <v>0</v>
      </c>
      <c r="AJ1457" s="6">
        <v>1</v>
      </c>
      <c r="AK1457" s="6">
        <v>1</v>
      </c>
      <c r="AL1457" s="6">
        <v>1</v>
      </c>
      <c r="AM1457" s="6">
        <v>1</v>
      </c>
      <c r="AN1457" s="6">
        <v>1</v>
      </c>
      <c r="AO1457" s="6">
        <v>1</v>
      </c>
      <c r="AP1457" s="6">
        <v>1</v>
      </c>
      <c r="AR1457" s="6">
        <v>0</v>
      </c>
      <c r="AS1457" s="6">
        <v>0</v>
      </c>
      <c r="AT1457" s="6">
        <v>0</v>
      </c>
      <c r="AU1457" s="6">
        <v>0</v>
      </c>
      <c r="AV1457" s="6">
        <v>1</v>
      </c>
      <c r="AW1457" s="6">
        <v>0</v>
      </c>
      <c r="AX1457" s="6">
        <v>0</v>
      </c>
      <c r="AY1457" s="6">
        <v>0</v>
      </c>
      <c r="AZ1457" s="6">
        <v>1</v>
      </c>
      <c r="BA1457" s="6">
        <v>0</v>
      </c>
      <c r="BB1457" s="6">
        <v>0</v>
      </c>
      <c r="BC1457" s="6">
        <v>0</v>
      </c>
      <c r="BD1457" s="6">
        <v>0</v>
      </c>
      <c r="BE1457" s="6">
        <v>0</v>
      </c>
      <c r="BF1457" s="6">
        <v>0</v>
      </c>
      <c r="BG1457" s="6">
        <v>0</v>
      </c>
      <c r="BH1457" s="6">
        <v>0</v>
      </c>
      <c r="BI1457" s="6">
        <v>0</v>
      </c>
      <c r="BJ1457" s="6">
        <v>0</v>
      </c>
      <c r="BK1457" s="6">
        <v>0</v>
      </c>
      <c r="BL1457" s="6">
        <v>0</v>
      </c>
      <c r="BM1457" s="76">
        <f>IF(Table3[[#This Row],[Type]]="EM",IF((Table3[[#This Row],[Diameter]]/2)-Table3[[#This Row],[CornerRadius]]-0.012&gt;0,(Table3[[#This Row],[Diameter]]/2)-Table3[[#This Row],[CornerRadius]]-0.012,0),)</f>
        <v>0</v>
      </c>
    </row>
    <row r="1458" spans="1:65" hidden="1" x14ac:dyDescent="0.25">
      <c r="A1458" s="6">
        <v>1</v>
      </c>
      <c r="B1458" s="6" t="s">
        <v>1565</v>
      </c>
      <c r="C1458" s="6" t="s">
        <v>1565</v>
      </c>
      <c r="H1458" s="10" t="s">
        <v>1565</v>
      </c>
      <c r="I1458" s="11" t="s">
        <v>4058</v>
      </c>
      <c r="J1458" s="30" t="s">
        <v>4059</v>
      </c>
      <c r="K1458" s="11" t="str">
        <f>CONCATENATE(Table3[[#This Row],[Type]]," "&amp;TEXT(Table3[[#This Row],[Diameter]],".0000")&amp;""," "&amp;Table3[[#This Row],[NumFlutes]]&amp;"FL")</f>
        <v>EM .0260 4FL</v>
      </c>
      <c r="M1458" s="13">
        <v>2.5999999999999999E-2</v>
      </c>
      <c r="N1458" s="13">
        <v>0.125</v>
      </c>
      <c r="O1458" s="6">
        <v>2.5999999999999999E-2</v>
      </c>
      <c r="P1458" s="6">
        <v>8.5000000000000006E-2</v>
      </c>
      <c r="Q1458" s="6">
        <v>0.33100000000000002</v>
      </c>
      <c r="R1458" s="14">
        <f>IF(Table3[[#This Row],[ShoulderLenEnd]]="",0,90-(DEGREES(ATAN((Q1458-P1458)/((N1458-O1458)/2)))))</f>
        <v>11.377102173040939</v>
      </c>
      <c r="S1458" s="15">
        <v>0.38</v>
      </c>
      <c r="T1458" s="6">
        <v>4</v>
      </c>
      <c r="U1458" s="6">
        <v>1.5</v>
      </c>
      <c r="V1458" s="6">
        <v>7.8E-2</v>
      </c>
      <c r="AE1458" s="6" t="s">
        <v>44</v>
      </c>
      <c r="AF1458" s="6" t="s">
        <v>4062</v>
      </c>
      <c r="AG1458" s="6" t="s">
        <v>66</v>
      </c>
      <c r="AI1458" s="6">
        <v>0</v>
      </c>
      <c r="AJ1458" s="6">
        <v>1</v>
      </c>
      <c r="AK1458" s="6">
        <v>0</v>
      </c>
      <c r="AL1458" s="6">
        <v>0</v>
      </c>
      <c r="AM1458" s="6">
        <v>0</v>
      </c>
      <c r="AN1458" s="6">
        <v>1</v>
      </c>
      <c r="AO1458" s="6">
        <v>1</v>
      </c>
      <c r="AP1458" s="6">
        <v>1</v>
      </c>
      <c r="AR1458" s="6">
        <v>0</v>
      </c>
      <c r="AS1458" s="6">
        <v>0</v>
      </c>
      <c r="AT1458" s="6">
        <v>0</v>
      </c>
      <c r="AU1458" s="6">
        <v>0</v>
      </c>
      <c r="AV1458" s="6">
        <v>1</v>
      </c>
      <c r="AW1458" s="6">
        <v>0</v>
      </c>
      <c r="AX1458" s="6">
        <v>0</v>
      </c>
      <c r="AY1458" s="6">
        <v>0</v>
      </c>
      <c r="AZ1458" s="6">
        <v>1</v>
      </c>
      <c r="BA1458" s="6">
        <v>0</v>
      </c>
      <c r="BB1458" s="6">
        <v>0</v>
      </c>
      <c r="BC1458" s="6">
        <v>0</v>
      </c>
      <c r="BD1458" s="6">
        <v>0</v>
      </c>
      <c r="BE1458" s="6">
        <v>0</v>
      </c>
      <c r="BF1458" s="6">
        <v>0</v>
      </c>
      <c r="BG1458" s="6">
        <v>0</v>
      </c>
      <c r="BH1458" s="6">
        <v>0</v>
      </c>
      <c r="BI1458" s="6">
        <v>0</v>
      </c>
      <c r="BJ1458" s="6">
        <v>0</v>
      </c>
      <c r="BK1458" s="6">
        <v>0</v>
      </c>
      <c r="BL1458" s="6">
        <v>0</v>
      </c>
      <c r="BM1458" s="76">
        <f>IF(Table3[[#This Row],[Type]]="EM",IF((Table3[[#This Row],[Diameter]]/2)-Table3[[#This Row],[CornerRadius]]-0.012&gt;0,(Table3[[#This Row],[Diameter]]/2)-Table3[[#This Row],[CornerRadius]]-0.012,0),)</f>
        <v>9.9999999999999915E-4</v>
      </c>
    </row>
    <row r="1459" spans="1:65" hidden="1" x14ac:dyDescent="0.25">
      <c r="A1459" s="6">
        <v>1</v>
      </c>
      <c r="B1459" s="6" t="s">
        <v>1565</v>
      </c>
      <c r="C1459" s="6" t="s">
        <v>1565</v>
      </c>
      <c r="H1459" s="10" t="s">
        <v>1565</v>
      </c>
      <c r="I1459" s="11" t="s">
        <v>4060</v>
      </c>
      <c r="J1459" s="30" t="s">
        <v>4061</v>
      </c>
      <c r="K1459" s="11" t="str">
        <f>CONCATENATE(Table3[[#This Row],[Type]]," "&amp;TEXT(Table3[[#This Row],[Diameter]],".0000")&amp;""," "&amp;Table3[[#This Row],[NumFlutes]]&amp;"FL")</f>
        <v>EM .0270 4FL</v>
      </c>
      <c r="M1459" s="13">
        <v>2.7E-2</v>
      </c>
      <c r="N1459" s="13">
        <v>0.125</v>
      </c>
      <c r="O1459" s="6">
        <v>2.7E-2</v>
      </c>
      <c r="P1459" s="6">
        <v>0.106</v>
      </c>
      <c r="Q1459" s="6">
        <v>0.27700000000000002</v>
      </c>
      <c r="R1459" s="14">
        <f>IF(Table3[[#This Row],[ShoulderLenEnd]]="",0,90-(DEGREES(ATAN((Q1459-P1459)/((N1459-O1459)/2)))))</f>
        <v>15.989639737312586</v>
      </c>
      <c r="S1459" s="15">
        <v>0.32500000000000001</v>
      </c>
      <c r="T1459" s="6">
        <v>4</v>
      </c>
      <c r="U1459" s="6">
        <v>1.5</v>
      </c>
      <c r="V1459" s="6">
        <v>8.1000000000000003E-2</v>
      </c>
      <c r="AE1459" s="6" t="s">
        <v>44</v>
      </c>
      <c r="AF1459" s="6" t="s">
        <v>4062</v>
      </c>
      <c r="AG1459" s="6" t="s">
        <v>66</v>
      </c>
      <c r="AI1459" s="6">
        <v>0</v>
      </c>
      <c r="AJ1459" s="6">
        <v>1</v>
      </c>
      <c r="AK1459" s="6">
        <v>0</v>
      </c>
      <c r="AL1459" s="6">
        <v>0</v>
      </c>
      <c r="AM1459" s="6">
        <v>0</v>
      </c>
      <c r="AN1459" s="6">
        <v>1</v>
      </c>
      <c r="AO1459" s="6">
        <v>1</v>
      </c>
      <c r="AP1459" s="6">
        <v>1</v>
      </c>
      <c r="AR1459" s="6">
        <v>0</v>
      </c>
      <c r="AS1459" s="6">
        <v>0</v>
      </c>
      <c r="AT1459" s="6">
        <v>0</v>
      </c>
      <c r="AU1459" s="6">
        <v>0</v>
      </c>
      <c r="AV1459" s="6">
        <v>1</v>
      </c>
      <c r="AW1459" s="6">
        <v>0</v>
      </c>
      <c r="AX1459" s="6">
        <v>0</v>
      </c>
      <c r="AY1459" s="6">
        <v>0</v>
      </c>
      <c r="AZ1459" s="6">
        <v>1</v>
      </c>
      <c r="BA1459" s="6">
        <v>0</v>
      </c>
      <c r="BB1459" s="6">
        <v>0</v>
      </c>
      <c r="BC1459" s="6">
        <v>0</v>
      </c>
      <c r="BD1459" s="6">
        <v>0</v>
      </c>
      <c r="BE1459" s="6">
        <v>0</v>
      </c>
      <c r="BF1459" s="6">
        <v>0</v>
      </c>
      <c r="BG1459" s="6">
        <v>0</v>
      </c>
      <c r="BH1459" s="6">
        <v>0</v>
      </c>
      <c r="BI1459" s="6">
        <v>0</v>
      </c>
      <c r="BJ1459" s="6">
        <v>0</v>
      </c>
      <c r="BK1459" s="6">
        <v>0</v>
      </c>
      <c r="BL1459" s="6">
        <v>0</v>
      </c>
      <c r="BM1459" s="76">
        <f>IF(Table3[[#This Row],[Type]]="EM",IF((Table3[[#This Row],[Diameter]]/2)-Table3[[#This Row],[CornerRadius]]-0.012&gt;0,(Table3[[#This Row],[Diameter]]/2)-Table3[[#This Row],[CornerRadius]]-0.012,0),)</f>
        <v>1.4999999999999996E-3</v>
      </c>
    </row>
    <row r="1460" spans="1:65" hidden="1" x14ac:dyDescent="0.25">
      <c r="A1460" s="6">
        <v>1</v>
      </c>
      <c r="B1460" s="6" t="s">
        <v>120</v>
      </c>
      <c r="C1460" s="6" t="s">
        <v>120</v>
      </c>
      <c r="H1460" s="10" t="s">
        <v>120</v>
      </c>
      <c r="I1460" s="11" t="s">
        <v>4063</v>
      </c>
      <c r="J1460" s="30" t="s">
        <v>4064</v>
      </c>
      <c r="K1460" s="11" t="str">
        <f>CONCATENATE(Table3[[#This Row],[Type]]," "&amp;TEXT(Table3[[#This Row],[Diameter]],".0000")&amp;""," "&amp;Table3[[#This Row],[NumFlutes]]&amp;"FL")</f>
        <v>BU .0620 4FL</v>
      </c>
      <c r="M1460" s="13">
        <v>6.2E-2</v>
      </c>
      <c r="N1460" s="13">
        <v>0.125</v>
      </c>
      <c r="O1460" s="6">
        <v>6.2E-2</v>
      </c>
      <c r="P1460" s="6">
        <v>0.40500000000000003</v>
      </c>
      <c r="Q1460" s="6">
        <v>0.52</v>
      </c>
      <c r="R1460" s="14">
        <f>IF(Table3[[#This Row],[ShoulderLenEnd]]="",0,90-(DEGREES(ATAN((Q1460-P1460)/((N1460-O1460)/2)))))</f>
        <v>15.31833579345458</v>
      </c>
      <c r="S1460" s="15">
        <v>0.55000000000000004</v>
      </c>
      <c r="T1460" s="6">
        <v>4</v>
      </c>
      <c r="U1460" s="6">
        <v>2.5</v>
      </c>
      <c r="V1460" s="6">
        <v>0.375</v>
      </c>
      <c r="W1460" s="6">
        <v>0.01</v>
      </c>
      <c r="AE1460" s="6" t="s">
        <v>44</v>
      </c>
      <c r="AF1460" s="6" t="s">
        <v>369</v>
      </c>
      <c r="AG1460" s="6" t="s">
        <v>66</v>
      </c>
      <c r="AI1460" s="6">
        <v>0</v>
      </c>
      <c r="AJ1460" s="6">
        <v>1</v>
      </c>
      <c r="AK1460" s="6">
        <v>1</v>
      </c>
      <c r="AL1460" s="6">
        <v>1</v>
      </c>
      <c r="AM1460" s="6">
        <v>1</v>
      </c>
      <c r="AN1460" s="6">
        <v>1</v>
      </c>
      <c r="AO1460" s="6">
        <v>1</v>
      </c>
      <c r="AP1460" s="6">
        <v>1</v>
      </c>
      <c r="AR1460" s="6">
        <v>0</v>
      </c>
      <c r="AS1460" s="6">
        <v>0</v>
      </c>
      <c r="AT1460" s="6">
        <v>0</v>
      </c>
      <c r="AU1460" s="6">
        <v>0</v>
      </c>
      <c r="AV1460" s="6">
        <v>1</v>
      </c>
      <c r="AW1460" s="6">
        <v>0</v>
      </c>
      <c r="AX1460" s="6">
        <v>0</v>
      </c>
      <c r="AY1460" s="6">
        <v>0</v>
      </c>
      <c r="AZ1460" s="6">
        <v>1</v>
      </c>
      <c r="BA1460" s="6">
        <v>0</v>
      </c>
      <c r="BB1460" s="6">
        <v>0</v>
      </c>
      <c r="BC1460" s="6">
        <v>0</v>
      </c>
      <c r="BD1460" s="6">
        <v>0</v>
      </c>
      <c r="BE1460" s="6">
        <v>0</v>
      </c>
      <c r="BF1460" s="6">
        <v>0</v>
      </c>
      <c r="BG1460" s="6">
        <v>0</v>
      </c>
      <c r="BH1460" s="6">
        <v>0</v>
      </c>
      <c r="BI1460" s="6">
        <v>0</v>
      </c>
      <c r="BJ1460" s="6">
        <v>0</v>
      </c>
      <c r="BK1460" s="6">
        <v>0</v>
      </c>
      <c r="BL1460" s="6">
        <v>0</v>
      </c>
      <c r="BM1460" s="76">
        <f>IF(Table3[[#This Row],[Type]]="EM",IF((Table3[[#This Row],[Diameter]]/2)-Table3[[#This Row],[CornerRadius]]-0.012&gt;0,(Table3[[#This Row],[Diameter]]/2)-Table3[[#This Row],[CornerRadius]]-0.012,0),)</f>
        <v>0</v>
      </c>
    </row>
    <row r="1461" spans="1:65" hidden="1" x14ac:dyDescent="0.25">
      <c r="A1461" s="6">
        <v>1</v>
      </c>
      <c r="B1461" s="6" t="s">
        <v>120</v>
      </c>
      <c r="C1461" s="6" t="s">
        <v>120</v>
      </c>
      <c r="H1461" s="10" t="s">
        <v>120</v>
      </c>
      <c r="I1461" s="11" t="s">
        <v>4065</v>
      </c>
      <c r="J1461" s="30" t="s">
        <v>4066</v>
      </c>
      <c r="K1461" s="11" t="str">
        <f>CONCATENATE(Table3[[#This Row],[Type]]," "&amp;TEXT(Table3[[#This Row],[Diameter]],".0000")&amp;""," "&amp;Table3[[#This Row],[NumFlutes]]&amp;"FL")</f>
        <v>BU .3125 6FL</v>
      </c>
      <c r="M1461" s="13">
        <v>0.3125</v>
      </c>
      <c r="N1461" s="13">
        <v>0.3125</v>
      </c>
      <c r="O1461" s="6">
        <v>0.3125</v>
      </c>
      <c r="P1461" s="6">
        <v>1.375</v>
      </c>
      <c r="R1461" s="14">
        <f>IF(Table3[[#This Row],[ShoulderLenEnd]]="",0,90-(DEGREES(ATAN((Q1461-P1461)/((N1461-O1461)/2)))))</f>
        <v>0</v>
      </c>
      <c r="S1461" s="15">
        <v>1.425</v>
      </c>
      <c r="T1461" s="6">
        <v>6</v>
      </c>
      <c r="U1461" s="6">
        <v>3</v>
      </c>
      <c r="V1461" s="6">
        <v>1.23</v>
      </c>
      <c r="W1461" s="6">
        <v>6.0000000000000001E-3</v>
      </c>
      <c r="AE1461" s="6" t="s">
        <v>44</v>
      </c>
      <c r="AF1461" s="6" t="s">
        <v>369</v>
      </c>
      <c r="AG1461" s="6" t="s">
        <v>2268</v>
      </c>
      <c r="AI1461" s="6">
        <v>0</v>
      </c>
      <c r="AJ1461" s="6">
        <v>0</v>
      </c>
      <c r="AK1461" s="6">
        <v>1</v>
      </c>
      <c r="AL1461" s="6">
        <v>0</v>
      </c>
      <c r="AM1461" s="6">
        <v>0</v>
      </c>
      <c r="AN1461" s="6">
        <v>0</v>
      </c>
      <c r="AO1461" s="6">
        <v>1</v>
      </c>
      <c r="AP1461" s="6">
        <v>1</v>
      </c>
      <c r="AR1461" s="6">
        <v>0</v>
      </c>
      <c r="AS1461" s="6">
        <v>0</v>
      </c>
      <c r="AT1461" s="6">
        <v>0</v>
      </c>
      <c r="AU1461" s="6">
        <v>0</v>
      </c>
      <c r="AV1461" s="6">
        <v>1</v>
      </c>
      <c r="AW1461" s="6">
        <v>0</v>
      </c>
      <c r="AX1461" s="6">
        <v>0</v>
      </c>
      <c r="AY1461" s="6">
        <v>1</v>
      </c>
      <c r="AZ1461" s="6">
        <v>0</v>
      </c>
      <c r="BA1461" s="6">
        <v>0</v>
      </c>
      <c r="BB1461" s="6">
        <v>1</v>
      </c>
      <c r="BC1461" s="6">
        <v>0</v>
      </c>
      <c r="BD1461" s="6">
        <v>0</v>
      </c>
      <c r="BE1461" s="6">
        <v>0</v>
      </c>
      <c r="BF1461" s="6">
        <v>0</v>
      </c>
      <c r="BG1461" s="6">
        <v>0</v>
      </c>
      <c r="BH1461" s="6">
        <v>0</v>
      </c>
      <c r="BI1461" s="6">
        <v>0</v>
      </c>
      <c r="BJ1461" s="6">
        <v>0</v>
      </c>
      <c r="BK1461" s="6">
        <v>0</v>
      </c>
      <c r="BL1461" s="6">
        <v>0</v>
      </c>
      <c r="BM1461" s="76">
        <f>IF(Table3[[#This Row],[Type]]="EM",IF((Table3[[#This Row],[Diameter]]/2)-Table3[[#This Row],[CornerRadius]]-0.012&gt;0,(Table3[[#This Row],[Diameter]]/2)-Table3[[#This Row],[CornerRadius]]-0.012,0),)</f>
        <v>0</v>
      </c>
    </row>
    <row r="1462" spans="1:65" hidden="1" x14ac:dyDescent="0.25">
      <c r="A1462" s="6">
        <v>1</v>
      </c>
      <c r="B1462" s="6" t="s">
        <v>1565</v>
      </c>
      <c r="C1462" s="6" t="s">
        <v>1565</v>
      </c>
      <c r="H1462" s="10" t="s">
        <v>1565</v>
      </c>
      <c r="I1462" s="11" t="s">
        <v>4067</v>
      </c>
      <c r="J1462" s="12">
        <v>81566</v>
      </c>
      <c r="K1462" s="11" t="str">
        <f>CONCATENATE(Table3[[#This Row],[Type]]," "&amp;TEXT(Table3[[#This Row],[Diameter]],".0000")&amp;""," "&amp;Table3[[#This Row],[NumFlutes]]&amp;"FL")</f>
        <v>EM .1250 3FL</v>
      </c>
      <c r="M1462" s="13">
        <v>0.125</v>
      </c>
      <c r="N1462" s="13">
        <v>0.125</v>
      </c>
      <c r="O1462" s="6">
        <v>0.11600000000000001</v>
      </c>
      <c r="P1462" s="6">
        <v>1.0149999999999999</v>
      </c>
      <c r="Q1462" s="6">
        <v>1.0149999999999999</v>
      </c>
      <c r="R1462" s="14">
        <f>IF(Table3[[#This Row],[ShoulderLenEnd]]="",0,90-(DEGREES(ATAN((Q1462-P1462)/((N1462-O1462)/2)))))</f>
        <v>90</v>
      </c>
      <c r="S1462" s="15">
        <v>1.0249999999999999</v>
      </c>
      <c r="T1462" s="6">
        <v>3</v>
      </c>
      <c r="U1462" s="6">
        <v>3</v>
      </c>
      <c r="V1462" s="6">
        <v>0.15620000000000001</v>
      </c>
      <c r="AE1462" s="6" t="s">
        <v>44</v>
      </c>
      <c r="AF1462" s="6" t="s">
        <v>369</v>
      </c>
      <c r="AG1462" s="6" t="s">
        <v>1709</v>
      </c>
      <c r="AI1462" s="6">
        <v>0</v>
      </c>
      <c r="AJ1462" s="6">
        <v>1</v>
      </c>
      <c r="AK1462" s="6">
        <v>1</v>
      </c>
      <c r="AL1462" s="6">
        <v>1</v>
      </c>
      <c r="AM1462" s="6">
        <v>1</v>
      </c>
      <c r="AN1462" s="6">
        <v>1</v>
      </c>
      <c r="AO1462" s="6">
        <v>1</v>
      </c>
      <c r="AP1462" s="6">
        <v>1</v>
      </c>
      <c r="AR1462" s="6">
        <v>0</v>
      </c>
      <c r="AS1462" s="6">
        <v>0</v>
      </c>
      <c r="AT1462" s="6">
        <v>0</v>
      </c>
      <c r="AU1462" s="6">
        <v>0</v>
      </c>
      <c r="AV1462" s="6">
        <v>1</v>
      </c>
      <c r="AW1462" s="6">
        <v>0</v>
      </c>
      <c r="AX1462" s="6">
        <v>0</v>
      </c>
      <c r="AY1462" s="6">
        <v>0</v>
      </c>
      <c r="AZ1462" s="6">
        <v>1</v>
      </c>
      <c r="BA1462" s="6">
        <v>0</v>
      </c>
      <c r="BB1462" s="6">
        <v>0</v>
      </c>
      <c r="BC1462" s="6">
        <v>0</v>
      </c>
      <c r="BD1462" s="6">
        <v>0</v>
      </c>
      <c r="BE1462" s="6">
        <v>0</v>
      </c>
      <c r="BF1462" s="6">
        <v>0</v>
      </c>
      <c r="BG1462" s="6">
        <v>0</v>
      </c>
      <c r="BH1462" s="6">
        <v>0</v>
      </c>
      <c r="BI1462" s="6">
        <v>0</v>
      </c>
      <c r="BJ1462" s="6">
        <v>0</v>
      </c>
      <c r="BK1462" s="6">
        <v>0</v>
      </c>
      <c r="BL1462" s="6">
        <v>0</v>
      </c>
      <c r="BM1462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63" spans="1:65" hidden="1" x14ac:dyDescent="0.25">
      <c r="A1463" s="6">
        <v>1</v>
      </c>
      <c r="B1463" s="6" t="s">
        <v>1565</v>
      </c>
      <c r="C1463" s="6" t="s">
        <v>1565</v>
      </c>
      <c r="H1463" s="10" t="s">
        <v>1565</v>
      </c>
      <c r="I1463" s="11" t="s">
        <v>4068</v>
      </c>
      <c r="J1463" s="30" t="s">
        <v>4069</v>
      </c>
      <c r="K1463" s="11" t="str">
        <f>CONCATENATE(Table3[[#This Row],[Type]]," "&amp;TEXT(Table3[[#This Row],[Diameter]],".0000")&amp;""," "&amp;Table3[[#This Row],[NumFlutes]]&amp;"FL")</f>
        <v>EM .1180 5FL</v>
      </c>
      <c r="M1463" s="13">
        <v>0.11799999999999999</v>
      </c>
      <c r="N1463" s="13">
        <v>0.23499999999999999</v>
      </c>
      <c r="O1463" s="6">
        <v>0.11799999999999999</v>
      </c>
      <c r="P1463" s="6">
        <v>0.37</v>
      </c>
      <c r="Q1463" s="6">
        <v>0.61</v>
      </c>
      <c r="R1463" s="14">
        <f>IF(Table3[[#This Row],[ShoulderLenEnd]]="",0,90-(DEGREES(ATAN((Q1463-P1463)/((N1463-O1463)/2)))))</f>
        <v>13.698717007084454</v>
      </c>
      <c r="S1463" s="15">
        <v>0.65</v>
      </c>
      <c r="T1463" s="6">
        <v>5</v>
      </c>
      <c r="U1463" s="6">
        <v>2.2879999999999998</v>
      </c>
      <c r="V1463" s="6">
        <v>0.35</v>
      </c>
      <c r="AE1463" s="6" t="s">
        <v>44</v>
      </c>
      <c r="AF1463" s="6" t="s">
        <v>369</v>
      </c>
      <c r="AG1463" s="6" t="s">
        <v>2268</v>
      </c>
      <c r="AI1463" s="6">
        <v>0</v>
      </c>
      <c r="AJ1463" s="6">
        <v>0</v>
      </c>
      <c r="AK1463" s="6">
        <v>1</v>
      </c>
      <c r="AL1463" s="6">
        <v>0</v>
      </c>
      <c r="AM1463" s="6">
        <v>0</v>
      </c>
      <c r="AN1463" s="6">
        <v>0</v>
      </c>
      <c r="AO1463" s="6">
        <v>0</v>
      </c>
      <c r="AP1463" s="6">
        <v>1</v>
      </c>
      <c r="AR1463" s="6">
        <v>0</v>
      </c>
      <c r="AS1463" s="6">
        <v>0</v>
      </c>
      <c r="AT1463" s="6">
        <v>0</v>
      </c>
      <c r="AU1463" s="6">
        <v>0</v>
      </c>
      <c r="AV1463" s="6">
        <v>0</v>
      </c>
      <c r="AW1463" s="6">
        <v>0</v>
      </c>
      <c r="AX1463" s="6">
        <v>0</v>
      </c>
      <c r="AY1463" s="6">
        <v>0</v>
      </c>
      <c r="AZ1463" s="6">
        <v>0</v>
      </c>
      <c r="BA1463" s="6">
        <v>0</v>
      </c>
      <c r="BB1463" s="6">
        <v>1</v>
      </c>
      <c r="BC1463" s="6">
        <v>0</v>
      </c>
      <c r="BD1463" s="6">
        <v>0</v>
      </c>
      <c r="BE1463" s="6">
        <v>0</v>
      </c>
      <c r="BF1463" s="6">
        <v>0</v>
      </c>
      <c r="BG1463" s="6">
        <v>0</v>
      </c>
      <c r="BH1463" s="6">
        <v>0</v>
      </c>
      <c r="BI1463" s="6">
        <v>0</v>
      </c>
      <c r="BJ1463" s="6">
        <v>0</v>
      </c>
      <c r="BK1463" s="6">
        <v>0</v>
      </c>
      <c r="BL1463" s="6">
        <v>0</v>
      </c>
      <c r="BM1463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64" spans="1:65" hidden="1" x14ac:dyDescent="0.25">
      <c r="A1464" s="6">
        <v>1</v>
      </c>
      <c r="B1464" s="6" t="s">
        <v>1554</v>
      </c>
      <c r="C1464" s="6" t="s">
        <v>1554</v>
      </c>
      <c r="H1464" s="10" t="s">
        <v>1554</v>
      </c>
      <c r="I1464" s="11" t="s">
        <v>4070</v>
      </c>
      <c r="J1464" s="12">
        <v>715214</v>
      </c>
      <c r="K1464" s="11" t="str">
        <f>CONCATENATE(Table3[[#This Row],[Type]]," "&amp;TEXT(Table3[[#This Row],[Diameter]],".0000")&amp;""," "&amp;Table3[[#This Row],[NumFlutes]]&amp;"FL")</f>
        <v>DO .0830 FL</v>
      </c>
      <c r="M1464" s="13">
        <v>8.3000000000000004E-2</v>
      </c>
      <c r="N1464" s="13">
        <v>0.125</v>
      </c>
      <c r="R1464" s="14">
        <f>IF(Table3[[#This Row],[ShoulderLenEnd]]="",0,90-(DEGREES(ATAN((Q1464-P1464)/((N1464-O1464)/2)))))</f>
        <v>0</v>
      </c>
      <c r="BM1464" s="76">
        <f>IF(Table3[[#This Row],[Type]]="EM",IF((Table3[[#This Row],[Diameter]]/2)-Table3[[#This Row],[CornerRadius]]-0.012&gt;0,(Table3[[#This Row],[Diameter]]/2)-Table3[[#This Row],[CornerRadius]]-0.012,0),)</f>
        <v>0</v>
      </c>
    </row>
    <row r="1465" spans="1:65" hidden="1" x14ac:dyDescent="0.25">
      <c r="A1465" s="6">
        <v>1</v>
      </c>
      <c r="B1465" s="6" t="s">
        <v>59</v>
      </c>
      <c r="C1465" s="6" t="s">
        <v>59</v>
      </c>
      <c r="H1465" s="10" t="s">
        <v>59</v>
      </c>
      <c r="I1465" s="11" t="s">
        <v>4085</v>
      </c>
      <c r="J1465" s="30" t="s">
        <v>4084</v>
      </c>
      <c r="K1465" s="11" t="str">
        <f>CONCATENATE(Table3[[#This Row],[Type]]," "&amp;TEXT(Table3[[#This Row],[Diameter]],".0000")&amp;""," "&amp;Table3[[#This Row],[NumFlutes]]&amp;"FL")</f>
        <v>BA .0625 3FL</v>
      </c>
      <c r="M1465" s="13">
        <v>6.25E-2</v>
      </c>
      <c r="N1465" s="13">
        <v>0.125</v>
      </c>
      <c r="O1465" s="6">
        <v>6.25E-2</v>
      </c>
      <c r="P1465" s="6">
        <v>0.5</v>
      </c>
      <c r="Q1465" s="6">
        <v>0.6</v>
      </c>
      <c r="R1465" s="14">
        <f>IF(Table3[[#This Row],[ShoulderLenEnd]]="",0,90-(DEGREES(ATAN((Q1465-P1465)/((N1465-O1465)/2)))))</f>
        <v>17.354024636261329</v>
      </c>
      <c r="S1465" s="15">
        <v>0.65</v>
      </c>
      <c r="T1465" s="6">
        <v>3</v>
      </c>
      <c r="U1465" s="6">
        <v>2.5</v>
      </c>
      <c r="V1465" s="6">
        <v>9.2999999999999999E-2</v>
      </c>
      <c r="AE1465" s="6" t="s">
        <v>44</v>
      </c>
      <c r="AF1465" s="6" t="s">
        <v>62</v>
      </c>
      <c r="AG1465" s="6" t="s">
        <v>66</v>
      </c>
      <c r="AI1465" s="6">
        <v>0</v>
      </c>
      <c r="AJ1465" s="6">
        <v>1</v>
      </c>
      <c r="AK1465" s="6">
        <v>0</v>
      </c>
      <c r="AL1465" s="6">
        <v>1</v>
      </c>
      <c r="AM1465" s="6">
        <v>0</v>
      </c>
      <c r="AN1465" s="6">
        <v>1</v>
      </c>
      <c r="AO1465" s="6">
        <v>0</v>
      </c>
      <c r="AP1465" s="6">
        <v>1</v>
      </c>
      <c r="AR1465" s="6">
        <v>0</v>
      </c>
      <c r="AS1465" s="6">
        <v>0</v>
      </c>
      <c r="AT1465" s="6">
        <v>0</v>
      </c>
      <c r="AU1465" s="6">
        <v>0</v>
      </c>
      <c r="AV1465" s="6">
        <v>1</v>
      </c>
      <c r="AW1465" s="6">
        <v>0</v>
      </c>
      <c r="AX1465" s="6">
        <v>0</v>
      </c>
      <c r="AY1465" s="6">
        <v>0</v>
      </c>
      <c r="AZ1465" s="6">
        <v>1</v>
      </c>
      <c r="BA1465" s="6">
        <v>0</v>
      </c>
      <c r="BB1465" s="6">
        <v>0</v>
      </c>
      <c r="BC1465" s="6">
        <v>0</v>
      </c>
      <c r="BD1465" s="6">
        <v>0</v>
      </c>
      <c r="BE1465" s="6">
        <v>0</v>
      </c>
      <c r="BF1465" s="6">
        <v>0</v>
      </c>
      <c r="BG1465" s="6">
        <v>0</v>
      </c>
      <c r="BH1465" s="6">
        <v>0</v>
      </c>
      <c r="BI1465" s="6">
        <v>0</v>
      </c>
      <c r="BJ1465" s="6">
        <v>0</v>
      </c>
      <c r="BK1465" s="6">
        <v>0</v>
      </c>
      <c r="BL1465" s="6">
        <v>0</v>
      </c>
      <c r="BM1465" s="76">
        <f>IF(Table3[[#This Row],[Type]]="EM",IF((Table3[[#This Row],[Diameter]]/2)-Table3[[#This Row],[CornerRadius]]-0.012&gt;0,(Table3[[#This Row],[Diameter]]/2)-Table3[[#This Row],[CornerRadius]]-0.012,0),)</f>
        <v>0</v>
      </c>
    </row>
    <row r="1466" spans="1:65" hidden="1" x14ac:dyDescent="0.25">
      <c r="A1466" s="6">
        <v>1</v>
      </c>
      <c r="B1466" s="6" t="s">
        <v>59</v>
      </c>
      <c r="C1466" s="6" t="s">
        <v>59</v>
      </c>
      <c r="H1466" s="10" t="s">
        <v>59</v>
      </c>
      <c r="I1466" s="11" t="s">
        <v>4086</v>
      </c>
      <c r="J1466" s="30" t="s">
        <v>4087</v>
      </c>
      <c r="K1466" s="11" t="str">
        <f>CONCATENATE(Table3[[#This Row],[Type]]," "&amp;TEXT(Table3[[#This Row],[Diameter]],".0000")&amp;""," "&amp;Table3[[#This Row],[NumFlutes]]&amp;"FL")</f>
        <v>BA .0620 4FL</v>
      </c>
      <c r="M1466" s="13">
        <v>6.2E-2</v>
      </c>
      <c r="N1466" s="13">
        <v>0.125</v>
      </c>
      <c r="O1466" s="6">
        <v>6.2E-2</v>
      </c>
      <c r="P1466" s="6">
        <v>0.125</v>
      </c>
      <c r="Q1466" s="6">
        <v>0.23499999999999999</v>
      </c>
      <c r="R1466" s="14">
        <f>IF(Table3[[#This Row],[ShoulderLenEnd]]="",0,90-(DEGREES(ATAN((Q1466-P1466)/((N1466-O1466)/2)))))</f>
        <v>15.979787120990125</v>
      </c>
      <c r="S1466" s="15">
        <v>0.25</v>
      </c>
      <c r="T1466" s="6">
        <v>4</v>
      </c>
      <c r="U1466" s="6">
        <v>1.51</v>
      </c>
      <c r="V1466" s="6">
        <v>0.1</v>
      </c>
      <c r="AE1466" s="6" t="s">
        <v>44</v>
      </c>
      <c r="AF1466" s="6" t="s">
        <v>369</v>
      </c>
      <c r="AG1466" s="6" t="s">
        <v>66</v>
      </c>
      <c r="AI1466" s="6">
        <v>0</v>
      </c>
      <c r="AJ1466" s="6">
        <v>1</v>
      </c>
      <c r="AK1466" s="6">
        <v>1</v>
      </c>
      <c r="AL1466" s="6">
        <v>1</v>
      </c>
      <c r="AM1466" s="6">
        <v>1</v>
      </c>
      <c r="AN1466" s="6">
        <v>1</v>
      </c>
      <c r="AO1466" s="6">
        <v>1</v>
      </c>
      <c r="AP1466" s="6">
        <v>1</v>
      </c>
      <c r="AR1466" s="6">
        <v>0</v>
      </c>
      <c r="AS1466" s="6">
        <v>0</v>
      </c>
      <c r="AT1466" s="6">
        <v>0</v>
      </c>
      <c r="AV1466" s="6">
        <v>1</v>
      </c>
      <c r="AW1466" s="6">
        <v>0</v>
      </c>
      <c r="AX1466" s="6">
        <v>0</v>
      </c>
      <c r="AY1466" s="6">
        <v>0</v>
      </c>
      <c r="AZ1466" s="6">
        <v>1</v>
      </c>
      <c r="BA1466" s="6">
        <v>0</v>
      </c>
      <c r="BB1466" s="6">
        <v>0</v>
      </c>
      <c r="BC1466" s="6">
        <v>0</v>
      </c>
      <c r="BD1466" s="6">
        <v>0</v>
      </c>
      <c r="BE1466" s="6">
        <v>0</v>
      </c>
      <c r="BF1466" s="6">
        <v>0</v>
      </c>
      <c r="BG1466" s="6">
        <v>0</v>
      </c>
      <c r="BH1466" s="6">
        <v>0</v>
      </c>
      <c r="BI1466" s="6">
        <v>0</v>
      </c>
      <c r="BJ1466" s="6">
        <v>0</v>
      </c>
      <c r="BK1466" s="6">
        <v>0</v>
      </c>
      <c r="BL1466" s="6">
        <v>0</v>
      </c>
      <c r="BM1466" s="76">
        <f>IF(Table3[[#This Row],[Type]]="EM",IF((Table3[[#This Row],[Diameter]]/2)-Table3[[#This Row],[CornerRadius]]-0.012&gt;0,(Table3[[#This Row],[Diameter]]/2)-Table3[[#This Row],[CornerRadius]]-0.012,0),)</f>
        <v>0</v>
      </c>
    </row>
    <row r="1467" spans="1:65" hidden="1" x14ac:dyDescent="0.25">
      <c r="A1467" s="6">
        <v>1</v>
      </c>
      <c r="B1467" s="6" t="s">
        <v>2241</v>
      </c>
      <c r="C1467" s="6" t="s">
        <v>2241</v>
      </c>
      <c r="H1467" s="10" t="s">
        <v>2241</v>
      </c>
      <c r="I1467" s="11" t="s">
        <v>4089</v>
      </c>
      <c r="J1467" s="30" t="s">
        <v>4090</v>
      </c>
      <c r="K1467" s="11" t="str">
        <f>CONCATENATE(Table3[[#This Row],[Type]]," "&amp;TEXT(Table3[[#This Row],[Diameter]],".0000")&amp;""," "&amp;Table3[[#This Row],[NumFlutes]]&amp;"FL")</f>
        <v>TM .2180 3FL</v>
      </c>
      <c r="L1467" s="17" t="s">
        <v>4088</v>
      </c>
      <c r="M1467" s="13">
        <v>0.218</v>
      </c>
      <c r="N1467" s="13">
        <v>0.25</v>
      </c>
      <c r="O1467" s="6">
        <v>0.245</v>
      </c>
      <c r="P1467" s="6">
        <v>0.44</v>
      </c>
      <c r="Q1467" s="6">
        <v>0.46</v>
      </c>
      <c r="R1467" s="14">
        <f>IF(Table3[[#This Row],[ShoulderLenEnd]]="",0,90-(DEGREES(ATAN((Q1467-P1467)/((N1467-O1467)/2)))))</f>
        <v>7.125016348901795</v>
      </c>
      <c r="S1467" s="15">
        <v>0.5</v>
      </c>
      <c r="T1467" s="6">
        <v>3</v>
      </c>
      <c r="U1467" s="6">
        <v>4.04</v>
      </c>
      <c r="V1467" s="6">
        <v>0.44</v>
      </c>
      <c r="X1467" s="13">
        <v>3.6999999999999998E-2</v>
      </c>
      <c r="Y1467" s="6" t="s">
        <v>3516</v>
      </c>
      <c r="AB1467" s="6">
        <v>0.17499999999999999</v>
      </c>
      <c r="AE1467" s="6" t="s">
        <v>44</v>
      </c>
      <c r="AF1467" s="6" t="s">
        <v>73</v>
      </c>
      <c r="AG1467" s="6" t="s">
        <v>66</v>
      </c>
      <c r="AH1467" s="6">
        <v>10</v>
      </c>
      <c r="AI1467" s="6">
        <v>0</v>
      </c>
      <c r="AJ1467" s="6">
        <v>1</v>
      </c>
      <c r="AK1467" s="6">
        <v>1</v>
      </c>
      <c r="AL1467" s="6">
        <v>1</v>
      </c>
      <c r="AM1467" s="6">
        <v>1</v>
      </c>
      <c r="AN1467" s="6">
        <v>1</v>
      </c>
      <c r="AO1467" s="6">
        <v>0</v>
      </c>
      <c r="AP1467" s="6">
        <v>1</v>
      </c>
      <c r="AR1467" s="6">
        <v>0</v>
      </c>
      <c r="AS1467" s="6">
        <v>0</v>
      </c>
      <c r="AT1467" s="6">
        <v>0</v>
      </c>
      <c r="AU1467" s="6">
        <v>0</v>
      </c>
      <c r="AV1467" s="6">
        <v>1</v>
      </c>
      <c r="AW1467" s="6">
        <v>0</v>
      </c>
      <c r="AX1467" s="6">
        <v>0</v>
      </c>
      <c r="AY1467" s="6">
        <v>0</v>
      </c>
      <c r="AZ1467" s="6">
        <v>0</v>
      </c>
      <c r="BA1467" s="6">
        <v>1</v>
      </c>
      <c r="BB1467" s="6">
        <v>0</v>
      </c>
      <c r="BC1467" s="6">
        <v>0</v>
      </c>
      <c r="BD1467" s="6">
        <v>0</v>
      </c>
      <c r="BE1467" s="6">
        <v>0</v>
      </c>
      <c r="BF1467" s="6">
        <v>0</v>
      </c>
      <c r="BG1467" s="6">
        <v>0</v>
      </c>
      <c r="BH1467" s="6">
        <v>0</v>
      </c>
      <c r="BI1467" s="6">
        <v>0</v>
      </c>
      <c r="BJ1467" s="6">
        <v>0</v>
      </c>
      <c r="BK1467" s="6">
        <v>0</v>
      </c>
      <c r="BL1467" s="6">
        <v>0</v>
      </c>
      <c r="BM1467" s="76">
        <v>0</v>
      </c>
    </row>
    <row r="1468" spans="1:65" hidden="1" x14ac:dyDescent="0.25">
      <c r="A1468" s="6">
        <v>0</v>
      </c>
      <c r="B1468" s="6" t="s">
        <v>1565</v>
      </c>
      <c r="C1468" s="6" t="s">
        <v>1565</v>
      </c>
      <c r="H1468" s="10" t="s">
        <v>1565</v>
      </c>
      <c r="I1468" s="11" t="s">
        <v>4093</v>
      </c>
      <c r="J1468" s="30" t="s">
        <v>4094</v>
      </c>
      <c r="K1468" s="11" t="str">
        <f>CONCATENATE(Table3[[#This Row],[Type]]," "&amp;TEXT(Table3[[#This Row],[Diameter]],".0000")&amp;""," "&amp;Table3[[#This Row],[NumFlutes]]&amp;"FL")</f>
        <v>EM .0350 3FL</v>
      </c>
      <c r="M1468" s="13">
        <v>3.5000000000000003E-2</v>
      </c>
      <c r="N1468" s="13">
        <v>0.125</v>
      </c>
      <c r="O1468" s="6">
        <v>3.3000000000000002E-2</v>
      </c>
      <c r="P1468" s="6">
        <v>0.71</v>
      </c>
      <c r="Q1468" s="6">
        <v>0.78</v>
      </c>
      <c r="R1468" s="14">
        <f>IF(Table3[[#This Row],[ShoulderLenEnd]]="",0,90-(DEGREES(ATAN((Q1468-P1468)/((N1468-O1468)/2)))))</f>
        <v>33.310630824560782</v>
      </c>
      <c r="S1468" s="15">
        <v>0.8</v>
      </c>
      <c r="T1468" s="6">
        <v>3</v>
      </c>
      <c r="U1468" s="6">
        <v>2.5</v>
      </c>
      <c r="V1468" s="6">
        <v>5.1999999999999998E-2</v>
      </c>
      <c r="AE1468" s="6" t="s">
        <v>44</v>
      </c>
      <c r="AF1468" s="6" t="s">
        <v>369</v>
      </c>
      <c r="AG1468" s="6" t="s">
        <v>66</v>
      </c>
      <c r="AI1468" s="6">
        <v>0</v>
      </c>
      <c r="AJ1468" s="6">
        <v>1</v>
      </c>
      <c r="AK1468" s="6">
        <v>1</v>
      </c>
      <c r="AL1468" s="6">
        <v>1</v>
      </c>
      <c r="AM1468" s="6">
        <v>1</v>
      </c>
      <c r="AN1468" s="6">
        <v>1</v>
      </c>
      <c r="AO1468" s="6">
        <v>1</v>
      </c>
      <c r="AP1468" s="6">
        <v>1</v>
      </c>
      <c r="AR1468" s="6">
        <v>0</v>
      </c>
      <c r="AS1468" s="6">
        <v>0</v>
      </c>
      <c r="AT1468" s="6">
        <v>0</v>
      </c>
      <c r="AU1468" s="6">
        <v>0</v>
      </c>
      <c r="AV1468" s="6">
        <v>1</v>
      </c>
      <c r="AW1468" s="6">
        <v>0</v>
      </c>
      <c r="AX1468" s="6">
        <v>0</v>
      </c>
      <c r="AY1468" s="6">
        <v>0</v>
      </c>
      <c r="AZ1468" s="6">
        <v>1</v>
      </c>
      <c r="BA1468" s="6">
        <v>0</v>
      </c>
      <c r="BB1468" s="6">
        <v>0</v>
      </c>
      <c r="BC1468" s="6">
        <v>0</v>
      </c>
      <c r="BD1468" s="6">
        <v>0</v>
      </c>
      <c r="BE1468" s="6">
        <v>0</v>
      </c>
      <c r="BF1468" s="6">
        <v>0</v>
      </c>
      <c r="BG1468" s="6">
        <v>0</v>
      </c>
      <c r="BH1468" s="6">
        <v>0</v>
      </c>
      <c r="BI1468" s="6">
        <v>0</v>
      </c>
      <c r="BJ1468" s="6">
        <v>0</v>
      </c>
      <c r="BK1468" s="6">
        <v>0</v>
      </c>
      <c r="BL1468" s="6">
        <v>0</v>
      </c>
      <c r="BM1468" s="76">
        <f>IF(Table3[[#This Row],[Type]]="EM",IF((Table3[[#This Row],[Diameter]]/2)-Table3[[#This Row],[CornerRadius]]-0.012&gt;0,(Table3[[#This Row],[Diameter]]/2)-Table3[[#This Row],[CornerRadius]]-0.012,0),)</f>
        <v>5.5000000000000014E-3</v>
      </c>
    </row>
    <row r="1048442" spans="5:5" x14ac:dyDescent="0.25">
      <c r="E1048442" s="6">
        <f>COUNT(E24:E1048441)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F28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BO14" sqref="BO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4041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T1" workbookViewId="0">
      <selection activeCell="U42" sqref="U4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4031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1270</v>
      </c>
      <c r="AL5">
        <v>20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4044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E24" sqref="E24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A24" t="s">
        <v>1275</v>
      </c>
      <c r="B24" s="86" t="s">
        <v>4071</v>
      </c>
      <c r="C24" s="86" t="s">
        <v>2546</v>
      </c>
      <c r="D24" s="86">
        <v>5.9370079999999996</v>
      </c>
      <c r="E24" t="s">
        <v>2513</v>
      </c>
      <c r="F24" s="86" t="s">
        <v>2514</v>
      </c>
      <c r="G24" s="86" t="s">
        <v>4072</v>
      </c>
      <c r="H24" s="86" t="s">
        <v>4073</v>
      </c>
      <c r="I24" s="86" t="s">
        <v>4074</v>
      </c>
      <c r="J24" s="86" t="s">
        <v>4075</v>
      </c>
      <c r="K24" t="s">
        <v>4076</v>
      </c>
      <c r="L24" t="s">
        <v>4077</v>
      </c>
      <c r="M24" t="s">
        <v>4078</v>
      </c>
      <c r="N24" t="s">
        <v>4079</v>
      </c>
      <c r="O24" t="s">
        <v>4080</v>
      </c>
      <c r="P24" t="s">
        <v>4081</v>
      </c>
      <c r="Q24" t="s">
        <v>4082</v>
      </c>
      <c r="R24" t="s">
        <v>4083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tabSelected="1" zoomScale="130" zoomScaleNormal="130" workbookViewId="0">
      <pane ySplit="1" topLeftCell="A104" activePane="bottomLeft" state="frozen"/>
      <selection activeCell="M1" sqref="M1"/>
      <selection pane="bottomLeft" activeCell="K140" sqref="K14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6" width="31.7109375" style="21" bestFit="1" customWidth="1"/>
    <col min="7" max="7" width="88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4095</v>
      </c>
      <c r="H140" s="21" t="s">
        <v>4096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D160" s="21" t="s">
        <v>3290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1:14" x14ac:dyDescent="0.2">
      <c r="A161" s="21" t="s">
        <v>4042</v>
      </c>
      <c r="B161" s="21" t="s">
        <v>4033</v>
      </c>
      <c r="C161" s="21">
        <v>1.5</v>
      </c>
      <c r="D161" s="21" t="s">
        <v>3487</v>
      </c>
      <c r="E161" s="21" t="s">
        <v>2514</v>
      </c>
      <c r="F161" s="21" t="s">
        <v>4034</v>
      </c>
      <c r="G161" s="21" t="s">
        <v>4035</v>
      </c>
      <c r="H161" s="21" t="s">
        <v>4036</v>
      </c>
      <c r="I161" s="21" t="s">
        <v>4037</v>
      </c>
      <c r="J161" s="21" t="s">
        <v>4038</v>
      </c>
      <c r="K161" s="21" t="s">
        <v>4039</v>
      </c>
      <c r="L161" s="21" t="s">
        <v>4040</v>
      </c>
      <c r="M161" s="21" t="s">
        <v>2643</v>
      </c>
      <c r="N161" s="21" t="s">
        <v>2644</v>
      </c>
    </row>
    <row r="162" spans="1:14" x14ac:dyDescent="0.2">
      <c r="A162" s="21" t="s">
        <v>4048</v>
      </c>
      <c r="B162" s="21" t="s">
        <v>3760</v>
      </c>
      <c r="C162" s="21">
        <v>2.4430000000000001</v>
      </c>
      <c r="D162" s="21" t="s">
        <v>2528</v>
      </c>
      <c r="E162" s="21" t="s">
        <v>2514</v>
      </c>
      <c r="F162" s="21" t="s">
        <v>4049</v>
      </c>
      <c r="G162" s="21" t="s">
        <v>4050</v>
      </c>
      <c r="H162" s="21" t="s">
        <v>4051</v>
      </c>
      <c r="I162" s="21" t="s">
        <v>4052</v>
      </c>
      <c r="J162" s="21" t="s">
        <v>4053</v>
      </c>
      <c r="K162" s="21" t="s">
        <v>4054</v>
      </c>
      <c r="L162" s="21" t="s">
        <v>4055</v>
      </c>
      <c r="M162" s="21" t="s">
        <v>4056</v>
      </c>
    </row>
    <row r="163" spans="1:14" x14ac:dyDescent="0.2">
      <c r="E163" s="82"/>
    </row>
    <row r="164" spans="1:14" x14ac:dyDescent="0.2">
      <c r="E164" s="82"/>
      <c r="G164" s="66"/>
    </row>
    <row r="165" spans="1:14" x14ac:dyDescent="0.2">
      <c r="E165" s="82"/>
    </row>
    <row r="166" spans="1:14" x14ac:dyDescent="0.2">
      <c r="E166" s="82"/>
    </row>
    <row r="167" spans="1:14" x14ac:dyDescent="0.2">
      <c r="E167" s="82"/>
    </row>
    <row r="168" spans="1:14" x14ac:dyDescent="0.2">
      <c r="E168" s="82"/>
    </row>
    <row r="169" spans="1:14" x14ac:dyDescent="0.2">
      <c r="E169" s="82"/>
    </row>
    <row r="170" spans="1:14" x14ac:dyDescent="0.2">
      <c r="E170" s="82"/>
    </row>
    <row r="171" spans="1:14" x14ac:dyDescent="0.2">
      <c r="E171" s="82"/>
    </row>
    <row r="172" spans="1:14" x14ac:dyDescent="0.2">
      <c r="E172" s="82"/>
    </row>
    <row r="173" spans="1:14" x14ac:dyDescent="0.2">
      <c r="E173" s="82"/>
    </row>
    <row r="174" spans="1:14" x14ac:dyDescent="0.2">
      <c r="B174" s="21" t="s">
        <v>2514</v>
      </c>
      <c r="E174" s="82"/>
    </row>
    <row r="175" spans="1:14" x14ac:dyDescent="0.2">
      <c r="A175" s="21">
        <v>55</v>
      </c>
      <c r="B175" s="21" t="s">
        <v>4049</v>
      </c>
      <c r="E175" s="82"/>
    </row>
    <row r="176" spans="1:14" x14ac:dyDescent="0.2">
      <c r="A176" s="21">
        <v>55</v>
      </c>
      <c r="B176" s="21" t="s">
        <v>4050</v>
      </c>
      <c r="E176" s="82"/>
    </row>
    <row r="177" spans="1:5" x14ac:dyDescent="0.2">
      <c r="A177" s="21">
        <v>55</v>
      </c>
      <c r="B177" s="21" t="s">
        <v>4051</v>
      </c>
      <c r="E177" s="82"/>
    </row>
    <row r="178" spans="1:5" x14ac:dyDescent="0.2">
      <c r="A178" s="21">
        <v>55</v>
      </c>
      <c r="B178" s="21" t="s">
        <v>4052</v>
      </c>
      <c r="E178" s="82"/>
    </row>
    <row r="179" spans="1:5" x14ac:dyDescent="0.2">
      <c r="A179" s="21">
        <v>55</v>
      </c>
      <c r="B179" s="21" t="s">
        <v>4053</v>
      </c>
      <c r="E179" s="82"/>
    </row>
    <row r="180" spans="1:5" x14ac:dyDescent="0.2">
      <c r="A180" s="21">
        <v>55</v>
      </c>
      <c r="B180" s="21" t="s">
        <v>4054</v>
      </c>
      <c r="E180" s="82"/>
    </row>
    <row r="181" spans="1:5" x14ac:dyDescent="0.2">
      <c r="A181" s="21">
        <v>55</v>
      </c>
      <c r="B181" s="21" t="s">
        <v>4055</v>
      </c>
      <c r="E181" s="82"/>
    </row>
    <row r="182" spans="1:5" x14ac:dyDescent="0.2">
      <c r="A182" s="21">
        <v>55</v>
      </c>
      <c r="B182" s="21" t="s">
        <v>4056</v>
      </c>
      <c r="E182" s="82"/>
    </row>
    <row r="183" spans="1:5" x14ac:dyDescent="0.2">
      <c r="E183" s="82"/>
    </row>
    <row r="184" spans="1:5" x14ac:dyDescent="0.2">
      <c r="E184" s="82"/>
    </row>
    <row r="185" spans="1:5" x14ac:dyDescent="0.2">
      <c r="E185" s="82"/>
    </row>
    <row r="186" spans="1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62"/>
  <sheetViews>
    <sheetView workbookViewId="0">
      <selection activeCell="I30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99"/>
  <sheetViews>
    <sheetView workbookViewId="0">
      <selection activeCell="I38" sqref="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  <row r="1871" spans="2:2" x14ac:dyDescent="0.25">
      <c r="B1871" s="77"/>
    </row>
    <row r="1872" spans="2:2" x14ac:dyDescent="0.25">
      <c r="B1872" s="77"/>
    </row>
    <row r="1873" spans="2:2" x14ac:dyDescent="0.25">
      <c r="B1873" s="77"/>
    </row>
    <row r="1874" spans="2:2" x14ac:dyDescent="0.25">
      <c r="B1874" s="77"/>
    </row>
    <row r="1875" spans="2:2" x14ac:dyDescent="0.25">
      <c r="B1875" s="77"/>
    </row>
    <row r="1876" spans="2:2" x14ac:dyDescent="0.25">
      <c r="B1876" s="77"/>
    </row>
    <row r="1877" spans="2:2" x14ac:dyDescent="0.25">
      <c r="B1877" s="77"/>
    </row>
    <row r="1878" spans="2:2" x14ac:dyDescent="0.25">
      <c r="B1878" s="77"/>
    </row>
    <row r="1879" spans="2:2" x14ac:dyDescent="0.25">
      <c r="B1879" s="77"/>
    </row>
    <row r="1880" spans="2:2" x14ac:dyDescent="0.25">
      <c r="B1880" s="77"/>
    </row>
    <row r="1881" spans="2:2" x14ac:dyDescent="0.25">
      <c r="B1881" s="77"/>
    </row>
    <row r="1882" spans="2:2" x14ac:dyDescent="0.25">
      <c r="B1882" s="77"/>
    </row>
    <row r="1883" spans="2:2" x14ac:dyDescent="0.25">
      <c r="B1883" s="77"/>
    </row>
    <row r="1884" spans="2:2" x14ac:dyDescent="0.25">
      <c r="B1884" s="77"/>
    </row>
    <row r="1885" spans="2:2" x14ac:dyDescent="0.25">
      <c r="B1885" s="77"/>
    </row>
    <row r="1886" spans="2:2" x14ac:dyDescent="0.25">
      <c r="B1886" s="77"/>
    </row>
    <row r="1887" spans="2:2" x14ac:dyDescent="0.25">
      <c r="B1887" s="77"/>
    </row>
    <row r="1888" spans="2:2" x14ac:dyDescent="0.25">
      <c r="B1888" s="77"/>
    </row>
    <row r="1889" spans="2:2" x14ac:dyDescent="0.25">
      <c r="B1889" s="77"/>
    </row>
    <row r="1890" spans="2:2" x14ac:dyDescent="0.25">
      <c r="B1890" s="77"/>
    </row>
    <row r="1891" spans="2:2" x14ac:dyDescent="0.25">
      <c r="B1891" s="77"/>
    </row>
    <row r="1892" spans="2:2" x14ac:dyDescent="0.25">
      <c r="B1892" s="77"/>
    </row>
    <row r="1893" spans="2:2" x14ac:dyDescent="0.25">
      <c r="B1893" s="77"/>
    </row>
    <row r="1894" spans="2:2" x14ac:dyDescent="0.25">
      <c r="B1894" s="77"/>
    </row>
    <row r="1895" spans="2:2" x14ac:dyDescent="0.25">
      <c r="B1895" s="77"/>
    </row>
    <row r="1896" spans="2:2" x14ac:dyDescent="0.25">
      <c r="B1896" s="77"/>
    </row>
    <row r="1897" spans="2:2" x14ac:dyDescent="0.25">
      <c r="B1897" s="77"/>
    </row>
    <row r="1898" spans="2:2" x14ac:dyDescent="0.25">
      <c r="B1898" s="77"/>
    </row>
    <row r="1899" spans="2:2" x14ac:dyDescent="0.25">
      <c r="B1899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37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2025-08-18T19:43:20Z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