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75E4E2D0-9107-4430-8A60-899E267554EB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40" i="45" l="1"/>
  <c r="AA1420" i="45"/>
  <c r="K1440" i="45"/>
  <c r="BM1440" i="45"/>
  <c r="R1439" i="45" l="1"/>
  <c r="R1408" i="45"/>
  <c r="R1407" i="45"/>
  <c r="K1439" i="45"/>
  <c r="BM1439" i="45"/>
  <c r="AA1438" i="45"/>
  <c r="AA1384" i="45"/>
  <c r="R1438" i="45" l="1"/>
  <c r="R1384" i="45"/>
  <c r="K1438" i="45"/>
  <c r="BM1438" i="45"/>
  <c r="AA1434" i="45" l="1"/>
  <c r="AA1435" i="45"/>
  <c r="AA1436" i="45"/>
  <c r="AA1437" i="45"/>
  <c r="R1437" i="45"/>
  <c r="K1437" i="45"/>
  <c r="BM1437" i="45"/>
  <c r="R1436" i="45" l="1"/>
  <c r="K1436" i="45"/>
  <c r="BM1436" i="45"/>
  <c r="K1435" i="45" l="1"/>
  <c r="BM1435" i="45"/>
  <c r="R1434" i="45" l="1"/>
  <c r="K1434" i="45"/>
  <c r="BM1434" i="45"/>
  <c r="AA1433" i="45"/>
  <c r="K1433" i="45"/>
  <c r="BM1433" i="45"/>
  <c r="AA1432" i="45" l="1"/>
  <c r="K1432" i="45"/>
  <c r="BM1432" i="45"/>
  <c r="AA1431" i="45"/>
  <c r="K1431" i="45"/>
  <c r="BM1431" i="45"/>
  <c r="AA1430" i="45"/>
  <c r="K1430" i="45"/>
  <c r="BM1430" i="45"/>
  <c r="AA1429" i="45" l="1"/>
  <c r="R1429" i="45"/>
  <c r="K1429" i="45"/>
  <c r="BM1429" i="45"/>
  <c r="K1428" i="45" l="1"/>
  <c r="BM1428" i="45"/>
  <c r="AA1427" i="45" l="1"/>
  <c r="R1427" i="45"/>
  <c r="M1427" i="45"/>
  <c r="K1427" i="45"/>
  <c r="BM1427" i="45"/>
  <c r="AA1423" i="45" l="1"/>
  <c r="AA1424" i="45"/>
  <c r="AA1425" i="45"/>
  <c r="AA1426" i="45"/>
  <c r="R1426" i="45"/>
  <c r="K1426" i="45"/>
  <c r="BM1426" i="45"/>
  <c r="R1425" i="45" l="1"/>
  <c r="K1425" i="45"/>
  <c r="BM1425" i="45"/>
  <c r="R1424" i="45" l="1"/>
  <c r="K1424" i="45"/>
  <c r="BM1424" i="45"/>
  <c r="R1423" i="45" l="1"/>
  <c r="K1423" i="45"/>
  <c r="BM1423" i="45"/>
  <c r="AA1422" i="45" l="1"/>
  <c r="R1422" i="45"/>
  <c r="K1422" i="45"/>
  <c r="BM1422" i="45"/>
  <c r="R1421" i="45" l="1"/>
  <c r="BM1421" i="45"/>
  <c r="AA1421" i="45"/>
  <c r="R1419" i="45"/>
  <c r="R1420" i="45"/>
  <c r="K1421" i="45"/>
  <c r="K1420" i="45" l="1"/>
  <c r="BM1420" i="45"/>
  <c r="K1419" i="45"/>
  <c r="BM1419" i="45"/>
  <c r="BM1418" i="45" l="1"/>
  <c r="R1418" i="45"/>
  <c r="K1418" i="45"/>
  <c r="R1417" i="45" l="1"/>
  <c r="K1417" i="45"/>
  <c r="BM1417" i="45"/>
  <c r="AA1416" i="45" l="1"/>
  <c r="AA1364" i="45"/>
  <c r="AA1343" i="45"/>
  <c r="R1416" i="45"/>
  <c r="K1416" i="45"/>
  <c r="BM1416" i="45"/>
  <c r="R1415" i="45" l="1"/>
  <c r="K1415" i="45"/>
  <c r="BM1415" i="45"/>
  <c r="AA1413" i="45" l="1"/>
  <c r="AA1414" i="45"/>
  <c r="K1414" i="45"/>
  <c r="BM1414" i="45"/>
  <c r="R1413" i="45"/>
  <c r="R1414" i="45"/>
  <c r="K1413" i="45"/>
  <c r="BM1413" i="45"/>
  <c r="AA1412" i="45" l="1"/>
  <c r="R1412" i="45"/>
  <c r="K1412" i="45"/>
  <c r="BM1412" i="45"/>
  <c r="K1411" i="45" l="1"/>
  <c r="BM1411" i="45"/>
  <c r="K1410" i="45" l="1"/>
  <c r="BM1410" i="45"/>
  <c r="R1409" i="45" l="1"/>
  <c r="K1409" i="45"/>
  <c r="BM1409" i="45"/>
  <c r="K1408" i="45"/>
  <c r="BM1408" i="45"/>
  <c r="K1407" i="45"/>
  <c r="BM1407" i="45"/>
  <c r="K1406" i="45" l="1"/>
  <c r="BM1406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4" i="45" l="1"/>
  <c r="R1405" i="45"/>
  <c r="K1405" i="45" l="1"/>
  <c r="BM1405" i="45"/>
  <c r="K1404" i="45"/>
  <c r="BM1404" i="45"/>
  <c r="AA1402" i="45"/>
  <c r="AA1403" i="45"/>
  <c r="R1403" i="45"/>
  <c r="K1403" i="45"/>
  <c r="R1400" i="45" l="1"/>
  <c r="R1401" i="45"/>
  <c r="R1402" i="45"/>
  <c r="K1402" i="45"/>
  <c r="BM1402" i="45"/>
  <c r="AA1401" i="45" l="1"/>
  <c r="K1401" i="45"/>
  <c r="BM1401" i="45"/>
  <c r="K1400" i="45" l="1"/>
  <c r="R1399" i="45" l="1"/>
  <c r="K1399" i="45"/>
  <c r="BM1399" i="45"/>
  <c r="AA1398" i="45" l="1"/>
  <c r="R1398" i="45"/>
  <c r="K1398" i="45"/>
  <c r="BM1398" i="45"/>
  <c r="R1397" i="45" l="1"/>
  <c r="K1397" i="45"/>
  <c r="BM1397" i="45"/>
  <c r="R1396" i="45" l="1"/>
  <c r="K1396" i="45"/>
  <c r="BM1396" i="45"/>
  <c r="R1394" i="45" l="1"/>
  <c r="R1395" i="45"/>
  <c r="K1395" i="45" l="1"/>
  <c r="BM1395" i="45"/>
  <c r="K1394" i="45"/>
  <c r="BM1394" i="45"/>
  <c r="R1393" i="45"/>
  <c r="K1393" i="45"/>
  <c r="BM1393" i="45"/>
  <c r="AA1392" i="45" l="1"/>
  <c r="R1392" i="45"/>
  <c r="K1392" i="45"/>
  <c r="BM1392" i="45"/>
  <c r="AA1391" i="45"/>
  <c r="R1391" i="45"/>
  <c r="K1391" i="45"/>
  <c r="BM1391" i="45"/>
  <c r="R1390" i="45" l="1"/>
  <c r="R1388" i="45"/>
  <c r="R1389" i="45"/>
  <c r="K1390" i="45"/>
  <c r="BM1390" i="45"/>
  <c r="K1389" i="45" l="1"/>
  <c r="BM1389" i="45"/>
  <c r="K1388" i="45" l="1"/>
  <c r="BM1388" i="45"/>
  <c r="R1387" i="45" l="1"/>
  <c r="K1387" i="45"/>
  <c r="BM1387" i="45"/>
  <c r="R1386" i="45"/>
  <c r="K1386" i="45"/>
  <c r="BM1386" i="45"/>
  <c r="R1383" i="45" l="1"/>
  <c r="R1385" i="45"/>
  <c r="K1385" i="45"/>
  <c r="BM1385" i="45"/>
  <c r="K1384" i="45" l="1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A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V988" i="45"/>
  <c r="AA988" i="45"/>
  <c r="R988" i="45"/>
  <c r="A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<sst xmlns="http://schemas.openxmlformats.org/spreadsheetml/2006/main" count="20692" uniqueCount="4146">
  <si>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</si>
  <si>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</si>
  <si>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</si>
  <si>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</si>
  <si>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</si>
  <si>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</si>
  <si>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</si>
  <si>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</si>
  <si>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</si>
  <si>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</si>
  <si>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</si>
  <si>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</si>
  <si>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</si>
  <si>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</si>
  <si>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</si>
  <si>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</si>
  <si>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</si>
  <si>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</si>
  <si>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</si>
  <si>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</si>
  <si>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</si>
  <si>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</si>
  <si>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</si>
  <si>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</si>
  <si>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</si>
  <si>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</si>
  <si>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</si>
  <si>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</si>
  <si>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</si>
  <si>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</si>
  <si>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</si>
  <si>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</si>
  <si>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</si>
  <si>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</si>
  <si>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</si>
  <si>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</si>
  <si>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</si>
  <si>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</si>
  <si>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</si>
  <si>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</si>
  <si>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</si>
  <si>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</si>
  <si>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</si>
  <si>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</si>
  <si>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</si>
  <si>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</si>
  <si>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</si>
  <si>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</si>
  <si>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</si>
  <si>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</si>
  <si>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</si>
  <si>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</si>
  <si>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</si>
  <si>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</si>
  <si>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</si>
  <si>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</si>
  <si>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</si>
  <si>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</si>
  <si>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</si>
  <si>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</si>
  <si>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</si>
  <si>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</si>
  <si>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</si>
  <si>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</si>
  <si>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</si>
  <si>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</si>
  <si>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</si>
  <si>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</si>
  <si>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</si>
  <si>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</si>
  <si>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</si>
  <si>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</si>
  <si>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</si>
  <si>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</si>
  <si>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</si>
  <si>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</si>
  <si>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</si>
  <si>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</si>
  <si>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</si>
  <si>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</si>
  <si>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</si>
  <si>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</si>
  <si>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</si>
  <si>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</si>
  <si>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</si>
  <si>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</si>
  <si>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</si>
  <si>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</si>
  <si>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</si>
  <si>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</si>
  <si>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</si>
  <si>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</si>
  <si>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</si>
  <si>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</si>
  <si>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</si>
  <si>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</si>
  <si>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</si>
  <si>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</si>
  <si>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</si>
  <si>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</si>
  <si>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</si>
  <si>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</si>
  <si>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</si>
  <si>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</si>
  <si>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</si>
  <si>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</si>
  <si>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</si>
  <si>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</si>
  <si>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</si>
  <si>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</si>
  <si>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</si>
  <si>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</si>
  <si>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</si>
  <si>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</si>
  <si>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</si>
  <si>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</si>
  <si>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</si>
  <si>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</si>
  <si>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</si>
  <si>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</si>
  <si>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</si>
  <si>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</si>
  <si>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</si>
  <si>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</si>
  <si>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</si>
  <si>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</si>
  <si>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</si>
  <si>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</si>
  <si>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</si>
  <si>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</si>
  <si>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</si>
  <si>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</si>
  <si>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</si>
  <si>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</si>
  <si>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</si>
  <si>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</si>
  <si>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</si>
  <si>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</si>
  <si>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</si>
  <si>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</si>
  <si>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</si>
  <si>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</si>
  <si>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</si>
  <si>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</si>
  <si>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</si>
  <si>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</si>
  <si>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</si>
  <si>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</si>
  <si>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</si>
  <si>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</si>
  <si>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</si>
  <si>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</si>
  <si>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</si>
  <si>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</si>
  <si>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</si>
  <si>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</si>
  <si>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</si>
  <si>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</si>
  <si>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</si>
  <si>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</si>
  <si>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</si>
  <si>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</si>
  <si>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</si>
  <si>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</si>
  <si>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</si>
  <si>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</si>
  <si>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</si>
  <si>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</si>
  <si>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</si>
  <si>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</si>
  <si>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</si>
  <si>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</si>
  <si>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</si>
  <si>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</si>
  <si>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</si>
  <si>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</si>
  <si>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</si>
  <si>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</si>
  <si>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</si>
  <si>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</si>
  <si>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</si>
  <si>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</si>
  <si>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</si>
  <si>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</si>
  <si>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</si>
  <si>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</si>
  <si>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</si>
  <si>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</si>
  <si>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</si>
  <si>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</si>
  <si>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</si>
  <si>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</si>
  <si>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</si>
  <si>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</si>
  <si>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</si>
  <si>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</si>
  <si>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</si>
  <si>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</si>
  <si>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</si>
  <si>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</si>
  <si>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</si>
  <si>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</si>
  <si>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</si>
  <si>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</si>
  <si>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</si>
  <si>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</si>
  <si>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</si>
  <si>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</si>
  <si>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</si>
  <si>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</si>
  <si>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</si>
  <si>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</si>
  <si>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</si>
  <si>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</si>
  <si>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</si>
  <si>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</si>
  <si>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</si>
  <si>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</si>
  <si>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</si>
  <si>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</si>
  <si>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</si>
  <si>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</si>
  <si>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</si>
  <si>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</si>
  <si>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</si>
  <si>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</si>
  <si>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</si>
  <si>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</si>
  <si>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</si>
  <si>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</si>
  <si>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</si>
  <si>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</si>
  <si>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</si>
  <si>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</si>
  <si>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</si>
  <si>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</si>
  <si>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</si>
  <si>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</si>
  <si>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</si>
  <si>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</si>
  <si>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</si>
  <si>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</si>
  <si>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</si>
  <si>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</si>
  <si>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</si>
  <si>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</si>
  <si>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</si>
  <si>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</si>
  <si>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</si>
  <si>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</si>
  <si>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</si>
  <si>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</si>
  <si>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</si>
  <si>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</si>
  <si>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</si>
  <si>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</si>
  <si>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</si>
  <si>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</si>
  <si>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</si>
  <si>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</si>
  <si>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</si>
  <si>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</si>
  <si>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</si>
  <si>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</si>
  <si>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</si>
  <si>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</si>
  <si>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</si>
  <si>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</si>
  <si>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</si>
  <si>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</si>
  <si>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</si>
  <si>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</si>
  <si>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</si>
  <si>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</si>
  <si>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</si>
  <si>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</si>
  <si>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</si>
  <si>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</si>
  <si>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</si>
  <si>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</si>
  <si>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</si>
  <si>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</si>
  <si>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</si>
  <si>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</si>
  <si>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</si>
  <si>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</si>
  <si>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</si>
  <si>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</si>
  <si>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</si>
  <si>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</si>
  <si>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</si>
  <si>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</si>
  <si>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</si>
  <si>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</si>
  <si>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</si>
  <si>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</si>
  <si>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</si>
  <si>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</si>
  <si>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</si>
  <si>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</si>
  <si>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</si>
  <si>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</si>
  <si>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</si>
  <si>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</si>
  <si>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</si>
  <si>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</si>
  <si>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</si>
  <si>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</si>
  <si>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</si>
  <si>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</si>
  <si>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</si>
  <si>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</si>
  <si>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</si>
  <si>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</si>
  <si>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</si>
  <si>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</si>
  <si>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</si>
  <si>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</si>
  <si>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</si>
  <si>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</si>
  <si>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</si>
  <si>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</si>
  <si>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</si>
  <si>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</si>
  <si>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</si>
  <si>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</si>
  <si>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</si>
  <si>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</si>
  <si>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</si>
  <si>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</si>
  <si>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</si>
  <si>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</si>
  <si>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</si>
  <si>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</si>
  <si>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</si>
  <si>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</si>
  <si>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</si>
  <si>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</si>
  <si>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</si>
  <si>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</si>
  <si>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</si>
  <si>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</si>
  <si>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</si>
  <si>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</si>
  <si>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</si>
  <si>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</si>
  <si>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</si>
  <si>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</si>
  <si>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</si>
  <si>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</si>
  <si>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</si>
  <si>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</si>
  <si>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</si>
  <si>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</si>
  <si>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</si>
  <si>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</si>
  <si>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</si>
  <si>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</si>
  <si>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</si>
  <si>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</si>
  <si>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</si>
  <si>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</si>
  <si>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</si>
  <si>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</si>
  <si>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</si>
  <si>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</si>
  <si>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</si>
  <si>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</si>
  <si>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</si>
  <si>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</si>
  <si>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</si>
  <si>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</si>
  <si>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</si>
  <si>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</si>
  <si>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</si>
  <si>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</si>
  <si>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</si>
  <si>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</si>
  <si>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</si>
  <si>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</si>
  <si>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</si>
  <si>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</si>
  <si>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</si>
  <si>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</si>
  <si>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</si>
  <si>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</si>
  <si>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</si>
  <si>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</si>
  <si>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</si>
  <si>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</si>
  <si>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</si>
  <si>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</si>
  <si>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</si>
  <si>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</si>
  <si>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</si>
  <si>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</si>
  <si>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</si>
  <si>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</si>
  <si>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</si>
  <si>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</si>
  <si>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</si>
  <si>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</si>
  <si>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</si>
  <si>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</si>
  <si>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</si>
  <si>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</si>
  <si>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</si>
  <si>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</si>
  <si>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</si>
  <si>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</si>
  <si>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</si>
  <si>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</si>
  <si>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</si>
  <si>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</si>
  <si>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</si>
  <si>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</si>
  <si>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</si>
  <si>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</si>
  <si>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</si>
  <si>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</si>
  <si>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</si>
  <si>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</si>
  <si>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</si>
  <si>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</si>
  <si>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</si>
  <si>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</si>
  <si>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</si>
  <si>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</si>
  <si>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</si>
  <si>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</si>
  <si>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</si>
  <si>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</si>
  <si>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</si>
  <si>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</si>
  <si>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</si>
  <si>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</si>
  <si>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</si>
  <si>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</si>
  <si>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</si>
  <si>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</si>
  <si>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</si>
  <si>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</si>
  <si>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</si>
  <si>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</si>
  <si>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</si>
  <si>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</si>
  <si>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</si>
  <si>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</si>
  <si>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</si>
  <si>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</si>
  <si>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</si>
  <si>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</si>
  <si>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</si>
  <si>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</si>
  <si>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</si>
  <si>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</si>
  <si>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</si>
  <si>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</si>
  <si>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</si>
  <si>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</si>
  <si>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</si>
  <si>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</si>
  <si>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</si>
  <si>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</si>
  <si>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</si>
  <si>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</si>
  <si>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</si>
  <si>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</si>
  <si>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</si>
  <si>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</si>
  <si>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</si>
  <si>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</si>
  <si>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</si>
  <si>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</si>
  <si>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</si>
  <si>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</si>
  <si>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</si>
  <si>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</si>
  <si>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</si>
  <si>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</si>
  <si>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</si>
  <si>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</si>
  <si>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</si>
  <si>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</si>
  <si>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</si>
  <si>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</si>
  <si>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</si>
  <si>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</si>
  <si>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</si>
  <si>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</si>
  <si>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</si>
  <si>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</si>
  <si>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</si>
  <si>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</si>
  <si>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</si>
  <si>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</si>
  <si>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</si>
  <si>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</si>
  <si>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</si>
  <si>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</si>
  <si>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</si>
  <si>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</si>
  <si>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</si>
  <si>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</si>
  <si>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</si>
  <si>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</si>
  <si>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</si>
  <si>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</si>
  <si>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</si>
  <si>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</si>
  <si>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</si>
  <si>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</si>
  <si>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</si>
  <si>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</si>
  <si>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</si>
  <si>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</si>
  <si>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</si>
  <si>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</si>
  <si>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</si>
  <si>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</si>
  <si>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</si>
  <si>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</si>
  <si>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</si>
  <si>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</si>
  <si>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</si>
  <si>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</si>
  <si>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</si>
  <si>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</si>
  <si>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</si>
  <si>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</si>
  <si>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</si>
  <si>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</si>
  <si>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</si>
  <si>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</si>
  <si>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</si>
  <si>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</si>
  <si>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</si>
  <si>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</si>
  <si>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</si>
  <si>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</si>
  <si>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</si>
  <si>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</si>
  <si>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</si>
  <si>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</si>
  <si>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</si>
  <si>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</si>
  <si>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</si>
  <si>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</si>
  <si>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</si>
  <si>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</si>
  <si>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</si>
  <si>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</si>
  <si>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</si>
  <si>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</si>
  <si>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</si>
  <si>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</si>
  <si>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</si>
  <si>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</si>
  <si>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</si>
  <si>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</si>
  <si>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</si>
  <si>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</si>
  <si>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</si>
  <si>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</si>
  <si>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</si>
  <si>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</si>
  <si>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</si>
  <si>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</si>
  <si>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</si>
  <si>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</si>
  <si>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</si>
  <si>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</si>
  <si>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</si>
  <si>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</si>
  <si>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</si>
  <si>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</si>
  <si>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</si>
  <si>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</si>
  <si>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</si>
  <si>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</si>
  <si>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</si>
  <si>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</si>
  <si>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</si>
  <si>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</si>
  <si>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</si>
  <si>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</si>
  <si>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</si>
  <si>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</si>
  <si>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</si>
  <si>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</si>
  <si>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</si>
  <si>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</si>
  <si>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</si>
  <si>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</si>
  <si>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</si>
  <si>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</si>
  <si>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</si>
  <si>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</si>
  <si>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</si>
  <si>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</si>
  <si>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</si>
  <si>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</si>
  <si>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</si>
  <si>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</si>
  <si>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</si>
  <si>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</si>
  <si>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</si>
  <si>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</si>
  <si>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</si>
  <si>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</si>
  <si>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</si>
  <si>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</si>
  <si>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</si>
  <si>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</si>
  <si>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</si>
  <si>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</si>
  <si>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</si>
  <si>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</si>
  <si>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</si>
  <si>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</si>
  <si>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</si>
  <si>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</si>
  <si>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</si>
  <si>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</si>
  <si>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</si>
  <si>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</si>
  <si>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</si>
  <si>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</si>
  <si>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</si>
  <si>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</si>
  <si>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</si>
  <si>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</si>
  <si>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</si>
  <si>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</si>
  <si>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</si>
  <si>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</si>
  <si>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</si>
  <si>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</si>
  <si>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</si>
  <si>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</si>
  <si>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</si>
  <si>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</si>
  <si>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</si>
  <si>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</si>
  <si>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</si>
  <si>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</si>
  <si>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</si>
  <si>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</si>
  <si>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</si>
  <si>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</si>
  <si>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</si>
  <si>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</si>
  <si>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</si>
  <si>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</si>
  <si>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</si>
  <si>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</si>
  <si>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</si>
  <si>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</si>
  <si>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</si>
  <si>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</si>
  <si>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</si>
  <si>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</si>
  <si>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</si>
  <si>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</si>
  <si>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</si>
  <si>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</si>
  <si>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</si>
  <si>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</si>
  <si>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</si>
  <si>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</si>
  <si>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</si>
  <si>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</si>
  <si>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</si>
  <si>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</si>
  <si>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</si>
  <si>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</si>
  <si>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</si>
  <si>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</si>
  <si>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</si>
  <si>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</si>
  <si>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</si>
  <si>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</si>
  <si>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</si>
  <si>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</si>
  <si>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</si>
  <si>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</si>
  <si>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</si>
  <si>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</si>
  <si>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</si>
  <si>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</si>
  <si>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</si>
  <si>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</si>
  <si>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</si>
  <si>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</si>
  <si>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</si>
  <si>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</si>
  <si>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</si>
  <si>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</si>
  <si>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</si>
  <si>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</si>
  <si>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</si>
  <si>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</si>
  <si>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</si>
  <si>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</si>
  <si>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</si>
  <si>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</si>
  <si>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</si>
  <si>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</si>
  <si>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</si>
  <si>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</si>
  <si>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</si>
  <si>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</si>
  <si>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</si>
  <si>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</si>
  <si>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</si>
  <si>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</si>
  <si>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</si>
  <si>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</si>
  <si>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</si>
  <si>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</si>
  <si>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</si>
  <si>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</si>
  <si>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</si>
  <si>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</si>
  <si>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</si>
  <si>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</si>
  <si>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</si>
  <si>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</si>
  <si>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</si>
  <si>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</si>
  <si>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</si>
  <si>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</si>
  <si>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</si>
  <si>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</si>
  <si>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</si>
  <si>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</si>
  <si>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</si>
  <si>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</si>
  <si>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</si>
  <si>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</si>
  <si>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</si>
  <si>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</si>
  <si>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</si>
  <si>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</si>
  <si>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</si>
  <si>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</si>
  <si>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</si>
  <si>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</si>
  <si>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</si>
  <si>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</si>
  <si>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</si>
  <si>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</si>
  <si>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</si>
  <si>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</si>
  <si>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</si>
  <si>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</si>
  <si>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</si>
  <si>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</si>
  <si>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</si>
  <si>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</si>
  <si>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</si>
  <si>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</si>
  <si>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</si>
  <si>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</si>
  <si>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</si>
  <si>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</si>
  <si>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</si>
  <si>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</si>
  <si>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</si>
  <si>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</si>
  <si>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</si>
  <si>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</si>
  <si>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</si>
  <si>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</si>
  <si>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</si>
  <si>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</si>
  <si>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</si>
  <si>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</si>
  <si>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</si>
  <si>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</si>
  <si>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</si>
  <si>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</si>
  <si>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</si>
  <si>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</si>
  <si>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</si>
  <si>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</si>
  <si>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</si>
  <si>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</si>
  <si>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</si>
  <si>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</si>
  <si>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</si>
  <si>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</si>
  <si>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</si>
  <si>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</si>
  <si>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</si>
  <si>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</si>
  <si>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</si>
  <si>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</si>
  <si>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</si>
  <si>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</si>
  <si>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</si>
  <si>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</si>
  <si>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</si>
  <si>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</si>
  <si>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</si>
  <si>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</si>
  <si>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</si>
  <si>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</si>
  <si>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</si>
  <si>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</si>
  <si>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</si>
  <si>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</si>
  <si>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</si>
  <si>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</si>
  <si>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</si>
  <si>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</si>
  <si>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</si>
  <si>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</si>
  <si>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</si>
  <si>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</si>
  <si>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</si>
  <si>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</si>
  <si>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</si>
  <si>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</si>
  <si>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</si>
  <si>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</si>
  <si>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</si>
  <si>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</si>
  <si>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</si>
  <si>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</si>
  <si>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</si>
  <si>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</si>
  <si>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</si>
  <si>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</si>
  <si>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</si>
  <si>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</si>
  <si>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</si>
  <si>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</si>
  <si>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</si>
  <si>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</si>
  <si>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</si>
  <si>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</si>
  <si>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</si>
  <si>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</si>
  <si>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</si>
  <si>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</si>
  <si>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</si>
  <si>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</si>
  <si>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</si>
  <si>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</si>
  <si>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</si>
  <si>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</si>
  <si>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</si>
  <si>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</si>
  <si>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</si>
  <si>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</si>
  <si>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</si>
  <si>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</si>
  <si>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</si>
  <si>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</si>
  <si>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</si>
  <si>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</si>
  <si>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</si>
  <si>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</si>
  <si>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</si>
  <si>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</si>
  <si>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</si>
  <si>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</si>
  <si>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</si>
  <si>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</si>
  <si>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</si>
  <si>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</si>
  <si>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</si>
  <si>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</si>
  <si>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</si>
  <si>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</si>
  <si>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</si>
  <si>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</si>
  <si>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</si>
  <si>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</si>
  <si>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</si>
  <si>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</si>
  <si>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</si>
  <si>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</si>
  <si>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</si>
  <si>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</si>
  <si>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</si>
  <si>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</si>
  <si>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</si>
  <si>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</si>
  <si>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</si>
  <si>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</si>
  <si>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</si>
  <si>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</si>
  <si>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</si>
  <si>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</si>
  <si>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</si>
  <si>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</si>
  <si>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</si>
  <si>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</si>
  <si>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</si>
  <si>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</si>
  <si>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</si>
  <si>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</si>
  <si>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</si>
  <si>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</si>
  <si>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</si>
  <si>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</si>
  <si>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</si>
  <si>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</si>
  <si>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</si>
  <si>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</si>
  <si>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</si>
  <si>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</si>
  <si>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</si>
  <si>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</si>
  <si>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</si>
  <si>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</si>
  <si>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</si>
  <si>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</si>
  <si>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</si>
  <si>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</si>
  <si>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</si>
  <si>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</si>
  <si>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</si>
  <si>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</si>
  <si>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</si>
  <si>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</si>
  <si>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</si>
  <si>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</si>
  <si>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</si>
  <si>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</si>
  <si>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</si>
  <si>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</si>
  <si>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</si>
  <si>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</si>
  <si>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</si>
  <si>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</si>
  <si>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</si>
  <si>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</si>
  <si>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</si>
  <si>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</si>
  <si>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</si>
  <si>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</si>
  <si>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</si>
  <si>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</si>
  <si>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</si>
  <si>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</si>
  <si>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</si>
  <si>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</si>
  <si>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</si>
  <si>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</si>
  <si>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</si>
  <si>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</si>
  <si>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</si>
  <si>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</si>
  <si>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</si>
  <si>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</si>
  <si>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</si>
  <si>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</si>
  <si>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</si>
  <si>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</si>
  <si>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</si>
  <si>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</si>
  <si>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</si>
  <si>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</si>
  <si>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</si>
  <si>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</si>
  <si>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</si>
  <si>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</si>
  <si>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</si>
  <si>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</si>
  <si>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</si>
  <si>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</si>
  <si>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</si>
  <si>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</si>
  <si>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</si>
  <si>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</si>
  <si>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</si>
  <si>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</si>
  <si>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</si>
  <si>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</si>
  <si>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</si>
  <si>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</si>
  <si>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</si>
  <si>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</si>
  <si>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</si>
  <si>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</si>
  <si>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</si>
  <si>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</si>
  <si>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</si>
  <si>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</si>
  <si>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</si>
  <si>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</si>
  <si>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</si>
  <si>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</si>
  <si>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</si>
  <si>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</si>
  <si>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</si>
  <si>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</si>
  <si>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</si>
  <si>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</si>
  <si>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</si>
  <si>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</si>
  <si>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</si>
  <si>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</si>
  <si>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</si>
  <si>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</si>
  <si>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</si>
  <si>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</si>
  <si>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</si>
  <si>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</si>
  <si>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</si>
  <si>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</si>
  <si>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</si>
  <si>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</si>
  <si>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</si>
  <si>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</si>
  <si>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</si>
  <si>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</si>
  <si>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</si>
  <si>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</si>
  <si>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</si>
  <si>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</si>
  <si>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</si>
  <si>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</si>
  <si>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</si>
  <si>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</si>
  <si>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</si>
  <si>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</si>
  <si>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</si>
  <si>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</si>
  <si>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</si>
  <si>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</si>
  <si>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</si>
  <si>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</si>
  <si>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</si>
  <si>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</si>
  <si>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</si>
  <si>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</si>
  <si>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</si>
  <si>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</si>
  <si>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</si>
  <si>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</si>
  <si>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</si>
  <si>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</si>
  <si>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</si>
  <si>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</si>
  <si>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</si>
  <si>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</si>
  <si>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</si>
  <si>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</si>
  <si>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</si>
  <si>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</si>
  <si>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</si>
  <si>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</si>
  <si>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</si>
  <si>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</si>
  <si>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</si>
  <si>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</si>
  <si>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</si>
  <si>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</si>
  <si>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</si>
  <si>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</si>
  <si>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</si>
  <si>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</si>
  <si>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</si>
  <si>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</si>
  <si>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</si>
  <si>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</si>
  <si>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</si>
  <si>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</si>
  <si>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</si>
  <si>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</si>
  <si>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</si>
  <si>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</si>
  <si>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</si>
  <si>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</si>
  <si>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</si>
  <si>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</si>
  <si>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</si>
  <si>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</si>
  <si>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</si>
  <si>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</si>
  <si>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</si>
  <si>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</si>
  <si>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</si>
  <si>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</si>
  <si>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</si>
  <si>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</si>
  <si>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</si>
  <si>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</si>
  <si>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</si>
  <si>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</si>
  <si>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</si>
  <si>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</si>
  <si>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</si>
  <si>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</si>
  <si>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</si>
  <si>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</si>
  <si>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</si>
  <si>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</si>
  <si>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</si>
  <si>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</si>
  <si>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</si>
  <si>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</si>
  <si>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</si>
  <si>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</si>
  <si>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</si>
  <si>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</si>
  <si>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</si>
  <si>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</si>
  <si>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</si>
  <si>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</si>
  <si>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</si>
  <si>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</si>
  <si>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</si>
  <si>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</si>
  <si>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</si>
  <si>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</si>
  <si>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</si>
  <si>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</si>
  <si>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</si>
  <si>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</si>
  <si>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</si>
  <si>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</si>
  <si>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</si>
  <si>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</si>
  <si>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</si>
  <si>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</si>
  <si>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</si>
  <si>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</si>
  <si>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</si>
  <si>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</si>
  <si>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</si>
  <si>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</si>
  <si>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</si>
  <si>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</si>
  <si>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</si>
  <si>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</si>
  <si>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</si>
  <si>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</si>
  <si>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</si>
  <si>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</si>
  <si>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</si>
  <si>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</si>
  <si>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</si>
  <si>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</si>
  <si>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</si>
  <si>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</si>
  <si>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</si>
  <si>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</si>
  <si>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</si>
  <si>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</si>
  <si>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</si>
  <si>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</si>
  <si>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</si>
  <si>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</si>
  <si>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</si>
  <si>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</si>
  <si>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</si>
  <si>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</si>
  <si>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</si>
  <si>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</si>
  <si>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</si>
  <si>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</si>
  <si>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</si>
  <si>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</si>
  <si>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</si>
  <si>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</si>
  <si>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</si>
  <si>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</si>
  <si>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</si>
  <si>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</si>
  <si>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</si>
  <si>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</si>
  <si>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</si>
  <si>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</si>
  <si>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</si>
  <si>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</si>
  <si>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</si>
  <si>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</si>
  <si>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</si>
  <si>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</si>
  <si>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</si>
  <si>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</si>
  <si>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</si>
  <si>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</si>
  <si>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</si>
  <si>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</si>
  <si>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</si>
  <si>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</si>
  <si>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</si>
  <si>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</si>
  <si>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</si>
  <si>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</si>
  <si>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</si>
  <si>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</si>
  <si>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</si>
  <si>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</si>
  <si>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</si>
  <si>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</si>
  <si>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</si>
  <si>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</si>
  <si>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</si>
  <si>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</si>
  <si>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</si>
  <si>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</si>
  <si>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</si>
  <si>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</si>
  <si>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</si>
  <si>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</si>
  <si>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</si>
  <si>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</si>
  <si>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</si>
  <si>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</si>
  <si>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</si>
  <si>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</si>
  <si>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</si>
  <si>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</si>
  <si>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</si>
  <si>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</si>
  <si>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</si>
  <si>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</si>
  <si>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</si>
  <si>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</si>
  <si>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</si>
  <si>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</si>
  <si>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</si>
  <si>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</si>
  <si>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</si>
  <si>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</si>
  <si>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</si>
  <si>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</si>
  <si>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</si>
  <si>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</si>
  <si>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</si>
  <si>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</si>
  <si>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</si>
  <si>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</si>
  <si>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</si>
  <si>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</si>
  <si>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</si>
  <si>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</si>
  <si>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</si>
  <si>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</si>
  <si>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</si>
  <si>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</si>
  <si>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</si>
  <si>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</si>
  <si>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</si>
  <si>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</si>
  <si>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</si>
  <si>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</si>
  <si>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</si>
  <si>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</si>
  <si>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</si>
  <si>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</si>
  <si>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</si>
  <si>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</si>
  <si>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</si>
  <si>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</si>
  <si>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</si>
  <si>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</si>
  <si>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</si>
  <si>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</si>
  <si>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</si>
  <si>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</si>
  <si>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</si>
  <si>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</si>
  <si>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</si>
  <si>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</si>
  <si>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</si>
  <si>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</si>
  <si>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</si>
  <si>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</si>
  <si>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</si>
  <si>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</si>
  <si>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</si>
  <si>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</si>
  <si>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</si>
  <si>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</si>
  <si>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</si>
  <si>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</si>
  <si>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</si>
  <si>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</si>
  <si>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</si>
  <si>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</si>
  <si>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</si>
  <si>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</si>
  <si>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</si>
  <si>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</si>
  <si>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</si>
  <si>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</si>
  <si>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</si>
  <si>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</si>
  <si>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</si>
  <si>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</si>
  <si>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</si>
  <si>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</si>
  <si>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</si>
  <si>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</si>
  <si>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</si>
  <si>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</si>
  <si>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</si>
  <si>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</si>
  <si>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</si>
  <si>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</si>
  <si>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</si>
  <si>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</si>
  <si>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</si>
  <si>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</si>
  <si>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</si>
  <si>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</si>
  <si>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</si>
  <si>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</si>
  <si>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</si>
  <si>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</si>
  <si>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</si>
  <si>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</si>
  <si>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</si>
  <si>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</si>
  <si>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</si>
  <si>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</si>
  <si>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</si>
  <si>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</si>
  <si>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</si>
  <si>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</si>
  <si>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</si>
  <si>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</si>
  <si>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</si>
  <si>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</si>
  <si>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</si>
  <si>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</si>
  <si>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</si>
  <si>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</si>
  <si>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</si>
  <si>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</si>
  <si>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</si>
  <si>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</si>
  <si>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</si>
  <si>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</si>
  <si>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</si>
  <si>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</si>
  <si>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</si>
  <si>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</si>
  <si>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</si>
  <si>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</si>
  <si>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</si>
  <si>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</si>
  <si>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</si>
  <si>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</si>
  <si>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</si>
  <si>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</si>
  <si>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</si>
  <si>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</si>
  <si>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</si>
  <si>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</si>
  <si>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</si>
  <si>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</si>
  <si>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</si>
  <si>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</si>
  <si>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</si>
  <si>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</si>
  <si>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</si>
  <si>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</si>
  <si>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</si>
  <si>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</si>
  <si>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</si>
  <si>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</si>
  <si>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</si>
  <si>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</si>
  <si>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</si>
  <si>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</si>
  <si>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</si>
  <si>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</si>
  <si>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</si>
  <si>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</si>
  <si>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</si>
  <si>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</si>
  <si>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</si>
  <si>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</si>
  <si>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</si>
  <si>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</si>
  <si>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</si>
  <si>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</si>
  <si>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</si>
  <si>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</si>
  <si>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</si>
  <si>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</si>
  <si>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</si>
  <si>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</si>
  <si>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</si>
  <si>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</si>
  <si>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</si>
  <si>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</si>
  <si>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</si>
  <si>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</si>
  <si>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</si>
  <si>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</si>
  <si>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</si>
  <si>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</si>
  <si>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</si>
  <si>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</si>
  <si>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</si>
  <si>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</si>
  <si>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</si>
  <si>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</si>
  <si>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</si>
  <si>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</si>
  <si>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</si>
  <si>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</si>
  <si>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</si>
  <si>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</si>
  <si>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</si>
  <si>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</si>
  <si>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</si>
  <si>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</si>
  <si>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</si>
  <si>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</si>
  <si>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</si>
  <si>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</si>
  <si>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</si>
  <si>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</si>
  <si>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</si>
  <si>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</si>
  <si>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</si>
  <si>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</si>
  <si>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</si>
  <si>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</si>
  <si>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</si>
  <si>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</si>
  <si>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</si>
  <si>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</si>
  <si>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</si>
  <si>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</si>
  <si>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</si>
  <si>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</si>
  <si>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</si>
  <si>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</si>
  <si>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</si>
  <si>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</si>
  <si>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</si>
  <si>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</si>
  <si>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</si>
  <si>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</si>
  <si>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</si>
  <si>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</si>
  <si>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</si>
  <si>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</si>
  <si>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</si>
  <si>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</si>
  <si>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</si>
  <si>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</si>
  <si>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</si>
  <si>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</si>
  <si>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</si>
  <si>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</si>
  <si>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</si>
  <si>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</si>
  <si>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</si>
  <si>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</si>
  <si>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</si>
  <si>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</si>
  <si>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</si>
  <si>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</si>
  <si>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</si>
  <si>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</si>
  <si>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</si>
  <si>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</si>
  <si>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</si>
  <si>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</si>
  <si>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</si>
  <si>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</si>
  <si>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</si>
  <si>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</si>
  <si>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</si>
  <si>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</si>
  <si>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</si>
  <si>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</si>
  <si>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</si>
  <si>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</si>
  <si>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</si>
  <si>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</si>
  <si>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</si>
  <si>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</si>
  <si>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</si>
  <si>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</si>
  <si>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</si>
  <si>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</si>
  <si>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</si>
  <si>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</si>
  <si>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</si>
  <si>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</si>
  <si>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</si>
  <si>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</si>
  <si>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</si>
  <si>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</si>
  <si>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</si>
  <si>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</si>
  <si>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</si>
  <si>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</si>
  <si>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</si>
  <si>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</si>
  <si>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</si>
  <si>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</si>
  <si>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</si>
  <si>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</si>
  <si>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</si>
  <si>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</si>
  <si>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</si>
  <si>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</si>
  <si>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</si>
  <si>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</si>
  <si>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</si>
  <si>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</si>
  <si>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</si>
  <si>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</si>
  <si>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</si>
  <si>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</si>
  <si>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</si>
  <si>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</si>
  <si>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</si>
  <si>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</si>
  <si>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</si>
  <si>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</si>
  <si>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</si>
  <si>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</si>
  <si>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</si>
  <si>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</si>
  <si>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</si>
  <si>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</si>
  <si>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</si>
  <si>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</si>
  <si>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</si>
  <si>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</si>
  <si>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</si>
  <si>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</si>
  <si>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</si>
  <si>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</si>
  <si>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</si>
  <si>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</si>
  <si>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</si>
  <si>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</si>
  <si>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</si>
  <si>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</si>
  <si>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</si>
  <si>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</si>
  <si>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</si>
  <si>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</si>
  <si>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</si>
  <si>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</si>
  <si>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</si>
  <si>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</si>
  <si>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</si>
  <si>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</si>
  <si>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</si>
  <si>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</si>
  <si>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</si>
  <si>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</si>
  <si>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</si>
  <si>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</si>
  <si>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</si>
  <si>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</si>
  <si>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</si>
  <si>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</si>
  <si>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</si>
  <si>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</si>
  <si>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</si>
  <si>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</si>
  <si>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</si>
  <si>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</si>
  <si>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</si>
  <si>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</si>
  <si>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</si>
  <si>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</si>
  <si>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</si>
  <si>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</si>
  <si>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</si>
  <si>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</si>
  <si>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</si>
  <si>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</si>
  <si>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</si>
  <si>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</si>
  <si>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</si>
  <si>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</si>
  <si>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</si>
  <si>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</si>
  <si>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</si>
  <si>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</si>
  <si>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</si>
  <si>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</si>
  <si>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</si>
  <si>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</si>
  <si>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</si>
  <si>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</si>
  <si>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</si>
  <si>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</si>
  <si>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</si>
  <si>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</si>
  <si>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</si>
  <si>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</si>
  <si>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</si>
  <si>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</si>
  <si>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</si>
  <si>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</si>
  <si>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</si>
  <si>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</si>
  <si>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</si>
  <si>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</si>
  <si>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</si>
  <si>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</si>
  <si>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</si>
  <si>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</si>
  <si>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</si>
  <si>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</si>
  <si>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</si>
  <si>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</si>
  <si>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</si>
  <si>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</si>
  <si>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</si>
  <si>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</si>
  <si>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</si>
  <si>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</si>
  <si>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</si>
  <si>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</si>
  <si>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</si>
  <si>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</si>
  <si>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</si>
  <si>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</si>
  <si>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</si>
  <si>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</si>
  <si>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</si>
  <si>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</si>
  <si>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</si>
  <si>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</si>
  <si>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</si>
  <si>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</si>
  <si>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</si>
  <si>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</si>
  <si>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</si>
  <si>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</si>
  <si>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</si>
  <si>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</si>
  <si>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</si>
  <si>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</si>
  <si>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</si>
  <si>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</si>
  <si>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</si>
  <si>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</si>
  <si>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</si>
  <si>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</si>
  <si>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</si>
  <si>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</si>
  <si>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</si>
  <si>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</si>
  <si>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</si>
  <si>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</si>
  <si>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</si>
  <si>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</si>
  <si>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</si>
  <si>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</si>
  <si>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</si>
  <si>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</si>
  <si>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</si>
  <si>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</si>
  <si>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</si>
  <si>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</si>
  <si>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</si>
  <si>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</si>
  <si>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</si>
  <si>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</si>
  <si>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</si>
  <si>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</si>
  <si>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</si>
  <si>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</si>
  <si>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</si>
  <si>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</si>
  <si>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</si>
  <si>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</si>
  <si>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</si>
  <si>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</si>
  <si>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</si>
  <si>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</si>
  <si>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</si>
  <si>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</si>
  <si>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</si>
  <si>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</si>
  <si>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</si>
  <si>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</si>
  <si>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</si>
  <si>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</si>
  <si>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</si>
  <si>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</si>
  <si>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</si>
  <si>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</si>
  <si>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</si>
  <si>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</si>
  <si>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</si>
  <si>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</si>
  <si>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</si>
  <si>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</si>
  <si>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</si>
  <si>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</si>
  <si>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</si>
  <si>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</si>
  <si>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</si>
  <si>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</si>
  <si>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</si>
  <si>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</si>
  <si>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</si>
  <si>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</si>
  <si>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</si>
  <si>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</si>
  <si>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</si>
  <si>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</si>
  <si>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</si>
  <si>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</si>
  <si>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</si>
  <si>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</si>
  <si>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</si>
  <si>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</si>
  <si>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</si>
  <si>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</si>
  <si>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</si>
  <si>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</si>
  <si>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</si>
  <si>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</si>
  <si>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</si>
  <si>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</si>
  <si>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</si>
  <si>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</si>
  <si>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</si>
  <si>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</si>
  <si>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</si>
  <si>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</si>
  <si>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</si>
  <si>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</si>
  <si>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</si>
  <si>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</si>
  <si>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</si>
  <si>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</si>
  <si>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</si>
  <si>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</si>
  <si>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</si>
  <si>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</si>
  <si>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</si>
  <si>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</si>
  <si>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</si>
  <si>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</si>
  <si>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</si>
  <si>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</si>
  <si>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</si>
  <si>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</si>
  <si>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</si>
  <si>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</si>
  <si>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</si>
  <si>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</si>
  <si>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</si>
  <si>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</si>
  <si>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</si>
  <si>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</si>
  <si>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</si>
  <si>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</si>
  <si>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</si>
  <si>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</si>
  <si>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</si>
  <si>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</si>
  <si>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</si>
  <si>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</si>
  <si>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</si>
  <si>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</si>
  <si>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</si>
  <si>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</si>
  <si>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</si>
  <si>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</si>
  <si>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</si>
  <si>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</si>
  <si>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</si>
  <si>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</si>
  <si>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</si>
  <si>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</si>
  <si>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</si>
  <si>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</si>
  <si>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</si>
  <si>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</si>
  <si>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</si>
  <si>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</si>
  <si>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</si>
  <si>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</si>
  <si>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</si>
  <si>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</si>
  <si>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</si>
  <si>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</si>
  <si>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</si>
  <si>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</si>
  <si>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</si>
  <si>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</si>
  <si>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</si>
  <si>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</si>
  <si>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</si>
  <si>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</si>
  <si>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</si>
  <si>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</si>
  <si>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</si>
  <si>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</si>
  <si>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</si>
  <si>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</si>
  <si>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</si>
  <si>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</si>
  <si>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</si>
  <si>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</si>
  <si>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</si>
  <si>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</si>
  <si>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</si>
  <si>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</si>
  <si>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</si>
  <si>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</si>
  <si>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</si>
  <si>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</si>
  <si>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</si>
  <si>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</si>
  <si>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</si>
  <si>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</si>
  <si>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</si>
  <si>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</si>
  <si>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</si>
  <si>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</si>
  <si>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</si>
  <si>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</si>
  <si>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</si>
  <si>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</si>
  <si>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</si>
  <si>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</si>
  <si>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</si>
  <si>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</si>
  <si>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</si>
  <si>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</si>
  <si>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</si>
  <si>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</si>
  <si>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</si>
  <si>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</si>
  <si>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</si>
  <si>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</si>
  <si>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</si>
  <si>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</si>
  <si>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</si>
  <si>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</si>
  <si>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</si>
  <si>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</si>
  <si>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</si>
  <si>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</si>
  <si>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</si>
  <si>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</si>
  <si>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</si>
  <si>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</si>
  <si>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</si>
  <si>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</si>
  <si>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</si>
  <si>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</si>
  <si>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</si>
  <si>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</si>
  <si>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</si>
  <si>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</si>
  <si>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</si>
  <si>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</si>
  <si>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</si>
  <si>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</si>
  <si>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</si>
  <si>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</si>
  <si>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</si>
  <si>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</si>
  <si>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</si>
  <si>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</si>
  <si>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</si>
  <si>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</si>
  <si>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</si>
  <si>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</si>
  <si>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</si>
  <si>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</si>
  <si>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</si>
  <si>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</si>
  <si>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</si>
  <si>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</si>
  <si>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</si>
  <si>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</si>
  <si>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</si>
  <si>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</si>
  <si>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</si>
  <si>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</si>
  <si>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</si>
  <si>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</si>
  <si>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</si>
  <si>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</si>
  <si>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</si>
  <si>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</si>
  <si>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</si>
  <si>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</si>
  <si>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</si>
  <si>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</si>
  <si>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</si>
  <si>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</si>
  <si>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</si>
  <si>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</si>
  <si>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</si>
  <si>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</si>
  <si>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</si>
  <si>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</si>
  <si>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</si>
  <si>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</si>
  <si>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</si>
  <si>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</si>
  <si>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</si>
  <si>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</si>
  <si>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</si>
  <si>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</si>
  <si>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</si>
  <si>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</si>
  <si>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</si>
  <si>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</si>
  <si>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</si>
  <si>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</si>
  <si>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</si>
  <si>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</si>
  <si>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</si>
  <si>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</si>
  <si>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</si>
  <si>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</si>
  <si>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</si>
  <si>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</si>
  <si>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</si>
  <si>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</si>
  <si>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</si>
  <si>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</si>
  <si>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</si>
  <si>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</si>
  <si>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</si>
  <si>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</si>
  <si>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</si>
  <si>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</si>
  <si>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</si>
  <si>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</si>
  <si>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</si>
  <si>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</si>
  <si>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</si>
  <si>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</si>
  <si>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</si>
  <si>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</si>
  <si>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</si>
  <si>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</si>
  <si>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</si>
  <si>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</si>
  <si>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</si>
  <si>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</si>
  <si>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</si>
  <si>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</si>
  <si>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</si>
  <si>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</si>
  <si>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</si>
  <si>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</si>
  <si>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</si>
  <si>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</si>
  <si>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</si>
  <si>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</si>
  <si>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</si>
  <si>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</si>
  <si>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</si>
  <si>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</si>
  <si>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</si>
  <si>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</si>
  <si>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</si>
  <si>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</si>
  <si>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</si>
  <si>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</si>
  <si>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</si>
  <si>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</si>
  <si>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</si>
  <si>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</si>
  <si>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</si>
  <si>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</si>
  <si>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</si>
  <si>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</si>
  <si>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</si>
  <si>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</si>
  <si>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</si>
  <si>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</si>
  <si>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</si>
  <si>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</si>
  <si>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</si>
  <si>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</si>
  <si>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</si>
  <si>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</si>
  <si>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</si>
  <si>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</si>
  <si>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</si>
  <si>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</si>
  <si>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</si>
  <si>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</si>
  <si>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</si>
  <si>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</si>
  <si>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</si>
  <si>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</si>
  <si>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</si>
  <si>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</si>
  <si>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</si>
  <si>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</si>
  <si>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</si>
  <si>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</si>
  <si>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</si>
  <si>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</si>
  <si>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</si>
  <si>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</si>
  <si>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</si>
  <si>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</si>
  <si>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</si>
  <si>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</si>
  <si>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</si>
  <si>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</si>
  <si>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</si>
  <si>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</si>
  <si>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</si>
  <si>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</si>
  <si>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</si>
  <si>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</si>
  <si>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</si>
  <si>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</si>
  <si>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</si>
  <si>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</si>
  <si>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</si>
  <si>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</si>
  <si>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</si>
  <si>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</si>
  <si>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</si>
  <si>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</si>
  <si>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</si>
  <si>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</si>
  <si>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</si>
  <si>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</si>
  <si>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</si>
  <si>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</si>
  <si>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</si>
  <si>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</si>
  <si>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</si>
  <si>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</si>
  <si>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</si>
  <si>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</si>
  <si>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</si>
  <si>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</si>
  <si>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</si>
  <si>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</si>
  <si>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</si>
  <si>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</si>
  <si>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</si>
  <si>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</si>
  <si>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</si>
  <si>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</si>
  <si>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</si>
  <si>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</si>
  <si>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</si>
  <si>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</si>
  <si>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</si>
  <si>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</si>
  <si>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</si>
  <si>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</si>
  <si>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</si>
  <si>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</si>
  <si>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</si>
  <si>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</si>
  <si>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</si>
  <si>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</si>
  <si>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</si>
  <si>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</si>
  <si>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</si>
  <si>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</si>
  <si>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</si>
  <si>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</si>
  <si>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</si>
  <si>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</si>
  <si>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</si>
  <si>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</si>
  <si>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</si>
  <si>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</si>
  <si>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</si>
  <si>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</si>
  <si>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</si>
  <si>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</si>
  <si>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</si>
  <si>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</si>
  <si>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</si>
  <si>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</si>
  <si>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</si>
  <si>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</si>
  <si>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</si>
  <si>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</si>
  <si>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</si>
  <si>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</si>
  <si>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</si>
  <si>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</si>
  <si>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</si>
  <si>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</si>
  <si>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</si>
  <si>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</si>
  <si>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</si>
  <si>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</si>
  <si>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</si>
  <si>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</si>
  <si>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</si>
  <si>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</si>
  <si>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</si>
  <si>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</si>
  <si>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</si>
  <si>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</si>
  <si>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</si>
  <si>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</si>
  <si>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</si>
  <si>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</si>
  <si>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</si>
  <si>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</si>
  <si>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</si>
  <si>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</si>
  <si>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</si>
  <si>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</si>
  <si>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</si>
  <si>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</si>
  <si>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</si>
  <si>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</si>
  <si>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</si>
  <si>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</si>
  <si>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</si>
  <si>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</si>
  <si>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</si>
  <si>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</si>
  <si>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</si>
  <si>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</si>
  <si>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</si>
  <si>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</si>
  <si>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</si>
  <si>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</si>
  <si>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</si>
  <si>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</si>
  <si>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</si>
  <si>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</si>
  <si>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</si>
  <si>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</si>
  <si>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</si>
  <si>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</si>
  <si>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</si>
  <si>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</si>
  <si>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</si>
  <si>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</si>
  <si>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</si>
  <si>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</si>
  <si>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</si>
  <si>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</si>
  <si>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</si>
  <si>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</si>
  <si>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</si>
  <si>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</si>
  <si>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</si>
  <si>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</si>
  <si>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</si>
  <si>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</si>
  <si>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</si>
  <si>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</si>
  <si>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</si>
  <si>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</si>
  <si>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</si>
  <si>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</si>
  <si>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</si>
  <si>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</si>
  <si>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</si>
  <si>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</si>
  <si>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</si>
  <si>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</si>
  <si>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</si>
  <si>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</si>
  <si>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</si>
  <si>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</si>
  <si>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</si>
  <si>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</si>
  <si>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</si>
  <si>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</si>
  <si>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</si>
  <si>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</si>
  <si>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</si>
  <si>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</si>
  <si>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</si>
  <si>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</si>
  <si>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</si>
  <si>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</si>
  <si>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</si>
  <si>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</si>
  <si>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</si>
  <si>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</si>
  <si>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</si>
  <si>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</si>
  <si>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</si>
  <si>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</si>
  <si>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</si>
  <si>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</si>
  <si>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</si>
  <si>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</si>
  <si>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</si>
  <si>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</si>
  <si>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</si>
  <si>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</si>
  <si>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</si>
  <si>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</si>
  <si>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</si>
  <si>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</si>
  <si>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</si>
  <si>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</si>
  <si>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</si>
  <si>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</si>
  <si>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</si>
  <si>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</si>
  <si>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</si>
  <si>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</si>
  <si>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</si>
  <si>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</si>
  <si>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</si>
  <si>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</si>
  <si>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</si>
  <si>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</si>
  <si>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</si>
  <si>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</si>
  <si>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</si>
  <si>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</si>
  <si>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</si>
  <si>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</si>
  <si>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</si>
  <si>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</si>
  <si>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</si>
  <si>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</si>
  <si>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</si>
  <si>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</si>
  <si>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</si>
  <si>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</si>
  <si>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</si>
  <si>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</si>
  <si>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</si>
  <si>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</si>
  <si>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</si>
  <si>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</si>
  <si>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</si>
  <si>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</si>
  <si>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</si>
  <si>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</si>
  <si>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</si>
  <si>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</si>
  <si>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</si>
  <si>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</si>
  <si>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</si>
  <si>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</si>
  <si>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</si>
  <si>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</si>
  <si>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</si>
  <si>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</si>
  <si>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</si>
  <si>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</si>
  <si>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</si>
  <si>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</si>
  <si>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</si>
  <si>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</si>
  <si>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</si>
  <si>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</si>
  <si>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</si>
  <si>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</si>
  <si>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</si>
  <si>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</si>
  <si>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</si>
  <si>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</si>
  <si>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</si>
  <si>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</si>
  <si>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</si>
  <si>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</si>
  <si>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</si>
  <si>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</si>
  <si>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</si>
  <si>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</si>
  <si>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</si>
  <si>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</si>
  <si>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</si>
  <si>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</si>
  <si>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</si>
  <si>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</si>
  <si>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</si>
  <si>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</si>
  <si>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</si>
  <si>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</si>
  <si>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</si>
  <si>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</si>
  <si>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</si>
  <si>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</si>
  <si>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</si>
  <si>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</si>
  <si>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</si>
  <si>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</si>
  <si>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</si>
  <si>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</si>
  <si>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</si>
  <si>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</si>
  <si>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</si>
  <si>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</si>
  <si>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</si>
  <si>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</si>
  <si>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</si>
  <si>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</si>
  <si>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</si>
  <si>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</si>
  <si>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</si>
  <si>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</si>
  <si>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</si>
  <si>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</si>
  <si>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</si>
  <si>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</si>
  <si>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</si>
  <si>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</si>
  <si>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</si>
  <si>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</si>
  <si>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</si>
  <si>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</si>
  <si>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</si>
  <si>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</si>
  <si>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</si>
  <si>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</si>
  <si>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</si>
  <si>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</si>
  <si>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</si>
  <si>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</si>
  <si>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</si>
  <si>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</si>
  <si>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</si>
  <si>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</si>
  <si>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</si>
  <si>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</si>
  <si>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</si>
  <si>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</si>
  <si>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</si>
  <si>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</si>
  <si>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</si>
  <si>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</si>
  <si>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</si>
  <si>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</si>
  <si>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</si>
  <si>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</si>
  <si>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</si>
  <si>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</si>
  <si>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</si>
  <si>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</si>
  <si>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</si>
  <si>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</si>
  <si>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</si>
  <si>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</si>
  <si>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</si>
  <si>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</si>
  <si>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</si>
  <si>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</si>
  <si>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</si>
  <si>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</si>
  <si>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</si>
  <si>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</si>
  <si>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</si>
  <si>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</si>
  <si>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</si>
  <si>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</si>
  <si>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</si>
  <si>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</si>
  <si>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</si>
  <si>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</si>
  <si>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</si>
  <si>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</si>
  <si>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</si>
  <si>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</si>
  <si>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</si>
  <si>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</si>
  <si>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</si>
  <si>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</si>
  <si>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</si>
  <si>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</si>
  <si>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</si>
  <si>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</si>
  <si>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</si>
  <si>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</si>
  <si>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</si>
  <si>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</si>
  <si>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</si>
  <si>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</si>
  <si>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</si>
  <si>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</si>
  <si>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</si>
  <si>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</si>
  <si>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</si>
  <si>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</si>
  <si>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</si>
  <si>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</si>
  <si>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</si>
  <si>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</si>
  <si>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</si>
  <si>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</si>
  <si>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</si>
  <si>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</si>
  <si>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</si>
  <si>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</si>
  <si>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</si>
  <si>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</si>
  <si>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</si>
  <si>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</si>
  <si>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</si>
  <si>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</si>
  <si>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</si>
  <si>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</si>
  <si>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</si>
  <si>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</si>
  <si>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</si>
  <si>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</si>
  <si>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</si>
  <si>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</si>
  <si>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</si>
  <si>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</si>
  <si>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</si>
  <si>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</si>
  <si>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</si>
  <si>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</si>
  <si>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</si>
  <si>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</si>
  <si>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</si>
  <si>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</si>
  <si>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</si>
  <si>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</si>
  <si>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</si>
  <si>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</si>
  <si>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</si>
  <si>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</si>
  <si>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</si>
  <si>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</si>
  <si>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</si>
  <si>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</si>
  <si>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</si>
  <si>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</si>
  <si>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</si>
  <si>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</si>
  <si>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</si>
  <si>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</si>
  <si>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</si>
  <si>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</si>
  <si>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</si>
  <si>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</si>
  <si>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</si>
  <si>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</si>
  <si>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</si>
  <si>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</si>
  <si>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</si>
  <si>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</si>
  <si>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</si>
  <si>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</si>
  <si>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</si>
  <si>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</si>
  <si>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</si>
  <si>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</si>
  <si>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</si>
  <si>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</si>
  <si>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</si>
  <si>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</si>
  <si>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</si>
  <si>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</si>
  <si>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</si>
  <si>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</si>
  <si>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</si>
  <si>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</si>
  <si>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</si>
  <si>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</si>
  <si>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</si>
  <si>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</si>
  <si>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</si>
  <si>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</si>
  <si>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</si>
  <si>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</si>
  <si>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</si>
  <si>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</si>
  <si>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</si>
  <si>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</si>
  <si>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</si>
  <si>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</si>
  <si>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</si>
  <si>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</si>
  <si>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</si>
  <si>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</si>
  <si>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</si>
  <si>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</si>
  <si>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</si>
  <si>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</si>
  <si>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</si>
  <si>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</si>
  <si>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</si>
  <si>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</si>
  <si>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</si>
  <si>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</si>
  <si>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</si>
  <si>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</si>
  <si>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</si>
  <si>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</si>
  <si>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</si>
  <si>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</si>
  <si>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</si>
  <si>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</si>
  <si>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</si>
  <si>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</si>
  <si>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</si>
  <si>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</si>
  <si>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</si>
  <si>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</si>
  <si>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</si>
  <si>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</si>
  <si>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</si>
  <si>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</si>
  <si>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</si>
  <si>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</si>
  <si>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</si>
  <si>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</si>
  <si>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</si>
  <si>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</si>
  <si>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</si>
  <si>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</si>
  <si>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</si>
  <si>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</si>
  <si>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</si>
  <si>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</si>
  <si>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</si>
  <si>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</si>
  <si>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</si>
  <si>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</si>
  <si>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</si>
  <si>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</si>
  <si>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</si>
  <si>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</si>
  <si>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</si>
  <si>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</si>
  <si>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</si>
  <si>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</si>
  <si>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</si>
  <si>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</si>
  <si>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</si>
  <si>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</si>
  <si>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</si>
  <si>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</si>
  <si>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</si>
  <si>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</si>
  <si>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</si>
  <si>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</si>
  <si>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</si>
  <si>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</si>
  <si>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</si>
  <si>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</si>
  <si>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</si>
  <si>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</si>
  <si>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</si>
  <si>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</si>
  <si>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</si>
  <si>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</si>
  <si>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</si>
  <si>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</si>
  <si>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</si>
  <si>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</si>
  <si>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</si>
  <si>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</si>
  <si>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</si>
  <si>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</si>
  <si>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</si>
  <si>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</si>
  <si>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</si>
  <si>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</si>
  <si>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</si>
  <si>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</si>
  <si>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</si>
  <si>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</si>
  <si>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</si>
  <si>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</si>
  <si>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</si>
  <si>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</si>
  <si>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</si>
  <si>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</si>
  <si>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</si>
  <si>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</si>
  <si>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</si>
  <si>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</si>
  <si>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</si>
  <si>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</si>
  <si>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</si>
  <si>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</si>
  <si>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</si>
  <si>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</si>
  <si>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</si>
  <si>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</si>
  <si>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</si>
  <si>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</si>
  <si>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</si>
  <si>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</si>
  <si>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</si>
  <si>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</si>
  <si>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</si>
  <si>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</si>
  <si>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</si>
  <si>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</si>
  <si>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</si>
  <si>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</si>
  <si>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</si>
  <si>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</si>
  <si>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</si>
  <si>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</si>
  <si>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</si>
  <si>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</si>
  <si>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</si>
  <si>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</si>
  <si>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</si>
  <si>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</si>
  <si>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</si>
  <si>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</si>
  <si>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</si>
  <si>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</si>
  <si>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</si>
  <si>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</si>
  <si>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</si>
  <si>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</si>
  <si>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</si>
  <si>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</si>
  <si>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</si>
  <si>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</si>
  <si>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</si>
  <si>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</si>
  <si>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</si>
  <si>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</si>
  <si>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</si>
  <si>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</si>
  <si>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</si>
  <si>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</si>
  <si>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</si>
  <si>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</si>
  <si>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</si>
  <si>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</si>
  <si>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</si>
  <si>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</si>
  <si>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</si>
  <si>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</si>
  <si>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</si>
  <si>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</si>
  <si>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</si>
  <si>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</si>
  <si>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</si>
  <si>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</si>
  <si>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</si>
  <si>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</si>
  <si>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</si>
  <si>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</si>
  <si>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</si>
  <si>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</si>
  <si>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</si>
  <si>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</si>
  <si>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</si>
  <si>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</si>
  <si>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</si>
  <si>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</si>
  <si>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</si>
  <si>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</si>
  <si>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</si>
  <si>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</si>
  <si>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</si>
  <si>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</si>
  <si>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</si>
  <si>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</si>
  <si>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</si>
  <si>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</si>
  <si>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</si>
  <si>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</si>
  <si>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</si>
  <si>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</si>
  <si>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</si>
  <si>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</si>
  <si>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</si>
  <si>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</si>
  <si>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</si>
  <si>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</si>
  <si>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</si>
  <si>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</si>
  <si>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</si>
  <si>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</si>
  <si>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</si>
  <si>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</si>
  <si>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</si>
  <si>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</si>
  <si>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</si>
  <si>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</si>
  <si>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</si>
  <si>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</si>
  <si>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</si>
  <si>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</si>
  <si>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</si>
  <si>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</si>
  <si>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</si>
  <si>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</si>
  <si>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</si>
  <si>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</si>
  <si>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</si>
  <si>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</si>
  <si>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</si>
  <si>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</si>
  <si>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</si>
  <si>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</si>
  <si>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</si>
  <si>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</si>
  <si>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</si>
  <si>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</si>
  <si>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</si>
  <si>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</si>
  <si>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</si>
  <si>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</si>
  <si>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</si>
  <si>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</si>
  <si>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</si>
  <si>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</si>
  <si>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</si>
  <si>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</si>
  <si>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</si>
  <si>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</si>
  <si>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</si>
  <si>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</si>
  <si>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</si>
  <si>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</si>
  <si>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</si>
  <si>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</si>
  <si>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</si>
  <si>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</si>
  <si>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</si>
  <si>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</si>
  <si>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</si>
  <si>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</si>
  <si>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</si>
  <si>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</si>
  <si>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</si>
  <si>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</si>
  <si>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</si>
  <si>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</si>
  <si>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</si>
  <si>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</si>
  <si>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</si>
  <si>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</si>
  <si>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</si>
  <si>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</si>
  <si>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</si>
  <si>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</si>
  <si>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</si>
  <si>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</si>
  <si>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</si>
  <si>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</si>
  <si>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</si>
  <si>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</si>
  <si>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</si>
  <si>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</si>
  <si>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</si>
  <si>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</si>
  <si>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</si>
  <si>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</si>
  <si>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</si>
  <si>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</si>
  <si>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</si>
  <si>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</si>
  <si>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</si>
  <si>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</si>
  <si>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</si>
  <si>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</si>
  <si>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</si>
  <si>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</si>
  <si>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</si>
  <si>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</si>
  <si>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</si>
  <si>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</si>
  <si>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</si>
  <si>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</si>
  <si>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</si>
  <si>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</si>
  <si>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</si>
  <si>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</si>
  <si>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</si>
  <si>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</si>
  <si>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</si>
  <si>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</si>
  <si>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</si>
  <si>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</si>
  <si>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</si>
  <si>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</si>
  <si>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</si>
  <si>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</si>
  <si>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</si>
  <si>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</si>
  <si>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</si>
  <si>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</si>
  <si>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</si>
  <si>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</si>
  <si>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</si>
  <si>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</si>
  <si>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</si>
  <si>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</si>
  <si>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</si>
  <si>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</si>
  <si>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</si>
  <si>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</si>
  <si>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</si>
  <si>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</si>
  <si>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</si>
  <si>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</si>
  <si>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</si>
  <si>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</si>
  <si>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</si>
  <si>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</si>
  <si>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</si>
  <si>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</si>
  <si>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</si>
  <si>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</si>
  <si>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</si>
  <si>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</si>
  <si>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</si>
  <si>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</si>
  <si>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</si>
  <si>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</si>
  <si>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</si>
  <si>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</si>
  <si>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</si>
  <si>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</si>
  <si>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</si>
  <si>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</si>
  <si>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</si>
  <si>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</si>
  <si>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</si>
  <si>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</si>
  <si>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</si>
  <si>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</si>
  <si>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</si>
  <si>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</si>
  <si>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</si>
  <si>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</si>
  <si>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</si>
  <si>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</si>
  <si>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</si>
  <si>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</si>
  <si>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</si>
  <si>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</si>
  <si>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</si>
  <si>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</si>
  <si>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</si>
  <si>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</si>
  <si>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</si>
  <si>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</si>
  <si>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</si>
  <si>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</si>
  <si>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</si>
  <si>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</si>
  <si>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</si>
  <si>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</si>
  <si>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</si>
  <si>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</si>
  <si>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</si>
  <si>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</si>
  <si>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</si>
  <si>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</si>
  <si>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</si>
  <si>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</si>
  <si>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</si>
  <si>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</si>
  <si>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</si>
  <si>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</si>
  <si>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</si>
  <si>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</si>
  <si>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</si>
  <si>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</si>
  <si>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</si>
  <si>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</si>
  <si>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</si>
  <si>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</si>
  <si>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</si>
  <si>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</si>
  <si>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</si>
  <si>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</si>
  <si>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</si>
  <si>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</si>
  <si>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</si>
  <si>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</si>
  <si>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</si>
  <si>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</si>
  <si>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</si>
  <si>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</si>
  <si>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</si>
  <si>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</si>
  <si>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</si>
  <si>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</si>
  <si>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</si>
  <si>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</si>
  <si>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</si>
  <si>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</si>
  <si>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</si>
  <si>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</si>
  <si>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</si>
  <si>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</si>
  <si>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</si>
  <si>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</si>
  <si>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</si>
  <si>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</si>
  <si>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</si>
  <si>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</si>
  <si>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</si>
  <si>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</si>
  <si>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</si>
  <si>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</si>
  <si>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</si>
  <si>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</si>
  <si>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</si>
  <si>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</si>
  <si>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</si>
  <si>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</si>
  <si>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</si>
  <si>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</si>
  <si>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</si>
  <si>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</si>
  <si>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</si>
  <si>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</si>
  <si>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</si>
  <si>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</si>
  <si>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</si>
  <si>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</si>
  <si>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</si>
  <si>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</si>
  <si>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</si>
  <si>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</si>
  <si>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</si>
  <si>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</si>
  <si>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</si>
  <si>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</si>
  <si>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</si>
  <si>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</si>
  <si>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</si>
  <si>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</si>
  <si>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</si>
  <si>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</si>
  <si>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</si>
  <si>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</si>
  <si>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</si>
  <si>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</si>
  <si>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</si>
  <si>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</si>
  <si>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</si>
  <si>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</si>
  <si>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</si>
  <si>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</si>
  <si>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</si>
  <si>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</si>
  <si>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</si>
  <si>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</si>
  <si>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</si>
  <si>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</si>
  <si>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</si>
  <si>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</si>
  <si>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</si>
  <si>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</si>
  <si>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</si>
  <si>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</si>
  <si>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</si>
  <si>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</si>
  <si>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</si>
  <si>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</si>
  <si>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</si>
  <si>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</si>
  <si>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</si>
  <si>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</si>
  <si>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</si>
  <si>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</si>
  <si>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</si>
  <si>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</si>
  <si>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</si>
  <si>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</si>
  <si>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</si>
  <si>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</si>
  <si>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</si>
  <si>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</si>
  <si>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</si>
  <si>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</si>
  <si>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</si>
  <si>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</si>
  <si>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</si>
  <si>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</si>
  <si>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</si>
  <si>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</si>
  <si>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</si>
  <si>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</si>
  <si>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</si>
  <si>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</si>
  <si>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</si>
  <si>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</si>
  <si>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</si>
  <si>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</si>
  <si>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</si>
  <si>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</si>
  <si>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</si>
  <si>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</si>
  <si>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</si>
  <si>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</si>
  <si>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</si>
  <si>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</si>
  <si>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</si>
  <si>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</si>
  <si>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</si>
  <si>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</si>
  <si>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</si>
  <si>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</si>
  <si>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</si>
  <si>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</si>
  <si>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</si>
  <si>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</si>
  <si>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</si>
  <si>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</si>
  <si>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</si>
  <si>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</si>
  <si>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</si>
  <si>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</si>
  <si>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</si>
  <si>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</si>
  <si>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</si>
  <si>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</si>
  <si>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</si>
  <si>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</si>
  <si>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</si>
  <si>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</si>
  <si>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</si>
  <si>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</si>
  <si>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</si>
  <si>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</si>
  <si>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</si>
  <si>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</si>
  <si>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</si>
  <si>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</si>
  <si>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</si>
  <si>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</si>
  <si>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</si>
  <si>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</si>
  <si>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</si>
  <si>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</si>
  <si>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</si>
  <si>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</si>
  <si>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</si>
  <si>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</si>
  <si>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</si>
  <si>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</si>
  <si>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</si>
  <si>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</si>
  <si>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</si>
  <si>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</si>
  <si>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</si>
  <si>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</si>
  <si>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</si>
  <si>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</si>
  <si>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</si>
  <si>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</si>
  <si>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</si>
  <si>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</si>
  <si>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</si>
  <si>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</si>
  <si>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</si>
  <si>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</si>
  <si>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</si>
  <si>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</si>
  <si>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</si>
  <si>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</si>
  <si>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</si>
  <si>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</si>
  <si>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</si>
  <si>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</si>
  <si>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</si>
  <si>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</si>
  <si>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</si>
  <si>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</si>
  <si>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</si>
  <si>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</si>
  <si>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</si>
  <si>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</si>
  <si>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</si>
  <si>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</si>
  <si>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</si>
  <si>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</si>
  <si>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</si>
  <si>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</si>
  <si>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</si>
  <si>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</si>
  <si>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</si>
  <si>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</si>
  <si>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</si>
  <si>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</si>
  <si>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</si>
  <si>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</si>
  <si>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</si>
  <si>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</si>
  <si>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</si>
  <si>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</si>
  <si>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</si>
  <si>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</si>
  <si>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</si>
  <si>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</si>
  <si>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</si>
  <si>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</si>
  <si>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</si>
  <si>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</si>
  <si>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</si>
  <si>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</si>
  <si>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</si>
  <si>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</si>
  <si>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</si>
  <si>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</si>
  <si>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</si>
  <si>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</si>
  <si>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</si>
  <si>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</si>
  <si>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</si>
  <si>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</si>
  <si>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</si>
  <si>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</si>
  <si>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</si>
  <si>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</si>
  <si>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</si>
  <si>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</si>
  <si>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</si>
  <si>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</si>
  <si>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</si>
  <si>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</si>
  <si>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</si>
  <si>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</si>
  <si>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</si>
  <si>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</si>
  <si>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</si>
  <si>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</si>
  <si>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</si>
  <si>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</si>
  <si>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</si>
  <si>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</si>
  <si>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</si>
  <si>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</si>
  <si>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</si>
  <si>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</si>
  <si>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</si>
  <si>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</si>
  <si>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</si>
  <si>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</si>
  <si>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</si>
  <si>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</si>
  <si>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</si>
  <si>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</si>
  <si>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</si>
  <si>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</si>
  <si>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</si>
  <si>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</si>
  <si>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</si>
  <si>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</si>
  <si>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</si>
  <si>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</si>
  <si>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</si>
  <si>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</si>
  <si>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</si>
  <si>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</si>
  <si>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</si>
  <si>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</si>
  <si>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</si>
  <si>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</si>
  <si>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</si>
  <si>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</si>
  <si>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</si>
  <si>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</si>
  <si>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</si>
  <si>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</si>
  <si>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</si>
  <si>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</si>
  <si>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</si>
  <si>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</si>
  <si>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</si>
  <si>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</si>
  <si>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</si>
  <si>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</si>
  <si>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</si>
  <si>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</si>
  <si>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</si>
  <si>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</si>
  <si>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</si>
  <si>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</si>
  <si>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</si>
  <si>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</si>
  <si>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</si>
  <si>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</si>
  <si>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</si>
  <si>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</si>
  <si>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</si>
  <si>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</si>
  <si>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</si>
  <si>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</si>
  <si>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</si>
  <si>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</si>
  <si>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</si>
  <si>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</si>
  <si>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</si>
  <si>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</si>
  <si>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</si>
  <si>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</si>
  <si>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</si>
  <si>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</si>
  <si>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</si>
  <si>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</si>
  <si>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</si>
  <si>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</si>
  <si>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</si>
  <si>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</si>
  <si>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</si>
  <si>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</si>
  <si>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</si>
  <si>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</si>
  <si>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</si>
  <si>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</si>
  <si>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</si>
  <si>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</si>
  <si>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</si>
  <si>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</si>
  <si>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</si>
  <si>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</si>
  <si>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</si>
  <si>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</si>
  <si>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</si>
  <si>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</si>
  <si>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</si>
  <si>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</si>
  <si>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</si>
  <si>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</si>
  <si>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</si>
  <si>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</si>
  <si>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</si>
  <si>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</si>
  <si>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</si>
  <si>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</si>
  <si>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</si>
  <si>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</si>
  <si>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</si>
  <si>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</si>
  <si>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</si>
  <si>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</si>
  <si>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</si>
  <si>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</si>
  <si>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</si>
  <si>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</si>
  <si>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</si>
  <si>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</si>
  <si>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</si>
  <si>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</si>
  <si>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</si>
  <si>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</si>
  <si>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</si>
  <si>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</si>
  <si>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</si>
  <si>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</si>
  <si>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</si>
  <si>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</si>
  <si>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</si>
  <si>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</si>
  <si>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</si>
  <si>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</si>
  <si>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</si>
  <si>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</si>
  <si>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</si>
  <si>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</si>
  <si>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</si>
  <si>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</si>
  <si>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</si>
  <si>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</si>
  <si>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</si>
  <si>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</si>
  <si>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</si>
  <si>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</si>
  <si>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</si>
  <si>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</si>
  <si>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</si>
  <si>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</si>
  <si>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</si>
  <si>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</si>
  <si>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</si>
  <si>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</si>
  <si>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</si>
  <si>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</si>
  <si>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</si>
  <si>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</si>
  <si>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</si>
  <si>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</si>
  <si>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</si>
  <si>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</si>
  <si>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</si>
  <si>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</si>
  <si>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</si>
  <si>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</si>
  <si>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</si>
  <si>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</si>
  <si>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</si>
  <si>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</si>
  <si>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</si>
  <si>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</si>
  <si>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</si>
  <si>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</si>
  <si>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</si>
  <si>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</si>
  <si>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</si>
  <si>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</si>
  <si>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</si>
  <si>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</si>
  <si>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</si>
  <si>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</si>
  <si>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</si>
  <si>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</si>
  <si>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</si>
  <si>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</si>
  <si>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</si>
  <si>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</si>
  <si>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</si>
  <si>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</si>
  <si>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</si>
  <si>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</si>
  <si>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</si>
  <si>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</si>
  <si>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</si>
  <si>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</si>
  <si>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</si>
  <si>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</si>
  <si>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</si>
  <si>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</si>
  <si>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</si>
  <si>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</si>
  <si>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</si>
  <si>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</si>
  <si>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</si>
  <si>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</si>
  <si>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</si>
  <si>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</si>
  <si>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</si>
  <si>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</si>
  <si>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</si>
  <si>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</si>
  <si>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</si>
  <si>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</si>
  <si>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</si>
  <si>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</si>
  <si>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</si>
  <si>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</si>
  <si>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</si>
  <si>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</si>
  <si>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</si>
  <si>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</si>
  <si>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</si>
  <si>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</si>
  <si>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</si>
  <si>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</si>
  <si>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</si>
  <si>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</si>
  <si>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</si>
  <si>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</si>
  <si>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</si>
  <si>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</si>
  <si>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</si>
  <si>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</si>
  <si>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</si>
  <si>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</si>
  <si>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</si>
  <si>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</si>
  <si>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</si>
  <si>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</si>
  <si>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</si>
  <si>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</si>
  <si>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</si>
  <si>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</si>
  <si>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</si>
  <si>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</si>
  <si>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</si>
  <si>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</si>
  <si>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</si>
  <si>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</si>
  <si>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</si>
  <si>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</si>
  <si>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</si>
  <si>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</si>
  <si>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</si>
  <si>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</si>
  <si>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</si>
  <si>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</si>
  <si>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</si>
  <si>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</si>
  <si>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</si>
  <si>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</si>
  <si>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</si>
  <si>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</si>
  <si>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</si>
  <si>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</si>
  <si>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</si>
  <si>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</si>
  <si>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</si>
  <si>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</si>
  <si>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</si>
  <si>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</si>
  <si>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</si>
  <si>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</si>
  <si>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</si>
  <si>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</si>
  <si>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</si>
  <si>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</si>
  <si>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</si>
  <si>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</si>
  <si>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</si>
  <si>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</si>
  <si>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</si>
  <si>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</si>
  <si>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</si>
  <si>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</si>
  <si>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</si>
  <si>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</si>
  <si>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</si>
  <si>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</si>
  <si>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</si>
  <si>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</si>
  <si>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</si>
  <si>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</si>
  <si>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</si>
  <si>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</si>
  <si>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</si>
  <si>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</si>
  <si>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</si>
  <si>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</si>
  <si>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</si>
  <si>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</si>
  <si>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</si>
  <si>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</si>
  <si>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</si>
  <si>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</si>
  <si>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</si>
  <si>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</si>
  <si>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</si>
  <si>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</si>
  <si>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</si>
  <si>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</si>
  <si>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</si>
  <si>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</si>
  <si>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</si>
  <si>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</si>
  <si>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</si>
  <si>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</si>
  <si>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</si>
  <si>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</si>
  <si>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</si>
  <si>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</si>
  <si>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</si>
  <si>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</si>
  <si>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</si>
  <si>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</si>
  <si>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</si>
  <si>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</si>
  <si>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</si>
  <si>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</si>
  <si>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</si>
  <si>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</si>
  <si>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</si>
  <si>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</si>
  <si>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</si>
  <si>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</si>
  <si>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</si>
  <si>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</si>
  <si>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</si>
  <si>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</si>
  <si>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</si>
  <si>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</si>
  <si>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</si>
  <si>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</si>
  <si>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</si>
  <si>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</si>
  <si>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</si>
  <si>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</si>
  <si>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</si>
  <si>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</si>
  <si>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</si>
  <si>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</si>
  <si>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</si>
  <si>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</si>
  <si>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</si>
  <si>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</si>
  <si>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</si>
  <si>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</si>
  <si>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</si>
  <si>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</si>
  <si>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</si>
  <si>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</si>
  <si>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</si>
  <si>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</si>
  <si>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</si>
  <si>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</si>
  <si>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</si>
  <si>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</si>
  <si>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</si>
  <si>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</si>
  <si>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</si>
  <si>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</si>
  <si>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</si>
  <si>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</si>
  <si>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</si>
  <si>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</si>
  <si>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</si>
  <si>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</si>
  <si>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</si>
  <si>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</si>
  <si>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</si>
  <si>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</si>
  <si>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</si>
  <si>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</si>
  <si>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</si>
  <si>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</si>
  <si>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</si>
  <si>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</si>
  <si>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</si>
  <si>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</si>
  <si>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</si>
  <si>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</si>
  <si>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</si>
  <si>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</si>
  <si>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</si>
  <si>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</si>
  <si>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</si>
  <si>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</si>
  <si>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</si>
  <si>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</si>
  <si>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</si>
  <si>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</si>
  <si>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</si>
  <si>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</si>
  <si>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</si>
  <si>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</si>
  <si>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</si>
  <si>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</si>
  <si>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</si>
  <si>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</si>
  <si>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</si>
  <si>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</si>
  <si>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</si>
  <si>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</si>
  <si>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</si>
  <si>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</si>
  <si>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</si>
  <si>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</si>
  <si>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</si>
  <si>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</si>
  <si>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</si>
  <si>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</si>
  <si>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</si>
  <si>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</si>
  <si>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</si>
  <si>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</si>
  <si>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</si>
  <si>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</si>
  <si>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</si>
  <si>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</si>
  <si>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</si>
  <si>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</si>
  <si>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</si>
  <si>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</si>
  <si>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</si>
  <si>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</si>
  <si>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</si>
  <si>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</si>
  <si>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</si>
  <si>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</si>
  <si>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</si>
  <si>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</si>
  <si>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</si>
  <si>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</si>
  <si>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</si>
  <si>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</si>
  <si>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</si>
  <si>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</si>
  <si>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</si>
  <si>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</si>
  <si>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</si>
  <si>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</si>
  <si>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</si>
  <si>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</si>
  <si>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</si>
  <si>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</si>
  <si>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</si>
  <si>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</si>
  <si>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</si>
  <si>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</si>
  <si>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</si>
  <si>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</si>
  <si>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</si>
  <si>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</si>
  <si>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</si>
  <si>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</si>
  <si>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</si>
  <si>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</si>
  <si>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</si>
  <si>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</si>
  <si>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</si>
  <si>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</si>
  <si>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</si>
  <si>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</si>
  <si>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</si>
  <si>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</si>
  <si>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</si>
  <si>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</si>
  <si>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</si>
  <si>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</si>
  <si>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</si>
  <si>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</si>
  <si>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</si>
  <si>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</si>
  <si>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</si>
  <si>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</si>
  <si>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</si>
  <si>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</si>
  <si>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</si>
  <si>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</si>
  <si>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</si>
  <si>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</si>
  <si>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</si>
  <si>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</si>
  <si>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</si>
  <si>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</si>
  <si>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</si>
  <si>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</si>
  <si>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</si>
  <si>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</si>
  <si>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</si>
  <si>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</si>
  <si>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</si>
  <si>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</si>
  <si>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</si>
  <si>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</si>
  <si>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</si>
  <si>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</si>
  <si>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</si>
  <si>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</si>
  <si>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</si>
  <si>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</si>
  <si>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</si>
  <si>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</si>
  <si>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</si>
  <si>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</si>
  <si>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</si>
  <si>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</si>
  <si>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</si>
  <si>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</si>
  <si>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</si>
  <si>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</si>
  <si>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</si>
  <si>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</si>
  <si>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</si>
  <si>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</si>
  <si>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</si>
  <si>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</si>
  <si>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</si>
  <si>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</si>
  <si>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</si>
  <si>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</si>
  <si>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</si>
  <si>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</si>
  <si>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</si>
  <si>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</si>
  <si>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</si>
  <si>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</si>
  <si>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</si>
  <si>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</si>
  <si>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</si>
  <si>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</si>
  <si>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</si>
  <si>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</si>
  <si>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</si>
  <si>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</si>
  <si>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</si>
  <si>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</si>
  <si>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</si>
  <si>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</si>
  <si>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</si>
  <si>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</si>
  <si>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</si>
  <si>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</si>
  <si>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</si>
  <si>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</si>
  <si>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</si>
  <si>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</si>
  <si>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</si>
  <si>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</si>
  <si>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</si>
  <si>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</si>
  <si>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</si>
  <si>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</si>
  <si>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</si>
  <si>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</si>
  <si>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</si>
  <si>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</si>
  <si>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</si>
  <si>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</si>
  <si>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</si>
  <si>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</si>
  <si>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</si>
  <si>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</si>
  <si>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</si>
  <si>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</si>
  <si>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</si>
  <si>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</si>
  <si>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</si>
  <si>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</si>
  <si>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</si>
  <si>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</si>
  <si>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</si>
  <si>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</si>
  <si>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</si>
  <si>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</si>
  <si>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</si>
  <si>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</si>
  <si>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</si>
  <si>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</si>
  <si>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</si>
  <si>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</si>
  <si>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</si>
  <si>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</si>
  <si>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</si>
  <si>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</si>
  <si>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</si>
  <si>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</si>
  <si>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</si>
  <si>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</si>
  <si>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</si>
  <si>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</si>
  <si>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</si>
  <si>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</si>
  <si>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</si>
  <si>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</si>
  <si>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</si>
  <si>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</si>
  <si>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</si>
  <si>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</si>
  <si>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</si>
  <si>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</si>
  <si>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</si>
  <si>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</si>
  <si>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</si>
  <si>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</si>
  <si>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</si>
  <si>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</si>
  <si>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</si>
  <si>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</si>
  <si>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</si>
  <si>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</si>
  <si>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</si>
  <si>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</si>
  <si>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</si>
  <si>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</si>
  <si>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</si>
  <si>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</si>
  <si>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</si>
  <si>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</si>
  <si>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</si>
  <si>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</si>
  <si>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</si>
  <si>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</si>
  <si>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</si>
  <si>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</si>
  <si>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</si>
  <si>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</si>
  <si>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</si>
  <si>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</si>
  <si>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</si>
  <si>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</si>
  <si>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</si>
  <si>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</si>
  <si>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</si>
  <si>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</si>
  <si>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</si>
  <si>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</si>
  <si>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</si>
  <si>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</si>
  <si>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</si>
  <si>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</si>
  <si>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</si>
  <si>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</si>
  <si>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</si>
  <si>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</si>
  <si>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</si>
  <si>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</si>
  <si>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</si>
  <si>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</si>
  <si>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</si>
  <si>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</si>
  <si>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</si>
  <si>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</si>
  <si>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</si>
  <si>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</si>
  <si>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</si>
  <si>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</si>
  <si>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</si>
  <si>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</si>
  <si>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</si>
  <si>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</si>
  <si>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</si>
  <si>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</si>
  <si>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</si>
  <si>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</si>
  <si>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</si>
  <si>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</si>
  <si>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</si>
  <si>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</si>
  <si>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</si>
  <si>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</si>
  <si>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</si>
  <si>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</si>
  <si>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</si>
  <si>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</si>
  <si>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</si>
  <si>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</si>
  <si>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</si>
  <si>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</si>
  <si>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</si>
  <si>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</si>
  <si>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</si>
  <si>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</si>
  <si>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</si>
  <si>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</si>
  <si>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</si>
  <si>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</si>
  <si>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</si>
  <si>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</si>
  <si>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</si>
  <si>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</si>
  <si>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</si>
  <si>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</si>
  <si>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</si>
  <si>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</si>
  <si>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</si>
  <si>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</si>
  <si>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</si>
  <si>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</si>
  <si>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</si>
  <si>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</si>
  <si>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</si>
  <si>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</si>
  <si>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</si>
  <si>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</si>
  <si>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</si>
  <si>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</si>
  <si>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</si>
  <si>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</si>
  <si>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</si>
  <si>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</si>
  <si>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</si>
  <si>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</si>
  <si>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</si>
  <si>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</si>
  <si>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</si>
  <si>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</si>
  <si>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</si>
  <si>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</si>
  <si>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</si>
  <si>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</si>
  <si>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</si>
  <si>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</si>
  <si>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</si>
  <si>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</si>
  <si>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</si>
  <si>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</si>
  <si>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</si>
  <si>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</si>
  <si>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</si>
  <si>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</si>
  <si>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</si>
  <si>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</si>
  <si>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</si>
  <si>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</si>
  <si>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</si>
  <si>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</si>
  <si>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</si>
  <si>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</si>
  <si>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</si>
  <si>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</si>
  <si>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</si>
  <si>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</si>
  <si>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</si>
  <si>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</si>
  <si>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</si>
  <si>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</si>
  <si>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</si>
  <si>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</si>
  <si>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</si>
  <si>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</si>
  <si>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</si>
  <si>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</si>
  <si>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</si>
  <si>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</si>
  <si>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</si>
  <si>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</si>
  <si>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</si>
  <si>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</si>
  <si>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</si>
  <si>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</si>
  <si>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</si>
  <si>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</si>
  <si>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</si>
  <si>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</si>
  <si>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</si>
  <si>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</si>
  <si>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</si>
  <si>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</si>
  <si>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</si>
  <si>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</si>
  <si>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</si>
  <si>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</si>
  <si>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</si>
  <si>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</si>
  <si>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</si>
  <si>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</si>
  <si>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</si>
  <si>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</si>
  <si>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</si>
  <si>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</si>
  <si>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</si>
  <si>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</si>
  <si>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</si>
  <si>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</si>
  <si>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</si>
  <si>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</si>
  <si>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</si>
  <si>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</si>
  <si>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</si>
  <si>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</si>
  <si>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</si>
  <si>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</si>
  <si>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</si>
  <si>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</si>
  <si>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</si>
  <si>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</si>
  <si>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</si>
  <si>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</si>
  <si>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</si>
  <si>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</si>
  <si>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</si>
  <si>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</si>
  <si>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</si>
  <si>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</si>
  <si>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</si>
  <si>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</si>
  <si>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</si>
  <si>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</si>
  <si>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</si>
  <si>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</si>
  <si>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</si>
  <si>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</si>
  <si>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</si>
  <si>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</si>
  <si>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</si>
  <si>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</si>
  <si>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</si>
  <si>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</si>
  <si>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</si>
  <si>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</si>
  <si>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</si>
  <si>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</si>
  <si>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</si>
  <si>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</si>
  <si>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</si>
  <si>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</si>
  <si>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</si>
  <si>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</si>
  <si>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</si>
  <si>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</si>
  <si>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</si>
  <si>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</si>
  <si>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</si>
  <si>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</si>
  <si>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</si>
  <si>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</si>
  <si>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</si>
  <si>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</si>
  <si>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</si>
  <si>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</si>
  <si>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</si>
  <si>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</si>
  <si>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</si>
  <si>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</si>
  <si>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</si>
  <si>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</si>
  <si>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</si>
  <si>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</si>
  <si>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</si>
  <si>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</si>
  <si>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</si>
  <si>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</si>
  <si>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</si>
  <si>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</si>
  <si>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</si>
  <si>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</si>
  <si>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</si>
  <si>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</si>
  <si>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</si>
  <si>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</si>
  <si>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</si>
  <si>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</si>
  <si>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</si>
  <si>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</si>
  <si>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</si>
  <si>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</si>
  <si>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</si>
  <si>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</si>
  <si>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</si>
  <si>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</si>
  <si>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</si>
  <si>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</si>
  <si>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</si>
  <si>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</si>
  <si>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</si>
  <si>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</si>
  <si>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</si>
  <si>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</si>
  <si>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</si>
  <si>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</si>
  <si>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</si>
  <si>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</si>
  <si>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</si>
  <si>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</si>
  <si>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</si>
  <si>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</si>
  <si>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</si>
  <si>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</si>
  <si>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</si>
  <si>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</si>
  <si>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</si>
  <si>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</si>
  <si>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</si>
  <si>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</si>
  <si>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</si>
  <si>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</si>
  <si>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</si>
  <si>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</si>
  <si>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</si>
  <si>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</si>
  <si>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</si>
  <si>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</si>
  <si>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</si>
  <si>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</si>
  <si>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</si>
  <si>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</si>
  <si>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</si>
  <si>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</si>
  <si>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</si>
  <si>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</si>
  <si>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</si>
  <si>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</si>
  <si>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</si>
  <si>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</si>
  <si>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</si>
  <si>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</si>
  <si>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</si>
  <si>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</si>
  <si>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</si>
  <si>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</si>
  <si>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</si>
  <si>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</si>
  <si>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</si>
  <si>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</si>
  <si>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</si>
  <si>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</si>
  <si>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</si>
  <si>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</si>
  <si>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</si>
  <si>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</si>
  <si>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</si>
  <si>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</si>
  <si>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</si>
  <si>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</si>
  <si>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</si>
  <si>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</si>
  <si>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</si>
  <si>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</si>
  <si>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</si>
  <si>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</si>
  <si>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</si>
  <si>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</si>
  <si>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</si>
  <si>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</si>
  <si>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</si>
  <si>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</si>
  <si>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</si>
  <si>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</si>
  <si>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</si>
  <si>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</si>
  <si>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HSK63-ER16x100_0-6x4"_Tap_Ext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</si>
  <si>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</si>
  <si>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</si>
  <si>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</si>
  <si>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</si>
  <si>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</si>
  <si>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</si>
  <si>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</si>
  <si>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</si>
  <si>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</si>
  <si>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</si>
  <si>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</si>
  <si>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</si>
  <si>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</si>
  <si>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</si>
  <si>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</si>
  <si>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</si>
  <si>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</si>
  <si>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</si>
  <si>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</si>
  <si>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</si>
  <si>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</si>
  <si>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</si>
  <si>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</si>
  <si>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</si>
  <si>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</si>
  <si>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</si>
  <si>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</si>
  <si>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</si>
  <si>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</si>
  <si>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</si>
  <si>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</si>
  <si>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</si>
  <si>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</si>
  <si>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</si>
  <si>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</si>
  <si>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</si>
  <si>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</si>
  <si>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</si>
  <si>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</si>
  <si>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HSK63-ER16X100_.125x.250x6"_Tool_Ext Short</t>
  </si>
  <si>
    <t>HSK63-ER16X100_.125x.250x6"_Tool_Ext Long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</si>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</sst>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40" totalsRowShown="0">
  <autoFilter ref="A1:BP1440" xr:uid="{00000000-0009-0000-0100-000002000000}"/>
  <sortState ref="A2:BP1405">
    <sortCondition ref="E1:E1405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33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32"/>
    <tableColumn id="67" xr3:uid="{6C7363B5-23B1-4863-9E09-780902EF62D4}" name="T" dataDxfId="31"/>
    <tableColumn id="68" xr3:uid="{A0BB1658-9851-48AA-AD38-45191D934830}" name="U" dataDxfId="30"/>
    <tableColumn id="61" xr3:uid="{00000000-0010-0000-0100-00003D000000}" name="R_Off" dataDxfId="29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8"/>
  <sheetViews>
    <sheetView tabSelected="1" zoomScaleNormal="100" workbookViewId="0">
      <pane ySplit="1" topLeftCell="A1406" activePane="bottomLeft" state="frozen"/>
      <selection pane="bottomLeft" activeCell="A1438" sqref="A143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AA1384" s="13" t="str">
        <f t="shared" ref="AA1384" si="24">IF(Z1384 &lt; 1, "", (M1384/2)/TAN(RADIANS(Z1384/2)))</f>
        <v/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8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  <c r="BP1395" s="6" t="s">
        <v>3499</v>
      </c>
    </row>
    <row r="1396" spans="1:68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8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v>0.22800000000000001</v>
      </c>
    </row>
    <row r="1401" spans="1:68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8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v>0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8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8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R1408" s="14">
        <f>IF(Table3[[#This Row],[ShoulderLenEnd]]="",0,90-(DEGREES(ATAN((Q1408-P1408)/((N1408-O1408)/2)))))</f>
        <v>0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5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5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f t="shared" ref="AA1420" si="26">IF(Z1420 &lt; 1, "", (M1420/2)/TAN(RADIANS(Z1420/2)))</f>
        <v>3.6084391824351622E-2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7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7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7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7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7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1426</v>
      </c>
      <c r="G1429" s="9" t="s">
        <v>74</v>
      </c>
      <c r="H1429" s="10" t="s">
        <v>150</v>
      </c>
      <c r="I1429" s="11" t="s">
        <v>4051</v>
      </c>
      <c r="J1429" s="83">
        <v>9038990001400</v>
      </c>
      <c r="K1429" s="11" t="str">
        <f>CONCATENATE(Table3[[#This Row],[Type]]," "&amp;TEXT(Table3[[#This Row],[Diameter]],".0000")&amp;""," "&amp;Table3[[#This Row],[NumFlutes]]&amp;"FL")</f>
        <v>CD .0055 2FL</v>
      </c>
      <c r="M1429" s="13">
        <v>5.4999999999999997E-3</v>
      </c>
      <c r="N1429" s="13">
        <v>0.11799999999999999</v>
      </c>
      <c r="O1429" s="6">
        <v>0.04</v>
      </c>
      <c r="P1429" s="6">
        <v>0.316</v>
      </c>
      <c r="R1429" s="14">
        <f>IF(Table3[[#This Row],[ShoulderLenEnd]]="",0,90-(DEGREES(ATAN((Q1429-P1429)/((N1429-O1429)/2)))))</f>
        <v>0</v>
      </c>
      <c r="S1429" s="15">
        <v>0.47499999999999998</v>
      </c>
      <c r="T1429" s="6">
        <v>2</v>
      </c>
      <c r="U1429" s="6">
        <v>1.496</v>
      </c>
      <c r="V1429" s="6">
        <v>5.5100000000000003E-2</v>
      </c>
      <c r="Z1429" s="6">
        <v>140</v>
      </c>
      <c r="AA1429" s="13">
        <f>IF(Z1429 &lt; 1, "", (M1429/2)/TAN(RADIANS(Z1429/2)))</f>
        <v>1.0009181442320566E-3</v>
      </c>
      <c r="AE1429" s="6" t="s">
        <v>44</v>
      </c>
      <c r="AF1429" s="6" t="s">
        <v>369</v>
      </c>
      <c r="AG1429" s="6" t="s">
        <v>875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4052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1427</v>
      </c>
      <c r="G1430" s="9" t="s">
        <v>74</v>
      </c>
      <c r="H1430" s="10" t="s">
        <v>150</v>
      </c>
      <c r="I1430" s="11" t="s">
        <v>4060</v>
      </c>
      <c r="J1430" s="12">
        <v>320426</v>
      </c>
      <c r="K1430" s="11" t="str">
        <f>CONCATENATE(Table3[[#This Row],[Type]]," "&amp;TEXT(Table3[[#This Row],[Diameter]],".0000")&amp;""," "&amp;Table3[[#This Row],[NumFlutes]]&amp;"FL")</f>
        <v>CD .0114 2FL</v>
      </c>
      <c r="M1430" s="13">
        <v>1.14E-2</v>
      </c>
      <c r="N1430" s="13">
        <v>0.11799999999999999</v>
      </c>
      <c r="O1430" s="6">
        <v>3.9E-2</v>
      </c>
      <c r="P1430" s="6">
        <v>0.23899999999999999</v>
      </c>
      <c r="R1430" s="14">
        <v>0</v>
      </c>
      <c r="S1430" s="15">
        <v>0.41499999999999998</v>
      </c>
      <c r="T1430" s="6">
        <v>2</v>
      </c>
      <c r="U1430" s="6">
        <v>1.4990000000000001</v>
      </c>
      <c r="V1430" s="6">
        <v>0.12</v>
      </c>
      <c r="Z1430" s="6">
        <v>130</v>
      </c>
      <c r="AA1430" s="13">
        <f>IF(Z1430 &lt; 1, "", (M1430/2)/TAN(RADIANS(Z1430/2)))</f>
        <v>2.6579536514834919E-3</v>
      </c>
      <c r="AE1430" s="6" t="s">
        <v>44</v>
      </c>
      <c r="AF1430" s="6" t="s">
        <v>369</v>
      </c>
      <c r="AG1430" s="6" t="s">
        <v>4061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4062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1428</v>
      </c>
      <c r="G1431" s="9" t="s">
        <v>74</v>
      </c>
      <c r="H1431" s="10" t="s">
        <v>150</v>
      </c>
      <c r="I1431" s="11" t="s">
        <v>4070</v>
      </c>
      <c r="J1431" s="83">
        <v>9038990002800</v>
      </c>
      <c r="K1431" s="11" t="str">
        <f>CONCATENATE(Table3[[#This Row],[Type]]," "&amp;TEXT(Table3[[#This Row],[Diameter]],".0000")&amp;""," "&amp;Table3[[#This Row],[NumFlutes]]&amp;"FL")</f>
        <v>CD .0110 2FL</v>
      </c>
      <c r="M1431" s="13">
        <v>1.0999999999999999E-2</v>
      </c>
      <c r="N1431" s="13">
        <v>0.11799999999999999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0.11799999999999999</v>
      </c>
      <c r="Z1431" s="6">
        <v>140</v>
      </c>
      <c r="AA1431" s="13">
        <f>IF(Z1431 &lt; 1, "", (M1431/2)/TAN(RADIANS(Z1431/2)))</f>
        <v>2.0018362884641132E-3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4071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1429</v>
      </c>
      <c r="G1432" s="9" t="s">
        <v>74</v>
      </c>
      <c r="H1432" s="10" t="s">
        <v>150</v>
      </c>
      <c r="I1432" s="11" t="s">
        <v>4079</v>
      </c>
      <c r="J1432" s="83">
        <v>9038990001900</v>
      </c>
      <c r="K1432" s="11" t="str">
        <f>CONCATENATE(Table3[[#This Row],[Type]]," "&amp;TEXT(Table3[[#This Row],[Diameter]],".0000")&amp;""," "&amp;Table3[[#This Row],[NumFlutes]]&amp;"FL")</f>
        <v>CD .0070 2FL</v>
      </c>
      <c r="M1432" s="13">
        <v>7.0000000000000001E-3</v>
      </c>
      <c r="N1432" s="13">
        <v>1.18E-2</v>
      </c>
      <c r="O1432" s="6">
        <v>0.04</v>
      </c>
      <c r="P1432" s="6">
        <v>0.316</v>
      </c>
      <c r="R1432" s="14">
        <v>0</v>
      </c>
      <c r="S1432" s="15">
        <v>0.47499999999999998</v>
      </c>
      <c r="T1432" s="6">
        <v>2</v>
      </c>
      <c r="U1432" s="6">
        <v>1.496</v>
      </c>
      <c r="V1432" s="6">
        <v>7.9000000000000001E-2</v>
      </c>
      <c r="Z1432" s="6">
        <v>140</v>
      </c>
      <c r="AA1432" s="13">
        <f>IF(Z1432 &lt; 1, "", (M1432/2)/TAN(RADIANS(Z1432/2)))</f>
        <v>1.2738958199317086E-3</v>
      </c>
      <c r="AE1432" s="6" t="s">
        <v>44</v>
      </c>
      <c r="AF1432" s="6" t="s">
        <v>369</v>
      </c>
      <c r="AG1432" s="6" t="s">
        <v>875</v>
      </c>
      <c r="AH1432" s="6" t="s">
        <v>153</v>
      </c>
      <c r="AI1432" s="6">
        <v>0</v>
      </c>
      <c r="AJ1432" s="6">
        <v>1</v>
      </c>
      <c r="AK1432" s="6">
        <v>0</v>
      </c>
      <c r="AL1432" s="6">
        <v>0</v>
      </c>
      <c r="AM1432" s="6">
        <v>0</v>
      </c>
      <c r="AN1432" s="6">
        <v>1</v>
      </c>
      <c r="AO1432" s="6">
        <v>1</v>
      </c>
      <c r="AP1432" s="6">
        <v>1</v>
      </c>
      <c r="AQ1432" s="6" t="s">
        <v>4080</v>
      </c>
      <c r="AR1432" s="6">
        <v>0</v>
      </c>
      <c r="AS1432" s="6">
        <v>0</v>
      </c>
      <c r="AT1432" s="6">
        <v>0</v>
      </c>
      <c r="AU1432" s="6">
        <v>0</v>
      </c>
      <c r="AV1432" s="6">
        <v>2</v>
      </c>
      <c r="AW1432" s="6">
        <v>0</v>
      </c>
      <c r="AX1432" s="6">
        <v>0</v>
      </c>
      <c r="AY1432" s="6">
        <v>0</v>
      </c>
      <c r="AZ1432" s="6">
        <v>1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149</v>
      </c>
      <c r="D1433" s="6" t="s">
        <v>149</v>
      </c>
      <c r="E1433" s="6">
        <v>1430</v>
      </c>
      <c r="G1433" s="9" t="s">
        <v>74</v>
      </c>
      <c r="H1433" s="10" t="s">
        <v>2265</v>
      </c>
      <c r="I1433" s="11" t="s">
        <v>4087</v>
      </c>
      <c r="J1433" s="12">
        <v>51020</v>
      </c>
      <c r="K1433" s="11" t="str">
        <f>CONCATENATE(Table3[[#This Row],[Type]]," "&amp;TEXT(Table3[[#This Row],[Diameter]],".0000")&amp;""," "&amp;Table3[[#This Row],[NumFlutes]]&amp;"FL")</f>
        <v>DC .1610 2FL</v>
      </c>
      <c r="M1433" s="13">
        <v>0.161</v>
      </c>
      <c r="N1433" s="13">
        <v>0.161</v>
      </c>
      <c r="O1433" s="6">
        <v>0.161</v>
      </c>
      <c r="P1433" s="6">
        <v>1.375</v>
      </c>
      <c r="R1433" s="14">
        <v>0</v>
      </c>
      <c r="S1433" s="15">
        <v>1.5</v>
      </c>
      <c r="T1433" s="6">
        <v>2</v>
      </c>
      <c r="U1433" s="6">
        <v>2.5</v>
      </c>
      <c r="V1433" s="6">
        <v>1.109</v>
      </c>
      <c r="Z1433" s="6">
        <v>118</v>
      </c>
      <c r="AA1433" s="13">
        <f t="shared" ref="AA1433:AA1438" si="28">IF(Z1433 &lt; 1, "", (M1433/2)/TAN(RADIANS(Z1433/2)))</f>
        <v>4.8369279831718605E-2</v>
      </c>
      <c r="AE1433" s="6" t="s">
        <v>44</v>
      </c>
      <c r="AF1433" s="6" t="s">
        <v>369</v>
      </c>
      <c r="AG1433" s="6" t="s">
        <v>79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0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1873</v>
      </c>
      <c r="C1434" s="6" t="s">
        <v>1873</v>
      </c>
      <c r="E1434" s="6">
        <v>1431</v>
      </c>
      <c r="G1434" s="9" t="s">
        <v>74</v>
      </c>
      <c r="H1434" s="10" t="s">
        <v>1873</v>
      </c>
      <c r="I1434" s="11" t="s">
        <v>1894</v>
      </c>
      <c r="J1434" s="12">
        <v>22640</v>
      </c>
      <c r="K1434" s="11" t="str">
        <f>CONCATENATE(Table3[[#This Row],[Type]]," "&amp;TEXT(Table3[[#This Row],[Diameter]],".0000")&amp;""," "&amp;Table3[[#This Row],[NumFlutes]]&amp;"FL")</f>
        <v>KC .5000 5FL</v>
      </c>
      <c r="M1434" s="13">
        <v>0.5</v>
      </c>
      <c r="N1434" s="13">
        <v>0.5</v>
      </c>
      <c r="O1434" s="6">
        <v>0.25</v>
      </c>
      <c r="P1434" s="6">
        <v>0.82799999999999996</v>
      </c>
      <c r="Q1434" s="6">
        <v>0.97</v>
      </c>
      <c r="R1434" s="14">
        <f>IF(Table3[[#This Row],[ShoulderLenEnd]]="",0,90-(DEGREES(ATAN((Q1434-P1434)/((N1434-O1434)/2)))))</f>
        <v>41.356871787793956</v>
      </c>
      <c r="S1434" s="15">
        <v>1.1000000000000001</v>
      </c>
      <c r="T1434" s="6">
        <v>5</v>
      </c>
      <c r="U1434" s="6">
        <v>3.01</v>
      </c>
      <c r="V1434" s="6">
        <v>7.8E-2</v>
      </c>
      <c r="AA1434" s="13" t="str">
        <f t="shared" si="28"/>
        <v/>
      </c>
      <c r="AE1434" s="6" t="s">
        <v>44</v>
      </c>
      <c r="AF1434" s="6" t="s">
        <v>62</v>
      </c>
      <c r="AG1434" s="6" t="s">
        <v>66</v>
      </c>
      <c r="AI1434" s="6">
        <v>0</v>
      </c>
      <c r="AJ1434" s="6">
        <v>1</v>
      </c>
      <c r="AK1434" s="6">
        <v>1</v>
      </c>
      <c r="AL1434" s="6">
        <v>1</v>
      </c>
      <c r="AM1434" s="6">
        <v>1</v>
      </c>
      <c r="AN1434" s="6">
        <v>1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1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149</v>
      </c>
      <c r="D1435" s="6" t="s">
        <v>149</v>
      </c>
      <c r="E1435" s="6">
        <v>1432</v>
      </c>
      <c r="G1435" s="9" t="s">
        <v>74</v>
      </c>
      <c r="H1435" s="10" t="s">
        <v>873</v>
      </c>
      <c r="I1435" s="11" t="s">
        <v>4088</v>
      </c>
      <c r="J1435" s="30" t="s">
        <v>4090</v>
      </c>
      <c r="K1435" s="11" t="str">
        <f>CONCATENATE(Table3[[#This Row],[Type]]," "&amp;TEXT(Table3[[#This Row],[Diameter]],".0000")&amp;""," "&amp;Table3[[#This Row],[NumFlutes]]&amp;"FL")</f>
        <v>DT .0492 2FL</v>
      </c>
      <c r="M1435" s="13">
        <v>4.9200000000000001E-2</v>
      </c>
      <c r="N1435" s="13">
        <v>4.9200000000000001E-2</v>
      </c>
      <c r="O1435" s="6">
        <v>4.9200000000000001E-2</v>
      </c>
      <c r="P1435" s="6">
        <v>1.823</v>
      </c>
      <c r="R1435" s="14">
        <v>0</v>
      </c>
      <c r="S1435" s="15">
        <v>1.825</v>
      </c>
      <c r="T1435" s="6">
        <v>2</v>
      </c>
      <c r="U1435" s="6">
        <v>3</v>
      </c>
      <c r="V1435" s="6">
        <v>1.75</v>
      </c>
      <c r="Z1435" s="6">
        <v>118</v>
      </c>
      <c r="AA1435" s="13">
        <f t="shared" si="28"/>
        <v>1.4781171228077983E-2</v>
      </c>
      <c r="AE1435" s="6" t="s">
        <v>49</v>
      </c>
      <c r="AF1435" s="6" t="s">
        <v>62</v>
      </c>
      <c r="AG1435" s="6" t="s">
        <v>4089</v>
      </c>
      <c r="AH1435" s="6" t="s">
        <v>620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1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0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0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1922</v>
      </c>
      <c r="D1436" s="6" t="s">
        <v>1922</v>
      </c>
      <c r="E1436" s="6">
        <v>1433</v>
      </c>
      <c r="G1436" s="9" t="s">
        <v>74</v>
      </c>
      <c r="H1436" s="10" t="s">
        <v>1922</v>
      </c>
      <c r="I1436" s="11" t="s">
        <v>4099</v>
      </c>
      <c r="J1436" s="30" t="s">
        <v>4100</v>
      </c>
      <c r="K1436" s="11" t="str">
        <f>CONCATENATE(Table3[[#This Row],[Type]]," "&amp;TEXT(Table3[[#This Row],[Diameter]],".0000")&amp;""," "&amp;Table3[[#This Row],[NumFlutes]]&amp;"FL")</f>
        <v>RM .0495 4FL</v>
      </c>
      <c r="M1436" s="13">
        <v>4.9500000000000002E-2</v>
      </c>
      <c r="N1436" s="13">
        <v>0.125</v>
      </c>
      <c r="O1436" s="6">
        <v>4.4999999999999998E-2</v>
      </c>
      <c r="P1436" s="6">
        <v>0.66</v>
      </c>
      <c r="Q1436" s="6">
        <v>0.85</v>
      </c>
      <c r="R1436" s="14">
        <f>IF(Table3[[#This Row],[ShoulderLenEnd]]="",0,90-(DEGREES(ATAN((Q1436-P1436)/((N1436-O1436)/2)))))</f>
        <v>11.888658039627984</v>
      </c>
      <c r="S1436" s="15">
        <v>0.86</v>
      </c>
      <c r="T1436" s="6">
        <v>4</v>
      </c>
      <c r="U1436" s="6">
        <v>2</v>
      </c>
      <c r="V1436" s="6">
        <v>0.4</v>
      </c>
      <c r="AA1436" s="13" t="str">
        <f t="shared" si="28"/>
        <v/>
      </c>
      <c r="AB1436" s="6">
        <v>2.9000000000000001E-2</v>
      </c>
      <c r="AC1436" s="6">
        <v>0.01</v>
      </c>
      <c r="AE1436" s="6" t="s">
        <v>44</v>
      </c>
      <c r="AF1436" s="6" t="s">
        <v>62</v>
      </c>
      <c r="AG1436" s="6" t="s">
        <v>66</v>
      </c>
      <c r="AI1436" s="6">
        <v>0</v>
      </c>
      <c r="AJ1436" s="6">
        <v>0</v>
      </c>
      <c r="AK1436" s="6">
        <v>0</v>
      </c>
      <c r="AL1436" s="6">
        <v>1</v>
      </c>
      <c r="AM1436" s="6">
        <v>0</v>
      </c>
      <c r="AN1436" s="6">
        <v>0</v>
      </c>
      <c r="AO1436" s="6">
        <v>0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1</v>
      </c>
      <c r="AW1436" s="6">
        <v>0</v>
      </c>
      <c r="AX1436" s="6">
        <v>0</v>
      </c>
      <c r="AY1436" s="6">
        <v>0</v>
      </c>
      <c r="AZ1436" s="6">
        <v>1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1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149</v>
      </c>
      <c r="D1437" s="6" t="s">
        <v>149</v>
      </c>
      <c r="E1437" s="6">
        <v>1434</v>
      </c>
      <c r="G1437" s="9" t="s">
        <v>74</v>
      </c>
      <c r="H1437" s="10" t="s">
        <v>2265</v>
      </c>
      <c r="I1437" s="11" t="s">
        <v>4136</v>
      </c>
      <c r="J1437" s="30" t="s">
        <v>4137</v>
      </c>
      <c r="K1437" s="11" t="str">
        <f>CONCATENATE(Table3[[#This Row],[Type]]," "&amp;TEXT(Table3[[#This Row],[Diameter]],".0000")&amp;""," "&amp;Table3[[#This Row],[NumFlutes]]&amp;"FL")</f>
        <v>DC .2440 2FL</v>
      </c>
      <c r="M1437" s="13">
        <v>0.24399999999999999</v>
      </c>
      <c r="N1437" s="13">
        <v>0.315</v>
      </c>
      <c r="O1437" s="6">
        <v>0.24399999999999999</v>
      </c>
      <c r="P1437" s="6">
        <v>8.5830000000000002</v>
      </c>
      <c r="Q1437" s="6">
        <v>8.6219999999999999</v>
      </c>
      <c r="R1437" s="14">
        <f>IF(Table3[[#This Row],[ShoulderLenEnd]]="",0,90-(DEGREES(ATAN((Q1437-P1437)/((N1437-O1437)/2)))))</f>
        <v>42.310229676849751</v>
      </c>
      <c r="S1437" s="15">
        <v>8.66</v>
      </c>
      <c r="T1437" s="6">
        <v>2</v>
      </c>
      <c r="U1437" s="6">
        <v>10.079000000000001</v>
      </c>
      <c r="V1437" s="6">
        <v>8.5039999999999996</v>
      </c>
      <c r="Z1437" s="6">
        <v>140</v>
      </c>
      <c r="AA1437" s="13">
        <f t="shared" si="28"/>
        <v>4.4404368580476694E-2</v>
      </c>
      <c r="AE1437" s="6" t="s">
        <v>44</v>
      </c>
      <c r="AF1437" s="6" t="s">
        <v>369</v>
      </c>
      <c r="AG1437" s="6" t="s">
        <v>4138</v>
      </c>
      <c r="AI1437" s="6">
        <v>0</v>
      </c>
      <c r="AJ1437" s="6">
        <v>1</v>
      </c>
      <c r="AK1437" s="6">
        <v>1</v>
      </c>
      <c r="AL1437" s="6">
        <v>1</v>
      </c>
      <c r="AM1437" s="6">
        <v>0</v>
      </c>
      <c r="AN1437" s="6">
        <v>0</v>
      </c>
      <c r="AO1437" s="6">
        <v>1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0</v>
      </c>
      <c r="AW1437" s="6">
        <v>0</v>
      </c>
      <c r="AX1437" s="6">
        <v>1</v>
      </c>
      <c r="AY1437" s="6">
        <v>0</v>
      </c>
      <c r="AZ1437" s="6">
        <v>0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0</v>
      </c>
      <c r="B1438" s="6" t="s">
        <v>1554</v>
      </c>
      <c r="C1438" s="6" t="s">
        <v>1554</v>
      </c>
      <c r="E1438" s="6">
        <v>1435</v>
      </c>
      <c r="G1438" s="9" t="s">
        <v>74</v>
      </c>
      <c r="H1438" s="10" t="s">
        <v>1554</v>
      </c>
      <c r="I1438" s="11" t="s">
        <v>4139</v>
      </c>
      <c r="J1438" s="30" t="s">
        <v>4140</v>
      </c>
      <c r="K1438" s="11" t="str">
        <f>CONCATENATE(Table3[[#This Row],[Type]]," "&amp;TEXT(Table3[[#This Row],[Diameter]],".0000")&amp;""," "&amp;Table3[[#This Row],[NumFlutes]]&amp;"FL")</f>
        <v>DO .0550 2FL</v>
      </c>
      <c r="M1438" s="13">
        <v>5.5E-2</v>
      </c>
      <c r="N1438" s="13">
        <v>0.1875</v>
      </c>
      <c r="O1438" s="6">
        <v>2.3E-2</v>
      </c>
      <c r="P1438" s="6">
        <v>5.3999999999999999E-2</v>
      </c>
      <c r="Q1438" s="6">
        <v>0.19600000000000001</v>
      </c>
      <c r="R1438" s="14">
        <f>IF(Table3[[#This Row],[ShoulderLenEnd]]="",0,90-(DEGREES(ATAN((Q1438-P1438)/((N1438-O1438)/2)))))</f>
        <v>30.0805103311301</v>
      </c>
      <c r="S1438" s="15">
        <v>0.67500000000000004</v>
      </c>
      <c r="T1438" s="6">
        <v>2</v>
      </c>
      <c r="U1438" s="6">
        <v>2.25</v>
      </c>
      <c r="V1438" s="6">
        <v>5.3999999999999999E-2</v>
      </c>
      <c r="W1438" s="6">
        <v>1.4999999999999999E-2</v>
      </c>
      <c r="Z1438" s="6">
        <v>48</v>
      </c>
      <c r="AA1438" s="13">
        <f t="shared" si="28"/>
        <v>6.1766011282365939E-2</v>
      </c>
      <c r="AE1438" s="6" t="s">
        <v>44</v>
      </c>
      <c r="AF1438" s="6" t="s">
        <v>62</v>
      </c>
      <c r="AG1438" s="6" t="s">
        <v>4141</v>
      </c>
      <c r="AI1438" s="6">
        <v>0</v>
      </c>
      <c r="AJ1438" s="6">
        <v>1</v>
      </c>
      <c r="AK1438" s="6">
        <v>0</v>
      </c>
      <c r="AL1438" s="6">
        <v>0</v>
      </c>
      <c r="AM1438" s="6">
        <v>0</v>
      </c>
      <c r="AN1438" s="6">
        <v>1</v>
      </c>
      <c r="AO1438" s="6">
        <v>0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0</v>
      </c>
    </row>
    <row r="1439" spans="1:65" x14ac:dyDescent="0.25">
      <c r="A1439" s="6">
        <v>1</v>
      </c>
      <c r="B1439" s="6" t="s">
        <v>1565</v>
      </c>
      <c r="C1439" s="6" t="s">
        <v>1565</v>
      </c>
      <c r="E1439" s="6">
        <v>1436</v>
      </c>
      <c r="G1439" s="9" t="s">
        <v>74</v>
      </c>
      <c r="H1439" s="10" t="s">
        <v>1565</v>
      </c>
      <c r="I1439" s="11" t="s">
        <v>4142</v>
      </c>
      <c r="J1439" s="12">
        <v>72030</v>
      </c>
      <c r="K1439" s="11" t="str">
        <f>CONCATENATE(Table3[[#This Row],[Type]]," "&amp;TEXT(Table3[[#This Row],[Diameter]],".0000")&amp;""," "&amp;Table3[[#This Row],[NumFlutes]]&amp;"FL")</f>
        <v>EM .0300 2FL</v>
      </c>
      <c r="M1439" s="13">
        <v>0.03</v>
      </c>
      <c r="N1439" s="13">
        <v>0.125</v>
      </c>
      <c r="O1439" s="6">
        <v>0.03</v>
      </c>
      <c r="P1439" s="6">
        <v>0.09</v>
      </c>
      <c r="Q1439" s="6">
        <v>0.35</v>
      </c>
      <c r="R1439" s="14">
        <f>IF(Table3[[#This Row],[ShoulderLenEnd]]="",0,90-(DEGREES(ATAN((Q1439-P1439)/((N1439-O1439)/2)))))</f>
        <v>10.353320043929443</v>
      </c>
      <c r="S1439" s="15">
        <v>0.36</v>
      </c>
      <c r="T1439" s="6">
        <v>2</v>
      </c>
      <c r="U1439" s="6">
        <v>1.5</v>
      </c>
      <c r="V1439" s="6">
        <v>0.09</v>
      </c>
      <c r="AE1439" s="6" t="s">
        <v>44</v>
      </c>
      <c r="AF1439" s="6" t="s">
        <v>62</v>
      </c>
      <c r="AG1439" s="6" t="s">
        <v>66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1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0</v>
      </c>
      <c r="AZ1439" s="6">
        <v>1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40" spans="1:65" x14ac:dyDescent="0.25">
      <c r="A1440" s="6">
        <v>1</v>
      </c>
      <c r="B1440" s="6" t="s">
        <v>2193</v>
      </c>
      <c r="D1440" s="6" t="s">
        <v>2193</v>
      </c>
      <c r="E1440" s="6">
        <v>1437</v>
      </c>
      <c r="G1440" s="9" t="s">
        <v>74</v>
      </c>
      <c r="H1440" s="10" t="s">
        <v>2193</v>
      </c>
      <c r="I1440" s="11" t="s">
        <v>4143</v>
      </c>
      <c r="J1440" s="30" t="s">
        <v>4144</v>
      </c>
      <c r="K1440" s="11" t="str">
        <f>CONCATENATE(Table3[[#This Row],[Type]]," "&amp;TEXT(Table3[[#This Row],[Diameter]],".0000")&amp;""," "&amp;Table3[[#This Row],[NumFlutes]]&amp;"FL")</f>
        <v>SD .3750 2FL</v>
      </c>
      <c r="M1440" s="13">
        <v>0.375</v>
      </c>
      <c r="N1440" s="13">
        <v>0.375</v>
      </c>
      <c r="O1440" s="6">
        <v>0.375</v>
      </c>
      <c r="P1440" s="6">
        <v>1.28</v>
      </c>
      <c r="R1440" s="14">
        <v>0</v>
      </c>
      <c r="S1440" s="15">
        <v>1.3</v>
      </c>
      <c r="T1440" s="6">
        <v>2</v>
      </c>
      <c r="U1440" s="6">
        <v>5.18</v>
      </c>
      <c r="V1440" s="6">
        <v>1.2</v>
      </c>
      <c r="Z1440" s="6">
        <v>90</v>
      </c>
      <c r="AA1440" s="13">
        <f t="shared" ref="AA1440" si="29">IF(Z1440 &lt; 1, "", (M1440/2)/TAN(RADIANS(Z1440/2)))</f>
        <v>0.18750000000000003</v>
      </c>
      <c r="AE1440" s="6" t="s">
        <v>471</v>
      </c>
      <c r="AF1440" s="6" t="s">
        <v>62</v>
      </c>
      <c r="AG1440" s="6" t="s">
        <v>4145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1</v>
      </c>
      <c r="AZ1440" s="6">
        <v>0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1417</v>
      </c>
    </row>
  </sheetData>
  <conditionalFormatting sqref="BO123:BO126 BO8:BO19 BO1343:BO1354 BO1356:BO1358 BO1363:BO1403 BO1:BO6 BO1406:BO1048576">
    <cfRule type="containsText" dxfId="27" priority="21" operator="containsText" text="Error">
      <formula>NOT(ISERROR(SEARCH("Error",BO1)))</formula>
    </cfRule>
  </conditionalFormatting>
  <conditionalFormatting sqref="BO21:BO121">
    <cfRule type="containsText" dxfId="26" priority="22" operator="containsText" text="Error">
      <formula>NOT(ISERROR(SEARCH("Error",BO21)))</formula>
    </cfRule>
  </conditionalFormatting>
  <conditionalFormatting sqref="BO133:BO1334 BO1336:BO1341">
    <cfRule type="containsText" dxfId="25" priority="24" operator="containsText" text="Error">
      <formula>NOT(ISERROR(SEARCH("Error",BO133)))</formula>
    </cfRule>
  </conditionalFormatting>
  <conditionalFormatting sqref="I21:I1341 I1343:I1354 I1357:I1358 I1363:I1403 I1406:I1048576">
    <cfRule type="duplicateValues" dxfId="24" priority="25"/>
  </conditionalFormatting>
  <conditionalFormatting sqref="I11:I19 I1 I8:I9 I4:I6">
    <cfRule type="duplicateValues" dxfId="23" priority="26"/>
    <cfRule type="duplicateValues" dxfId="22" priority="26"/>
  </conditionalFormatting>
  <conditionalFormatting sqref="BO20">
    <cfRule type="containsText" dxfId="21" priority="27" operator="containsText" text="Error">
      <formula>NOT(ISERROR(SEARCH("Error",BO20)))</formula>
    </cfRule>
  </conditionalFormatting>
  <conditionalFormatting sqref="I20">
    <cfRule type="duplicateValues" dxfId="20" priority="28"/>
    <cfRule type="duplicateValues" dxfId="19" priority="28"/>
  </conditionalFormatting>
  <conditionalFormatting sqref="I1302:I1341 I1343:I1354 I1357:I1358 I1363:I1403 I1406:I1048576">
    <cfRule type="duplicateValues" dxfId="18" priority="29"/>
  </conditionalFormatting>
  <conditionalFormatting sqref="I21:I1300">
    <cfRule type="duplicateValues" dxfId="17" priority="30"/>
  </conditionalFormatting>
  <conditionalFormatting sqref="BO7">
    <cfRule type="containsText" dxfId="16" priority="17" operator="containsText" text="Error">
      <formula>NOT(ISERROR(SEARCH("Error",BO7)))</formula>
    </cfRule>
  </conditionalFormatting>
  <conditionalFormatting sqref="BO1335">
    <cfRule type="containsText" dxfId="15" priority="16" operator="containsText" text="Error">
      <formula>NOT(ISERROR(SEARCH("Error",BO1335)))</formula>
    </cfRule>
  </conditionalFormatting>
  <conditionalFormatting sqref="BO1342">
    <cfRule type="containsText" dxfId="14" priority="13" operator="containsText" text="Error">
      <formula>NOT(ISERROR(SEARCH("Error",BO1342)))</formula>
    </cfRule>
  </conditionalFormatting>
  <conditionalFormatting sqref="I1342">
    <cfRule type="duplicateValues" dxfId="13" priority="14"/>
  </conditionalFormatting>
  <conditionalFormatting sqref="I1342">
    <cfRule type="duplicateValues" dxfId="12" priority="15"/>
  </conditionalFormatting>
  <conditionalFormatting sqref="BO1355">
    <cfRule type="containsText" dxfId="11" priority="10" operator="containsText" text="Error">
      <formula>NOT(ISERROR(SEARCH("Error",BO1355)))</formula>
    </cfRule>
  </conditionalFormatting>
  <conditionalFormatting sqref="I1355">
    <cfRule type="duplicateValues" dxfId="10" priority="11"/>
  </conditionalFormatting>
  <conditionalFormatting sqref="I1355">
    <cfRule type="duplicateValues" dxfId="9" priority="12"/>
  </conditionalFormatting>
  <conditionalFormatting sqref="BO1359:BO1362">
    <cfRule type="containsText" dxfId="8" priority="7" operator="containsText" text="Error">
      <formula>NOT(ISERROR(SEARCH("Error",BO1359)))</formula>
    </cfRule>
  </conditionalFormatting>
  <conditionalFormatting sqref="I1359:I1362">
    <cfRule type="duplicateValues" dxfId="7" priority="8"/>
  </conditionalFormatting>
  <conditionalFormatting sqref="I1359:I1362">
    <cfRule type="duplicateValues" dxfId="6" priority="9"/>
  </conditionalFormatting>
  <conditionalFormatting sqref="BO1404">
    <cfRule type="containsText" dxfId="5" priority="4" operator="containsText" text="Error">
      <formula>NOT(ISERROR(SEARCH("Error",BO1404)))</formula>
    </cfRule>
  </conditionalFormatting>
  <conditionalFormatting sqref="I1404">
    <cfRule type="duplicateValues" dxfId="4" priority="5"/>
  </conditionalFormatting>
  <conditionalFormatting sqref="I1404">
    <cfRule type="duplicateValues" dxfId="3" priority="6"/>
  </conditionalFormatting>
  <conditionalFormatting sqref="BO1405">
    <cfRule type="containsText" dxfId="2" priority="1" operator="containsText" text="Error">
      <formula>NOT(ISERROR(SEARCH("Error",BO1405)))</formula>
    </cfRule>
  </conditionalFormatting>
  <conditionalFormatting sqref="I1405">
    <cfRule type="duplicateValues" dxfId="1" priority="2"/>
  </conditionalFormatting>
  <conditionalFormatting sqref="I1405">
    <cfRule type="duplicateValues" dxfId="0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2"/>
  <sheetViews>
    <sheetView workbookViewId="0">
      <selection activeCell="C27" sqref="C2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4094</v>
      </c>
      <c r="C20" t="s">
        <v>2546</v>
      </c>
      <c r="D20">
        <v>6.907</v>
      </c>
      <c r="E20" t="s">
        <v>4093</v>
      </c>
      <c r="F20" t="s">
        <v>2514</v>
      </c>
      <c r="G20" t="s">
        <v>4091</v>
      </c>
      <c r="H20" t="s">
        <v>4092</v>
      </c>
      <c r="I20" t="s">
        <v>4096</v>
      </c>
      <c r="J20" t="s">
        <v>4101</v>
      </c>
      <c r="K20" t="s">
        <v>4102</v>
      </c>
      <c r="L20" t="s">
        <v>4103</v>
      </c>
      <c r="M20" t="s">
        <v>4104</v>
      </c>
      <c r="N20" t="s">
        <v>4105</v>
      </c>
      <c r="O20" t="s">
        <v>4106</v>
      </c>
      <c r="P20" t="s">
        <v>4107</v>
      </c>
      <c r="Q20" t="s">
        <v>4108</v>
      </c>
      <c r="R20" t="s">
        <v>4109</v>
      </c>
      <c r="S20" t="s">
        <v>4110</v>
      </c>
      <c r="T20" t="s">
        <v>4111</v>
      </c>
    </row>
    <row r="21" spans="1:20" x14ac:dyDescent="0.25">
      <c r="A21" t="s">
        <v>471</v>
      </c>
      <c r="B21" t="s">
        <v>4134</v>
      </c>
      <c r="C21" t="s">
        <v>2546</v>
      </c>
      <c r="D21">
        <v>6.5369999999999999</v>
      </c>
      <c r="E21" t="s">
        <v>4093</v>
      </c>
      <c r="F21" t="s">
        <v>2514</v>
      </c>
      <c r="G21" t="s">
        <v>4091</v>
      </c>
      <c r="H21" t="s">
        <v>4095</v>
      </c>
      <c r="I21" t="s">
        <v>4097</v>
      </c>
      <c r="J21" t="s">
        <v>4112</v>
      </c>
      <c r="K21" t="s">
        <v>4113</v>
      </c>
      <c r="L21" t="s">
        <v>4114</v>
      </c>
      <c r="M21" t="s">
        <v>4115</v>
      </c>
      <c r="N21" t="s">
        <v>4116</v>
      </c>
      <c r="O21" t="s">
        <v>4117</v>
      </c>
      <c r="P21" t="s">
        <v>4118</v>
      </c>
      <c r="Q21" t="s">
        <v>4119</v>
      </c>
      <c r="R21" t="s">
        <v>4120</v>
      </c>
      <c r="S21" t="s">
        <v>4121</v>
      </c>
      <c r="T21" t="s">
        <v>4122</v>
      </c>
    </row>
    <row r="22" spans="1:20" x14ac:dyDescent="0.25">
      <c r="A22" t="s">
        <v>1262</v>
      </c>
      <c r="B22" t="s">
        <v>4135</v>
      </c>
      <c r="C22" t="s">
        <v>2546</v>
      </c>
      <c r="D22">
        <v>9.1370000000000005</v>
      </c>
      <c r="E22" t="s">
        <v>4093</v>
      </c>
      <c r="F22" t="s">
        <v>2514</v>
      </c>
      <c r="G22" t="s">
        <v>4091</v>
      </c>
      <c r="H22" t="s">
        <v>4095</v>
      </c>
      <c r="I22" t="s">
        <v>4098</v>
      </c>
      <c r="J22" t="s">
        <v>4123</v>
      </c>
      <c r="K22" t="s">
        <v>4124</v>
      </c>
      <c r="L22" t="s">
        <v>4125</v>
      </c>
      <c r="M22" t="s">
        <v>4126</v>
      </c>
      <c r="N22" t="s">
        <v>4127</v>
      </c>
      <c r="O22" t="s">
        <v>4128</v>
      </c>
      <c r="P22" t="s">
        <v>4129</v>
      </c>
      <c r="Q22" t="s">
        <v>4130</v>
      </c>
      <c r="R22" t="s">
        <v>4131</v>
      </c>
      <c r="S22" t="s">
        <v>4132</v>
      </c>
      <c r="T22" t="s">
        <v>4133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9" sqref="A159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s="21" t="s">
        <v>3973</v>
      </c>
      <c r="F155" s="21" t="s">
        <v>3974</v>
      </c>
      <c r="G155" s="21" t="s">
        <v>3975</v>
      </c>
      <c r="H155" s="21" t="s">
        <v>3976</v>
      </c>
      <c r="I155" s="21" t="s">
        <v>3977</v>
      </c>
      <c r="J155" s="21" t="s">
        <v>3978</v>
      </c>
      <c r="K155" s="21" t="s">
        <v>3979</v>
      </c>
      <c r="L155" s="21" t="s">
        <v>3980</v>
      </c>
      <c r="M155" s="21" t="s">
        <v>3981</v>
      </c>
      <c r="N155" s="21" t="s">
        <v>3982</v>
      </c>
      <c r="O155" s="21" t="s">
        <v>3983</v>
      </c>
      <c r="P155" s="21" t="s">
        <v>3984</v>
      </c>
      <c r="Q155" s="21" t="s">
        <v>3985</v>
      </c>
      <c r="R155" s="21" t="s">
        <v>3986</v>
      </c>
      <c r="S155" s="21" t="s">
        <v>3987</v>
      </c>
      <c r="T155" s="21" t="s">
        <v>3988</v>
      </c>
      <c r="U155" s="21" t="s">
        <v>3989</v>
      </c>
      <c r="V155" s="21" t="s">
        <v>3990</v>
      </c>
      <c r="W155" s="21" t="s">
        <v>3991</v>
      </c>
      <c r="X155" s="21" t="s">
        <v>3992</v>
      </c>
      <c r="Y155" s="21" t="s">
        <v>3993</v>
      </c>
      <c r="Z155" s="21" t="s">
        <v>3994</v>
      </c>
      <c r="AA155" s="21" t="s">
        <v>3995</v>
      </c>
      <c r="AB155" s="21" t="s">
        <v>3996</v>
      </c>
      <c r="AC155" s="21" t="s">
        <v>3997</v>
      </c>
      <c r="AD155" s="21" t="s">
        <v>3998</v>
      </c>
      <c r="AE155" s="21" t="s">
        <v>3999</v>
      </c>
      <c r="AF155" s="21" t="s">
        <v>4000</v>
      </c>
      <c r="AG155" s="21" t="s">
        <v>4001</v>
      </c>
      <c r="AH155" s="21" t="s">
        <v>4002</v>
      </c>
      <c r="AI155" s="21" t="s">
        <v>4003</v>
      </c>
      <c r="AJ155" s="21" t="s">
        <v>4004</v>
      </c>
      <c r="AK155" s="21" t="s">
        <v>4005</v>
      </c>
      <c r="AL155" s="21" t="s">
        <v>4006</v>
      </c>
      <c r="AM155" s="21" t="s">
        <v>4007</v>
      </c>
      <c r="AN155" s="21" t="s">
        <v>4008</v>
      </c>
      <c r="AO155" s="21" t="s">
        <v>4009</v>
      </c>
      <c r="AP155" s="21" t="s">
        <v>4010</v>
      </c>
      <c r="AQ155" s="21" t="s">
        <v>4011</v>
      </c>
      <c r="AR155" s="21" t="s">
        <v>4012</v>
      </c>
      <c r="AS155" s="21" t="s">
        <v>4013</v>
      </c>
      <c r="AT155" s="21" t="s">
        <v>4014</v>
      </c>
      <c r="AU155" s="21" t="s">
        <v>4015</v>
      </c>
      <c r="AV155" s="21" t="s">
        <v>4016</v>
      </c>
      <c r="AW155" s="21" t="s">
        <v>4017</v>
      </c>
      <c r="AX155" s="21" t="s">
        <v>4018</v>
      </c>
      <c r="AY155" s="21" t="s">
        <v>4019</v>
      </c>
      <c r="AZ155" s="21" t="s">
        <v>4020</v>
      </c>
      <c r="BA155" s="21" t="s">
        <v>4021</v>
      </c>
      <c r="BB155" s="21" t="s">
        <v>4022</v>
      </c>
      <c r="BC155" s="21" t="s">
        <v>4023</v>
      </c>
      <c r="BD155" s="21" t="s">
        <v>4024</v>
      </c>
      <c r="BE155" s="21" t="s">
        <v>4025</v>
      </c>
      <c r="BF155" s="21" t="s">
        <v>4026</v>
      </c>
      <c r="BG155" s="21" t="s">
        <v>4027</v>
      </c>
      <c r="BH155" s="21" t="s">
        <v>4028</v>
      </c>
      <c r="BI155" s="21" t="s">
        <v>4029</v>
      </c>
      <c r="BJ155" s="21" t="s">
        <v>4030</v>
      </c>
      <c r="BK155" s="21" t="s">
        <v>4031</v>
      </c>
      <c r="BL155" s="21" t="s">
        <v>4032</v>
      </c>
      <c r="BM155" s="21" t="s">
        <v>4033</v>
      </c>
      <c r="BN155" s="21" t="s">
        <v>4034</v>
      </c>
      <c r="BO155" s="21" t="s">
        <v>4035</v>
      </c>
      <c r="BP155" s="21" t="s">
        <v>4036</v>
      </c>
      <c r="BQ155" s="21" t="s">
        <v>4037</v>
      </c>
      <c r="BR155" s="21" t="s">
        <v>4038</v>
      </c>
      <c r="BS155" s="21" t="s">
        <v>4039</v>
      </c>
      <c r="BT155" s="21" t="s">
        <v>4040</v>
      </c>
      <c r="BU155" s="21" t="s">
        <v>4041</v>
      </c>
      <c r="BV155" s="21" t="s">
        <v>4042</v>
      </c>
      <c r="BW155" s="21" t="s">
        <v>4043</v>
      </c>
      <c r="BX155" s="21" t="s">
        <v>4044</v>
      </c>
      <c r="BY155" s="21" t="s">
        <v>4045</v>
      </c>
      <c r="BZ155" s="21" t="s">
        <v>4046</v>
      </c>
      <c r="CA155" s="21" t="s">
        <v>4047</v>
      </c>
      <c r="CB155" s="21" t="s">
        <v>4048</v>
      </c>
      <c r="CC155" s="21" t="s">
        <v>4049</v>
      </c>
      <c r="CD155" s="21" t="s">
        <v>4049</v>
      </c>
    </row>
    <row r="156" spans="1:82" x14ac:dyDescent="0.2">
      <c r="A156" s="21" t="s">
        <v>4052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4053</v>
      </c>
      <c r="G156" s="21" t="s">
        <v>4054</v>
      </c>
      <c r="H156" s="21" t="s">
        <v>4055</v>
      </c>
      <c r="I156" s="21" t="s">
        <v>4056</v>
      </c>
      <c r="J156" s="21" t="s">
        <v>4057</v>
      </c>
      <c r="K156" s="21" t="s">
        <v>4058</v>
      </c>
      <c r="L156" s="21" t="s">
        <v>4059</v>
      </c>
    </row>
    <row r="157" spans="1:82" ht="15" x14ac:dyDescent="0.25">
      <c r="A157" s="21" t="s">
        <v>4062</v>
      </c>
      <c r="B157" s="21" t="s">
        <v>2489</v>
      </c>
      <c r="C157" s="21">
        <v>1.4990000000000001</v>
      </c>
      <c r="D157" s="21" t="s">
        <v>2960</v>
      </c>
      <c r="E157" t="s">
        <v>2514</v>
      </c>
      <c r="F157" t="s">
        <v>4063</v>
      </c>
      <c r="G157" t="s">
        <v>4064</v>
      </c>
      <c r="H157" t="s">
        <v>4065</v>
      </c>
      <c r="I157" t="s">
        <v>4066</v>
      </c>
      <c r="J157" t="s">
        <v>4067</v>
      </c>
      <c r="K157" t="s">
        <v>4068</v>
      </c>
      <c r="L157" t="s">
        <v>4069</v>
      </c>
    </row>
    <row r="158" spans="1:82" ht="15" x14ac:dyDescent="0.25">
      <c r="A158" s="21" t="s">
        <v>4071</v>
      </c>
      <c r="B158" s="21" t="s">
        <v>2489</v>
      </c>
      <c r="C158" s="21">
        <v>1.496</v>
      </c>
      <c r="D158" s="21" t="s">
        <v>2960</v>
      </c>
      <c r="E158" t="s">
        <v>2514</v>
      </c>
      <c r="F158" t="s">
        <v>4072</v>
      </c>
      <c r="G158" t="s">
        <v>4073</v>
      </c>
      <c r="H158" t="s">
        <v>4074</v>
      </c>
      <c r="I158" t="s">
        <v>4075</v>
      </c>
      <c r="J158" t="s">
        <v>4076</v>
      </c>
      <c r="K158" t="s">
        <v>4077</v>
      </c>
      <c r="L158" t="s">
        <v>4078</v>
      </c>
    </row>
    <row r="159" spans="1:82" ht="15" x14ac:dyDescent="0.25">
      <c r="A159" s="21" t="s">
        <v>4080</v>
      </c>
      <c r="B159" s="21" t="s">
        <v>2489</v>
      </c>
      <c r="C159" s="21">
        <v>1.496</v>
      </c>
      <c r="D159" s="21" t="s">
        <v>2960</v>
      </c>
      <c r="E159" t="s">
        <v>2514</v>
      </c>
      <c r="F159" t="s">
        <v>4053</v>
      </c>
      <c r="G159" t="s">
        <v>4081</v>
      </c>
      <c r="H159" t="s">
        <v>4082</v>
      </c>
      <c r="I159" t="s">
        <v>4083</v>
      </c>
      <c r="J159" t="s">
        <v>4084</v>
      </c>
      <c r="K159" t="s">
        <v>4085</v>
      </c>
      <c r="L159" t="s">
        <v>4086</v>
      </c>
    </row>
    <row r="160" spans="1:82" x14ac:dyDescent="0.2">
      <c r="E160" s="82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2025-03-28T15:04:57Z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