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31AD401B-AC7F-45F0-99A0-8EB8C330B7F6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55" i="45" l="1"/>
  <c r="K1455" i="45"/>
  <c r="BM1455" i="45"/>
  <c r="R1454" i="45" l="1"/>
  <c r="K1454" i="45"/>
  <c r="BM1454" i="45"/>
  <c r="BM1453" i="45" l="1"/>
  <c r="R1453" i="45"/>
  <c r="AA1453" i="45"/>
  <c r="K1453" i="45"/>
  <c r="BM1452" i="45" l="1"/>
  <c r="AA1452" i="45"/>
  <c r="R1452" i="45"/>
  <c r="K1452" i="45"/>
  <c r="AA1451" i="45" l="1"/>
  <c r="R1451" i="45"/>
  <c r="K1451" i="45"/>
  <c r="BM1451" i="45"/>
  <c r="R1450" i="45" l="1"/>
  <c r="K1450" i="45"/>
  <c r="BM1450" i="45"/>
  <c r="R1449" i="45" l="1"/>
  <c r="K1449" i="45"/>
  <c r="BM1449" i="45"/>
  <c r="AA1448" i="45" l="1"/>
  <c r="R1448" i="45"/>
  <c r="K1448" i="45"/>
  <c r="BM1448" i="45"/>
  <c r="R1447" i="45" l="1"/>
  <c r="K1447" i="45"/>
  <c r="BM1447" i="45"/>
  <c r="R1446" i="45"/>
  <c r="K1446" i="45"/>
  <c r="BM1446" i="45"/>
  <c r="R1445" i="45" l="1"/>
  <c r="K1445" i="45"/>
  <c r="BM1445" i="45"/>
  <c r="R1444" i="45" l="1"/>
  <c r="K1444" i="45"/>
  <c r="BM1444" i="45"/>
  <c r="R1443" i="45" l="1"/>
  <c r="K1443" i="45"/>
  <c r="BM1443" i="45"/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R1426" i="45" l="1"/>
  <c r="M1426" i="45"/>
  <c r="AA1426" i="45" s="1"/>
  <c r="K1426" i="45"/>
  <c r="BM1426" i="45"/>
  <c r="AA1422" i="45" l="1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5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319" i="45" s="1"/>
  <c r="AV319" i="45"/>
  <c r="AA319" i="45"/>
  <c r="R319" i="45"/>
  <c r="BO320" i="45"/>
  <c r="AZ320" i="45"/>
  <c r="A320" i="45" s="1"/>
  <c r="AV320" i="45"/>
  <c r="AA320" i="45"/>
  <c r="R320" i="45"/>
  <c r="BO321" i="45"/>
  <c r="AZ321" i="45"/>
  <c r="AV321" i="45"/>
  <c r="AA321" i="45"/>
  <c r="R321" i="45"/>
  <c r="A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V1078" i="45"/>
  <c r="AA1078" i="45"/>
  <c r="R1078" i="45"/>
  <c r="A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1267" i="45" s="1"/>
  <c r="AV1267" i="45"/>
  <c r="AA1267" i="45"/>
  <c r="R1267" i="45"/>
  <c r="BO1268" i="45"/>
  <c r="AZ1268" i="45"/>
  <c r="A1268" i="45" s="1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<sst xmlns="http://schemas.openxmlformats.org/spreadsheetml/2006/main" count="16712" uniqueCount="4047">
  <si>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</si>
  <si>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</si>
  <si>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</si>
  <si>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</si>
  <si>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</si>
  <si>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</si>
  <si>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</si>
  <si>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</si>
  <si>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</si>
  <si>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</si>
  <si>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</si>
  <si>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</si>
  <si>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</si>
  <si>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</si>
  <si>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</si>
  <si>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</si>
  <si>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</si>
  <si>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</si>
  <si>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</si>
  <si>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</si>
  <si>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</si>
  <si>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</si>
  <si>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</si>
  <si>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</si>
  <si>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</si>
  <si>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</si>
  <si>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</si>
  <si>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</si>
  <si>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</si>
  <si>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</si>
  <si>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</si>
  <si>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</si>
  <si>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</si>
  <si>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</si>
  <si>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</si>
  <si>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</si>
  <si>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</si>
  <si>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</si>
  <si>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</si>
  <si>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</si>
  <si>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</si>
  <si>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</si>
  <si>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</si>
  <si>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</si>
  <si>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</si>
  <si>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</si>
  <si>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</si>
  <si>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</si>
  <si>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</si>
  <si>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</si>
  <si>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</si>
  <si>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</si>
  <si>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</si>
  <si>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</si>
  <si>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</si>
  <si>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</si>
  <si>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</si>
  <si>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</si>
  <si>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</si>
  <si>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</si>
  <si>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</si>
  <si>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</si>
  <si>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</si>
  <si>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</si>
  <si>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</si>
  <si>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</si>
  <si>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</si>
  <si>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</si>
  <si>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</si>
  <si>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</si>
  <si>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</si>
  <si>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</si>
  <si>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</si>
  <si>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</si>
  <si>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</si>
  <si>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</si>
  <si>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</si>
  <si>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</si>
  <si>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</si>
  <si>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</si>
  <si>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</si>
  <si>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</si>
  <si>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</si>
  <si>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</si>
  <si>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</si>
  <si>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</si>
  <si>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</si>
  <si>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</si>
  <si>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</si>
  <si>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</si>
  <si>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</si>
  <si>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</si>
  <si>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</si>
  <si>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</si>
  <si>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</si>
  <si>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</si>
  <si>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</si>
  <si>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</si>
  <si>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</si>
  <si>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</si>
  <si>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</si>
  <si>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</si>
  <si>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</si>
  <si>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</si>
  <si>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</si>
  <si>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</si>
  <si>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</si>
  <si>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</si>
  <si>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</si>
  <si>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</si>
  <si>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</si>
  <si>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</si>
  <si>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</si>
  <si>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</si>
  <si>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</si>
  <si>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</si>
  <si>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</si>
  <si>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</si>
  <si>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</si>
  <si>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</si>
  <si>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</si>
  <si>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</si>
  <si>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</si>
  <si>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</si>
  <si>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</si>
  <si>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</si>
  <si>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</si>
  <si>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</si>
  <si>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</si>
  <si>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</si>
  <si>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</si>
  <si>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</si>
  <si>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</si>
  <si>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</si>
  <si>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</si>
  <si>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</si>
  <si>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</si>
  <si>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</si>
  <si>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</si>
  <si>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</si>
  <si>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</si>
  <si>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</si>
  <si>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</si>
  <si>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</si>
  <si>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</si>
  <si>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</si>
  <si>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</si>
  <si>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</si>
  <si>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</si>
  <si>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</si>
  <si>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</si>
  <si>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</si>
  <si>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</si>
  <si>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</si>
  <si>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</si>
  <si>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</si>
  <si>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</si>
  <si>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</si>
  <si>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</si>
  <si>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</si>
  <si>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</si>
  <si>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</si>
  <si>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</si>
  <si>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</si>
  <si>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</si>
  <si>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</si>
  <si>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</si>
  <si>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</si>
  <si>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</si>
  <si>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</si>
  <si>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</si>
  <si>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</si>
  <si>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</si>
  <si>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</si>
  <si>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</si>
  <si>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</si>
  <si>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</si>
  <si>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</si>
  <si>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</si>
  <si>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</si>
  <si>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</si>
  <si>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</si>
  <si>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</si>
  <si>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</si>
  <si>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</si>
  <si>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</si>
  <si>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</si>
  <si>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</si>
  <si>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</si>
  <si>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</si>
  <si>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</si>
  <si>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</si>
  <si>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</si>
  <si>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</si>
  <si>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</si>
  <si>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</si>
  <si>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</si>
  <si>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</si>
  <si>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</si>
  <si>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</si>
  <si>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</si>
  <si>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</si>
  <si>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</si>
  <si>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</si>
  <si>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</si>
  <si>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</si>
  <si>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</si>
  <si>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</si>
  <si>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</si>
  <si>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</si>
  <si>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</si>
  <si>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</si>
  <si>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</si>
  <si>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</si>
  <si>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</si>
  <si>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</si>
  <si>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</si>
  <si>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</si>
  <si>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</si>
  <si>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</si>
  <si>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</si>
  <si>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</si>
  <si>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</si>
  <si>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</si>
  <si>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</si>
  <si>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</si>
  <si>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</si>
  <si>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</si>
  <si>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</si>
  <si>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</si>
  <si>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</si>
  <si>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</si>
  <si>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</si>
  <si>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</si>
  <si>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</si>
  <si>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</si>
  <si>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</si>
  <si>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</si>
  <si>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</si>
  <si>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</si>
  <si>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</si>
  <si>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</si>
  <si>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</si>
  <si>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</si>
  <si>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</si>
  <si>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</si>
  <si>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</si>
  <si>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</si>
  <si>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</si>
  <si>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</si>
  <si>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</si>
  <si>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</si>
  <si>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</si>
  <si>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</si>
  <si>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</si>
  <si>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</si>
  <si>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</si>
  <si>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</si>
  <si>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</si>
  <si>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</si>
  <si>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</si>
  <si>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</si>
  <si>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</si>
  <si>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</si>
  <si>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</si>
  <si>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</si>
  <si>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</si>
  <si>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</si>
  <si>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</si>
  <si>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</si>
  <si>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</si>
  <si>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</si>
  <si>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</si>
  <si>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</si>
  <si>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</si>
  <si>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</si>
  <si>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</si>
  <si>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</si>
  <si>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</si>
  <si>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</si>
  <si>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</si>
  <si>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</si>
  <si>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</si>
  <si>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</si>
  <si>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</si>
  <si>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</si>
  <si>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</si>
  <si>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</si>
  <si>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</si>
  <si>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</si>
  <si>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</si>
  <si>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</si>
  <si>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</si>
  <si>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</si>
  <si>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</si>
  <si>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</si>
  <si>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</si>
  <si>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</si>
  <si>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</si>
  <si>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</si>
  <si>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</si>
  <si>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</si>
  <si>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</si>
  <si>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</si>
  <si>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</si>
  <si>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</si>
  <si>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</si>
  <si>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</si>
  <si>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</si>
  <si>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</si>
  <si>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</si>
  <si>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</si>
  <si>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</si>
  <si>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</si>
  <si>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</si>
  <si>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</si>
  <si>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</si>
  <si>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</si>
  <si>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</si>
  <si>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</si>
  <si>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</si>
  <si>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</si>
  <si>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</si>
  <si>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</si>
  <si>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</si>
  <si>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</si>
  <si>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</si>
  <si>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</si>
  <si>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</si>
  <si>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</si>
  <si>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</si>
  <si>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</si>
  <si>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</si>
  <si>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</si>
  <si>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</si>
  <si>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</si>
  <si>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</si>
  <si>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</si>
  <si>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</si>
  <si>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</si>
  <si>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</si>
  <si>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</si>
  <si>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</si>
  <si>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</si>
  <si>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</si>
  <si>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</si>
  <si>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</si>
  <si>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</si>
  <si>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</si>
  <si>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</si>
  <si>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</si>
  <si>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</si>
  <si>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</si>
  <si>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</si>
  <si>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</si>
  <si>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</si>
  <si>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</si>
  <si>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</si>
  <si>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</si>
  <si>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</si>
  <si>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</si>
  <si>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</si>
  <si>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</si>
  <si>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</si>
  <si>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</si>
  <si>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</si>
  <si>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</si>
  <si>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</si>
  <si>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</si>
  <si>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</si>
  <si>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</si>
  <si>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</si>
  <si>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</si>
  <si>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</si>
  <si>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</si>
  <si>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</si>
  <si>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</si>
  <si>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</si>
  <si>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</si>
  <si>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</si>
  <si>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</si>
  <si>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</si>
  <si>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</si>
  <si>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</si>
  <si>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</si>
  <si>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</si>
  <si>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</si>
  <si>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</si>
  <si>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</si>
  <si>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</si>
  <si>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</si>
  <si>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</si>
  <si>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</si>
  <si>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</si>
  <si>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</si>
  <si>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</si>
  <si>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</si>
  <si>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</si>
  <si>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</si>
  <si>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</si>
  <si>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</si>
  <si>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</si>
  <si>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</si>
  <si>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</si>
  <si>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</si>
  <si>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</si>
  <si>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</si>
  <si>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</si>
  <si>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</si>
  <si>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</si>
  <si>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</si>
  <si>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</si>
  <si>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</si>
  <si>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</si>
  <si>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</si>
  <si>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</si>
  <si>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</si>
  <si>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</si>
  <si>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</si>
  <si>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</si>
  <si>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</si>
  <si>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</si>
  <si>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</si>
  <si>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</si>
  <si>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</si>
  <si>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</si>
  <si>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</si>
  <si>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</si>
  <si>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</si>
  <si>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</si>
  <si>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</si>
  <si>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</si>
  <si>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</si>
  <si>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</si>
  <si>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</si>
  <si>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</si>
  <si>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</si>
  <si>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</si>
  <si>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</si>
  <si>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</si>
  <si>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</si>
  <si>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</si>
  <si>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</si>
  <si>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</si>
  <si>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</si>
  <si>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</si>
  <si>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</si>
  <si>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</si>
  <si>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</si>
  <si>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</si>
  <si>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</si>
  <si>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</si>
  <si>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</si>
  <si>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</si>
  <si>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</si>
  <si>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</si>
  <si>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</si>
  <si>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</si>
  <si>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</si>
  <si>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</si>
  <si>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</si>
  <si>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</si>
  <si>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</si>
  <si>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</si>
  <si>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</si>
  <si>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</si>
  <si>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</si>
  <si>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</si>
  <si>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</si>
  <si>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</si>
  <si>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</si>
  <si>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</si>
  <si>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</si>
  <si>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</si>
  <si>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</si>
  <si>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</si>
  <si>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</si>
  <si>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</si>
  <si>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</si>
  <si>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</si>
  <si>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</si>
  <si>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</si>
  <si>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</si>
  <si>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</si>
  <si>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</si>
  <si>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</si>
  <si>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</si>
  <si>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</si>
  <si>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</si>
  <si>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</si>
  <si>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</si>
  <si>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</si>
  <si>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</si>
  <si>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</si>
  <si>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</si>
  <si>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</si>
  <si>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</si>
  <si>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</si>
  <si>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</si>
  <si>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</si>
  <si>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</si>
  <si>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</si>
  <si>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</si>
  <si>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</si>
  <si>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</si>
  <si>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</si>
  <si>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</si>
  <si>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</si>
  <si>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</si>
  <si>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</si>
  <si>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</si>
  <si>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</si>
  <si>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</si>
  <si>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</si>
  <si>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</si>
  <si>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</si>
  <si>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</si>
  <si>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</si>
  <si>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</si>
  <si>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</si>
  <si>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</si>
  <si>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</si>
  <si>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</si>
  <si>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</si>
  <si>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</si>
  <si>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</si>
  <si>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</si>
  <si>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</si>
  <si>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</si>
  <si>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</si>
  <si>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</si>
  <si>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</si>
  <si>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</si>
  <si>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</si>
  <si>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</si>
  <si>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</si>
  <si>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</si>
  <si>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</si>
  <si>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</si>
  <si>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</si>
  <si>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</si>
  <si>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</si>
  <si>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</si>
  <si>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</si>
  <si>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</si>
  <si>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</si>
  <si>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</si>
  <si>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</si>
  <si>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</si>
  <si>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</si>
  <si>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</si>
  <si>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</si>
  <si>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</si>
  <si>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</si>
  <si>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</si>
  <si>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</si>
  <si>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</si>
  <si>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</si>
  <si>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</si>
  <si>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</si>
  <si>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</si>
  <si>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</si>
  <si>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</si>
  <si>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</si>
  <si>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</si>
  <si>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</si>
  <si>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</si>
  <si>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</si>
  <si>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</si>
  <si>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</si>
  <si>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</si>
  <si>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</si>
  <si>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</si>
  <si>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</si>
  <si>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</si>
  <si>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</si>
  <si>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</si>
  <si>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</si>
  <si>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</si>
  <si>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</si>
  <si>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</si>
  <si>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</si>
  <si>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</si>
  <si>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</si>
  <si>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</si>
  <si>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</si>
  <si>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</si>
  <si>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</si>
  <si>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</si>
  <si>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</si>
  <si>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</si>
  <si>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</si>
  <si>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</si>
  <si>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</si>
  <si>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</si>
  <si>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</si>
  <si>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</si>
  <si>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</si>
  <si>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</si>
  <si>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</si>
  <si>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</si>
  <si>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</si>
  <si>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</si>
  <si>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</si>
  <si>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</si>
  <si>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</si>
  <si>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</si>
  <si>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</si>
  <si>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</si>
  <si>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</si>
  <si>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</si>
  <si>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</si>
  <si>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</si>
  <si>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</si>
  <si>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</si>
  <si>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</si>
  <si>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</si>
  <si>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</si>
  <si>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</si>
  <si>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</si>
  <si>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</si>
  <si>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</si>
  <si>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</si>
  <si>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</si>
  <si>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</si>
  <si>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</si>
  <si>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</si>
  <si>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</si>
  <si>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</si>
  <si>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</si>
  <si>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</si>
  <si>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</si>
  <si>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</si>
  <si>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</si>
  <si>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</si>
  <si>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</si>
  <si>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</si>
  <si>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</si>
  <si>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</si>
  <si>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</si>
  <si>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</si>
  <si>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</si>
  <si>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</si>
  <si>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</si>
  <si>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</si>
  <si>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</si>
  <si>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</si>
  <si>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</si>
  <si>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</si>
  <si>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</si>
  <si>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</si>
  <si>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</si>
  <si>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</si>
  <si>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</si>
  <si>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</si>
  <si>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</si>
  <si>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</si>
  <si>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</si>
  <si>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</si>
  <si>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</si>
  <si>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</si>
  <si>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</si>
  <si>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</si>
  <si>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</si>
  <si>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</si>
  <si>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</si>
  <si>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</si>
  <si>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</si>
  <si>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</si>
  <si>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</si>
  <si>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</si>
  <si>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</si>
  <si>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</si>
  <si>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</si>
  <si>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</si>
  <si>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</si>
  <si>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</si>
  <si>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</si>
  <si>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</si>
  <si>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</si>
  <si>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</si>
  <si>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</si>
  <si>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</si>
  <si>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</si>
  <si>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</si>
  <si>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</si>
  <si>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</si>
  <si>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</si>
  <si>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</si>
  <si>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</si>
  <si>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</si>
  <si>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</si>
  <si>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</si>
  <si>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</si>
  <si>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</si>
  <si>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</si>
  <si>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</si>
  <si>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</si>
  <si>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</si>
  <si>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</si>
  <si>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</si>
  <si>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</si>
  <si>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</si>
  <si>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</si>
  <si>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</si>
  <si>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</si>
  <si>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</si>
  <si>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</si>
  <si>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</si>
  <si>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</si>
  <si>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</si>
  <si>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</si>
  <si>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</si>
  <si>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</si>
  <si>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</si>
  <si>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</si>
  <si>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</si>
  <si>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</si>
  <si>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</si>
  <si>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</si>
  <si>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</si>
  <si>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</si>
  <si>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</si>
  <si>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</si>
  <si>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</si>
  <si>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</si>
  <si>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</si>
  <si>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</si>
  <si>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</si>
  <si>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</si>
  <si>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</si>
  <si>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</si>
  <si>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</si>
  <si>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</si>
  <si>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</si>
  <si>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</si>
  <si>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</si>
  <si>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</si>
  <si>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</si>
  <si>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</si>
  <si>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</si>
  <si>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</si>
  <si>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</si>
  <si>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</si>
  <si>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</si>
  <si>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</si>
  <si>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</si>
  <si>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</si>
  <si>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</si>
  <si>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</si>
  <si>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</si>
  <si>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</si>
  <si>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</si>
  <si>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</si>
  <si>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</si>
  <si>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</si>
  <si>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</si>
  <si>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</si>
  <si>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</si>
  <si>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</si>
  <si>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</si>
  <si>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</si>
  <si>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</si>
  <si>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</si>
  <si>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</si>
  <si>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</si>
  <si>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</si>
  <si>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</si>
  <si>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</si>
  <si>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</si>
  <si>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</si>
  <si>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</si>
  <si>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</si>
  <si>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</si>
  <si>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</si>
  <si>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</si>
  <si>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</si>
  <si>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</si>
  <si>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</si>
  <si>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</si>
  <si>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</si>
  <si>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</si>
  <si>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</si>
  <si>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</si>
  <si>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</si>
  <si>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</si>
  <si>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</si>
  <si>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</si>
  <si>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</si>
  <si>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</si>
  <si>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</si>
  <si>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</si>
  <si>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</si>
  <si>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</si>
  <si>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</si>
  <si>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</si>
  <si>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</si>
  <si>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</si>
  <si>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</si>
  <si>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</si>
  <si>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</si>
  <si>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</si>
  <si>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</si>
  <si>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</si>
  <si>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</si>
  <si>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</si>
  <si>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</si>
  <si>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</si>
  <si>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</si>
  <si>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</si>
  <si>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</si>
  <si>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</si>
  <si>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</si>
  <si>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</si>
  <si>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</si>
  <si>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</si>
  <si>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</si>
  <si>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</si>
  <si>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</si>
  <si>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</si>
  <si>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</si>
  <si>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</si>
  <si>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</si>
  <si>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</si>
  <si>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</si>
  <si>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</si>
  <si>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</si>
  <si>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</si>
  <si>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</si>
  <si>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</si>
  <si>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</si>
  <si>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</si>
  <si>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</si>
  <si>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</si>
  <si>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</si>
  <si>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</si>
  <si>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</si>
  <si>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</si>
  <si>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</si>
  <si>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</si>
  <si>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</si>
  <si>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</si>
  <si>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</si>
  <si>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</si>
  <si>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</si>
  <si>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</si>
  <si>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</si>
  <si>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</si>
  <si>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</si>
  <si>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</si>
  <si>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</si>
  <si>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</si>
  <si>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</si>
  <si>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</si>
  <si>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</si>
  <si>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</si>
  <si>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</si>
  <si>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</si>
  <si>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</si>
  <si>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</si>
  <si>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</si>
  <si>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</si>
  <si>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</si>
  <si>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</si>
  <si>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</si>
  <si>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</si>
  <si>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</si>
  <si>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</si>
  <si>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</si>
  <si>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</si>
  <si>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</si>
  <si>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</si>
  <si>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</si>
  <si>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</si>
  <si>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</si>
  <si>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</si>
  <si>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</si>
  <si>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</si>
  <si>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</si>
  <si>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</si>
  <si>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</si>
  <si>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</si>
  <si>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</si>
  <si>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</si>
  <si>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</si>
  <si>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</si>
  <si>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</si>
  <si>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</si>
  <si>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</si>
  <si>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</si>
  <si>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</si>
  <si>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</si>
  <si>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</si>
  <si>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</si>
  <si>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</si>
  <si>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</si>
  <si>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</si>
  <si>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</si>
  <si>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</si>
  <si>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</si>
  <si>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</si>
  <si>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</si>
  <si>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</si>
  <si>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</si>
  <si>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</si>
  <si>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</si>
  <si>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</si>
  <si>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</si>
  <si>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</si>
  <si>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</si>
  <si>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</si>
  <si>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</si>
  <si>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</si>
  <si>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</si>
  <si>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</si>
  <si>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</si>
  <si>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</si>
  <si>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</si>
  <si>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</si>
  <si>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</si>
  <si>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</si>
  <si>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</si>
  <si>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</si>
  <si>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</si>
  <si>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</si>
  <si>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</si>
  <si>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</si>
  <si>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</si>
  <si>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</si>
  <si>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</si>
  <si>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</si>
  <si>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</si>
  <si>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</si>
  <si>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</si>
  <si>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</si>
  <si>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</si>
  <si>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</si>
  <si>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</si>
  <si>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</si>
  <si>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</si>
  <si>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</si>
  <si>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</si>
  <si>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</si>
  <si>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</si>
  <si>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</si>
  <si>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</si>
  <si>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</si>
  <si>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</si>
  <si>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</si>
  <si>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</si>
  <si>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</si>
  <si>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</si>
  <si>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</si>
  <si>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</si>
  <si>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</si>
  <si>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</si>
  <si>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</si>
  <si>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</si>
  <si>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</si>
  <si>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</si>
  <si>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</si>
  <si>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</si>
  <si>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</si>
  <si>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</si>
  <si>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</si>
  <si>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</si>
  <si>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</si>
  <si>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</si>
  <si>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</si>
  <si>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</si>
  <si>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</si>
  <si>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</si>
  <si>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</si>
  <si>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</si>
  <si>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</si>
  <si>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</si>
  <si>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</si>
  <si>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</si>
  <si>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</si>
  <si>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</si>
  <si>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</si>
  <si>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</si>
  <si>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</si>
  <si>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</si>
  <si>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</si>
  <si>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</si>
  <si>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</si>
  <si>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</si>
  <si>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</si>
  <si>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</si>
  <si>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</si>
  <si>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</si>
  <si>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</si>
  <si>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</si>
  <si>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</si>
  <si>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</si>
  <si>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</si>
  <si>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</si>
  <si>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</si>
  <si>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</si>
  <si>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</si>
  <si>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</si>
  <si>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</si>
  <si>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</si>
  <si>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</si>
  <si>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</si>
  <si>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</si>
  <si>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</si>
  <si>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</si>
  <si>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</si>
  <si>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</si>
  <si>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</si>
  <si>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</si>
  <si>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</si>
  <si>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</si>
  <si>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</si>
  <si>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</si>
  <si>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</si>
  <si>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</si>
  <si>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</si>
  <si>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</si>
  <si>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</si>
  <si>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</si>
  <si>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</si>
  <si>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</si>
  <si>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</si>
  <si>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</si>
  <si>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</si>
  <si>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</si>
  <si>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</si>
  <si>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</si>
  <si>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</si>
  <si>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</si>
  <si>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</si>
  <si>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</si>
  <si>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</si>
  <si>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</si>
  <si>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</si>
  <si>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</si>
  <si>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</si>
  <si>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</si>
  <si>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</si>
  <si>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</si>
  <si>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</si>
  <si>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</si>
  <si>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</si>
  <si>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</si>
  <si>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</si>
  <si>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</si>
  <si>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</si>
  <si>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</si>
  <si>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</si>
  <si>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</si>
  <si>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</si>
  <si>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</si>
  <si>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</si>
  <si>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</si>
  <si>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</si>
  <si>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</si>
  <si>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</si>
  <si>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</si>
  <si>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</si>
  <si>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</si>
  <si>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</si>
  <si>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</si>
  <si>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</si>
  <si>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</si>
  <si>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</si>
  <si>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</si>
  <si>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</si>
  <si>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</si>
  <si>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</si>
  <si>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</si>
  <si>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</si>
  <si>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</si>
  <si>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</si>
  <si>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</si>
  <si>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</si>
  <si>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</si>
  <si>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</si>
  <si>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</si>
  <si>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</si>
  <si>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</si>
  <si>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</si>
  <si>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</si>
  <si>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</si>
  <si>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</si>
  <si>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</si>
  <si>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</si>
  <si>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</si>
  <si>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</si>
  <si>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</si>
  <si>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</si>
  <si>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</si>
  <si>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</si>
  <si>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</si>
  <si>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</si>
  <si>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</si>
  <si>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</si>
  <si>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</si>
  <si>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</si>
  <si>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</si>
  <si>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</si>
  <si>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</si>
  <si>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</si>
  <si>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</si>
  <si>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</si>
  <si>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</si>
  <si>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</si>
  <si>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</si>
  <si>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</si>
  <si>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</si>
  <si>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</si>
  <si>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</si>
  <si>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</si>
  <si>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</si>
  <si>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</si>
  <si>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</si>
  <si>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</si>
  <si>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</si>
  <si>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</si>
  <si>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</si>
  <si>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</si>
  <si>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</si>
  <si>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</si>
  <si>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</si>
  <si>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</si>
  <si>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</si>
  <si>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</si>
  <si>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</si>
  <si>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</si>
  <si>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</si>
  <si>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</si>
  <si>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</si>
  <si>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</si>
  <si>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</si>
  <si>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</si>
  <si>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</si>
  <si>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</si>
  <si>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</si>
  <si>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</si>
  <si>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</si>
  <si>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</si>
  <si>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</si>
  <si>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</si>
  <si>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</si>
  <si>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</si>
  <si>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</si>
  <si>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</si>
  <si>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</si>
  <si>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</si>
  <si>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</si>
  <si>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</si>
  <si>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</si>
  <si>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</si>
  <si>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</si>
  <si>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</si>
  <si>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</si>
  <si>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</si>
  <si>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</si>
  <si>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</si>
  <si>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</si>
  <si>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</si>
  <si>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</si>
  <si>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</si>
  <si>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</si>
  <si>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</si>
  <si>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</si>
  <si>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</si>
  <si>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</si>
  <si>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</si>
  <si>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</si>
  <si>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</si>
  <si>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</si>
  <si>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</si>
  <si>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</si>
  <si>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</si>
  <si>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</si>
  <si>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</si>
  <si>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</si>
  <si>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</si>
  <si>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</si>
  <si>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</si>
  <si>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</si>
  <si>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</si>
  <si>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</si>
  <si>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</si>
  <si>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</si>
  <si>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</si>
  <si>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</si>
  <si>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</si>
  <si>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</si>
  <si>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</si>
  <si>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</si>
  <si>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</si>
  <si>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</si>
  <si>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</si>
  <si>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</si>
  <si>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</si>
  <si>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</si>
  <si>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</si>
  <si>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</si>
  <si>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</si>
  <si>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</si>
  <si>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</si>
  <si>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</si>
  <si>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</si>
  <si>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</si>
  <si>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</si>
  <si>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</si>
  <si>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</si>
  <si>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</si>
  <si>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</si>
  <si>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</si>
  <si>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</si>
  <si>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</si>
  <si>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</si>
  <si>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</si>
  <si>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</si>
  <si>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</si>
  <si>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</si>
  <si>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</si>
  <si>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</si>
  <si>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</si>
  <si>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</si>
  <si>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</si>
  <si>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</si>
  <si>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</si>
  <si>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</si>
  <si>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</si>
  <si>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</si>
  <si>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</si>
  <si>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</si>
  <si>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</si>
  <si>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</si>
  <si>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</si>
  <si>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</si>
  <si>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</si>
  <si>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</si>
  <si>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</si>
  <si>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</si>
  <si>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</si>
  <si>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</si>
  <si>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</si>
  <si>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</si>
  <si>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</si>
  <si>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</si>
  <si>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</si>
  <si>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</si>
  <si>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</si>
  <si>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</si>
  <si>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</si>
  <si>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</si>
  <si>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</si>
  <si>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</si>
  <si>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</si>
  <si>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</si>
  <si>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</si>
  <si>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</si>
  <si>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</si>
  <si>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</si>
  <si>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</si>
  <si>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</si>
  <si>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</si>
  <si>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</si>
  <si>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</si>
  <si>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</si>
  <si>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</si>
  <si>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</si>
  <si>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</si>
  <si>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</si>
  <si>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</si>
  <si>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</si>
  <si>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</si>
  <si>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</si>
  <si>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</si>
  <si>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</si>
  <si>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</si>
  <si>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</si>
  <si>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</si>
  <si>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</si>
  <si>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</si>
  <si>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</si>
  <si>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</si>
  <si>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</si>
  <si>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</si>
  <si>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</si>
  <si>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</si>
  <si>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</si>
  <si>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</si>
  <si>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</si>
  <si>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</si>
  <si>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</si>
  <si>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</si>
  <si>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</si>
  <si>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</si>
  <si>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</si>
  <si>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</si>
  <si>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</si>
  <si>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</si>
  <si>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</si>
  <si>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</si>
  <si>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</si>
  <si>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</si>
  <si>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</si>
  <si>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</si>
  <si>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</si>
  <si>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</si>
  <si>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</si>
  <si>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</si>
  <si>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</si>
  <si>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</si>
  <si>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</si>
  <si>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</si>
  <si>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</si>
  <si>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</si>
  <si>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</si>
  <si>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</si>
  <si>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</si>
  <si>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</si>
  <si>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</si>
  <si>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</si>
  <si>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</si>
  <si>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</si>
  <si>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</si>
  <si>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</si>
  <si>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</si>
  <si>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</si>
  <si>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</si>
  <si>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</si>
  <si>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</si>
  <si>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</si>
  <si>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</si>
  <si>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</si>
  <si>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</si>
  <si>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</si>
  <si>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</si>
  <si>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</si>
  <si>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</si>
  <si>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</si>
  <si>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</si>
  <si>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</si>
  <si>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</si>
  <si>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</si>
  <si>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</si>
  <si>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</si>
  <si>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</si>
  <si>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</si>
  <si>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</si>
  <si>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</si>
  <si>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</si>
  <si>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</si>
  <si>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</si>
  <si>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</si>
  <si>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</si>
  <si>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</si>
  <si>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</si>
  <si>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</si>
  <si>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</si>
  <si>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</si>
  <si>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</si>
  <si>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</si>
  <si>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</si>
  <si>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</si>
  <si>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</si>
  <si>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</si>
  <si>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</si>
  <si>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</si>
  <si>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</si>
  <si>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</si>
  <si>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</si>
  <si>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</si>
  <si>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</si>
  <si>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</si>
  <si>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</si>
  <si>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</si>
  <si>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</si>
  <si>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</si>
  <si>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</si>
  <si>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</si>
  <si>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</si>
  <si>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</si>
  <si>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</si>
  <si>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</si>
  <si>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</si>
  <si>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</si>
  <si>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</si>
  <si>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</si>
  <si>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</si>
  <si>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</si>
  <si>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</si>
  <si>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</si>
  <si>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</si>
  <si>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</si>
  <si>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</si>
  <si>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</si>
  <si>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</si>
  <si>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</si>
  <si>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</si>
  <si>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</si>
  <si>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</si>
  <si>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</si>
  <si>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</si>
  <si>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</si>
  <si>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</si>
  <si>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</si>
  <si>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</si>
  <si>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</si>
  <si>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</si>
  <si>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</si>
  <si>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</si>
  <si>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</si>
  <si>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</si>
  <si>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</si>
  <si>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</si>
  <si>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</si>
  <si>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</si>
  <si>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</si>
  <si>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</si>
  <si>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</si>
  <si>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</si>
  <si>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</si>
  <si>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</si>
  <si>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</si>
  <si>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</si>
  <si>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</si>
  <si>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</si>
  <si>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</si>
  <si>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</si>
  <si>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</si>
  <si>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</si>
  <si>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</si>
  <si>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</si>
  <si>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</si>
  <si>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</si>
  <si>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</si>
  <si>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</si>
  <si>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</si>
  <si>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</si>
  <si>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</si>
  <si>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</si>
  <si>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</si>
  <si>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</si>
  <si>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</si>
  <si>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</si>
  <si>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</si>
  <si>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</si>
  <si>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</si>
  <si>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</si>
  <si>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</si>
  <si>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</si>
  <si>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</si>
  <si>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</si>
  <si>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</si>
  <si>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</si>
  <si>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</si>
  <si>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</si>
  <si>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</si>
  <si>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</si>
  <si>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</si>
  <si>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</si>
  <si>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</si>
  <si>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</si>
  <si>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</si>
  <si>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</si>
  <si>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</si>
  <si>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</si>
  <si>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</si>
  <si>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</si>
  <si>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</si>
  <si>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</si>
  <si>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</si>
  <si>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</si>
  <si>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</si>
  <si>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</si>
  <si>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</si>
  <si>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</si>
  <si>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</si>
  <si>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</si>
  <si>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</si>
  <si>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</si>
  <si>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</si>
  <si>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</si>
  <si>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</si>
  <si>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</si>
  <si>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</si>
  <si>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</si>
  <si>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</si>
  <si>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</si>
  <si>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</si>
  <si>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</si>
  <si>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</si>
  <si>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</si>
  <si>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</si>
  <si>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</si>
  <si>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</si>
  <si>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</si>
  <si>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</si>
  <si>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</si>
  <si>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</si>
  <si>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</si>
  <si>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</si>
  <si>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</si>
  <si>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</si>
  <si>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</si>
  <si>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</si>
  <si>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</si>
  <si>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</si>
  <si>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</si>
  <si>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</si>
  <si>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</si>
  <si>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</si>
  <si>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</si>
  <si>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</si>
  <si>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</si>
  <si>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</si>
  <si>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</si>
  <si>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</si>
  <si>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</si>
  <si>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</si>
  <si>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</si>
  <si>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</si>
  <si>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</si>
  <si>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</si>
  <si>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</si>
  <si>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</si>
  <si>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</si>
  <si>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</si>
  <si>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</si>
  <si>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</si>
  <si>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</si>
  <si>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</si>
  <si>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</si>
  <si>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</si>
  <si>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</si>
  <si>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</si>
  <si>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</si>
  <si>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</si>
  <si>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</si>
  <si>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</si>
  <si>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</si>
  <si>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</si>
  <si>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</si>
  <si>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</si>
  <si>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</si>
  <si>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</si>
  <si>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</si>
  <si>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</si>
  <si>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</si>
  <si>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</si>
  <si>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</si>
  <si>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</si>
  <si>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</si>
  <si>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</si>
  <si>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</si>
  <si>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</si>
  <si>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</si>
  <si>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</si>
  <si>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</si>
  <si>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</si>
  <si>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</si>
  <si>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</si>
  <si>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</si>
  <si>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</si>
  <si>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</si>
  <si>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</si>
  <si>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</si>
  <si>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</si>
  <si>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</si>
  <si>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</si>
  <si>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</si>
  <si>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</si>
  <si>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</si>
  <si>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</si>
  <si>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</si>
  <si>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</si>
  <si>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</si>
  <si>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</si>
  <si>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</si>
  <si>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</si>
  <si>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</si>
  <si>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</si>
  <si>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</si>
  <si>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</si>
  <si>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</si>
  <si>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</si>
  <si>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</si>
  <si>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</si>
  <si>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</si>
  <si>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</si>
  <si>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</si>
  <si>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</si>
  <si>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</si>
  <si>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</si>
  <si>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</si>
  <si>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</si>
  <si>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</si>
  <si>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</si>
  <si>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</si>
  <si>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</si>
  <si>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</si>
  <si>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</si>
  <si>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</si>
  <si>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</si>
  <si>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</si>
  <si>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</si>
  <si>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</si>
  <si>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</si>
  <si>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</si>
  <si>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</si>
  <si>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</si>
  <si>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</si>
  <si>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</si>
  <si>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</si>
  <si>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</si>
  <si>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</si>
  <si>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</si>
  <si>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</si>
  <si>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</si>
  <si>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</si>
  <si>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</si>
  <si>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</si>
  <si>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</si>
  <si>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</si>
  <si>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</si>
  <si>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</si>
  <si>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</si>
  <si>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</si>
  <si>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</si>
  <si>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</si>
  <si>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</si>
  <si>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</si>
  <si>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</si>
  <si>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</si>
  <si>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</si>
  <si>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</si>
  <si>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</si>
  <si>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</si>
  <si>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</si>
  <si>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</si>
  <si>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</si>
  <si>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</si>
  <si>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</si>
  <si>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</si>
  <si>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</si>
  <si>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</si>
  <si>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</si>
  <si>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</si>
  <si>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</si>
  <si>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</si>
  <si>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</si>
  <si>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</si>
  <si>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</si>
  <si>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</si>
  <si>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</si>
  <si>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</si>
  <si>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</si>
  <si>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</si>
  <si>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</si>
  <si>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</si>
  <si>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</si>
  <si>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</si>
  <si>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</si>
  <si>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</si>
  <si>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</si>
  <si>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</si>
  <si>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</si>
  <si>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</si>
  <si>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</si>
  <si>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</si>
  <si>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</si>
  <si>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</si>
  <si>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</si>
  <si>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</si>
  <si>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</si>
  <si>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</si>
  <si>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</si>
  <si>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</si>
  <si>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</si>
  <si>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</si>
  <si>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</si>
  <si>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</si>
  <si>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</si>
  <si>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</si>
  <si>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</si>
  <si>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</si>
  <si>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</si>
  <si>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</si>
  <si>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</si>
  <si>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</si>
  <si>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</si>
  <si>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</si>
  <si>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</si>
  <si>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</si>
  <si>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</si>
  <si>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</si>
  <si>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</si>
  <si>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</si>
  <si>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</si>
  <si>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</si>
  <si>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</si>
  <si>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</si>
  <si>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</si>
  <si>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</si>
  <si>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</si>
  <si>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</si>
  <si>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</si>
  <si>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</si>
  <si>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</si>
  <si>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</si>
  <si>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</si>
  <si>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</si>
  <si>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</si>
  <si>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</si>
  <si>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</si>
  <si>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</si>
  <si>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</si>
  <si>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</si>
  <si>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</si>
  <si>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</si>
  <si>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</si>
  <si>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</si>
  <si>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</si>
  <si>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</si>
  <si>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</si>
  <si>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</si>
  <si>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</si>
  <si>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</si>
  <si>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</si>
  <si>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</si>
  <si>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</si>
  <si>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</si>
  <si>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</si>
  <si>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</si>
  <si>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</si>
  <si>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</si>
  <si>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</si>
  <si>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</si>
  <si>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</si>
  <si>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</si>
  <si>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</si>
  <si>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</si>
  <si>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</si>
  <si>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</si>
  <si>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</si>
  <si>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</si>
  <si>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</si>
  <si>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</si>
  <si>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</si>
  <si>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</si>
  <si>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</si>
  <si>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</si>
  <si>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</si>
  <si>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</si>
  <si>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</si>
  <si>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</si>
  <si>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</si>
  <si>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</si>
  <si>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</si>
  <si>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</si>
  <si>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</si>
  <si>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</si>
  <si>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</si>
  <si>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</si>
  <si>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</si>
  <si>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</si>
  <si>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</si>
  <si>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</si>
  <si>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</si>
  <si>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</si>
  <si>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</si>
  <si>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</si>
  <si>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</si>
  <si>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</si>
  <si>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</si>
  <si>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</si>
  <si>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</si>
  <si>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</si>
  <si>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</si>
  <si>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</si>
  <si>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</si>
  <si>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</si>
  <si>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</si>
  <si>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</si>
  <si>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</si>
  <si>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</si>
  <si>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</si>
  <si>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</si>
  <si>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</si>
  <si>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</si>
  <si>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</si>
  <si>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</si>
  <si>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</si>
  <si>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</si>
  <si>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</si>
  <si>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</si>
  <si>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</si>
  <si>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</si>
  <si>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</si>
  <si>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</si>
  <si>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</si>
  <si>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</si>
  <si>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</si>
  <si>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</si>
  <si>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</si>
  <si>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</si>
  <si>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</si>
  <si>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</si>
  <si>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</si>
  <si>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</si>
  <si>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</si>
  <si>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</si>
  <si>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</si>
  <si>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</si>
  <si>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</si>
  <si>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</si>
  <si>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</si>
  <si>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</si>
  <si>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</si>
  <si>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</si>
  <si>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</si>
  <si>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</si>
  <si>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</si>
  <si>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</si>
  <si>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</si>
  <si>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</si>
  <si>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</si>
  <si>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</si>
  <si>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</si>
  <si>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</si>
  <si>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</si>
  <si>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</si>
  <si>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</si>
  <si>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</si>
  <si>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</si>
  <si>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</si>
  <si>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</si>
  <si>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</si>
  <si>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</si>
  <si>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</si>
  <si>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</si>
  <si>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</si>
  <si>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</si>
  <si>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</si>
  <si>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</si>
  <si>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</si>
  <si>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</si>
  <si>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</si>
  <si>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</si>
  <si>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</si>
  <si>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</si>
  <si>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</si>
  <si>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</si>
  <si>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</si>
  <si>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</si>
  <si>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</si>
  <si>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</si>
  <si>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</si>
  <si>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</si>
  <si>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</si>
  <si>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</si>
  <si>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</si>
  <si>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</si>
  <si>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</si>
  <si>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</si>
  <si>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</si>
  <si>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</si>
  <si>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</si>
  <si>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</si>
  <si>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</si>
  <si>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</si>
  <si>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</si>
  <si>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</si>
  <si>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</si>
  <si>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</si>
  <si>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</si>
  <si>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</si>
  <si>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</si>
  <si>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</si>
  <si>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</si>
  <si>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</si>
  <si>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</si>
  <si>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</si>
  <si>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</si>
  <si>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</si>
  <si>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</si>
  <si>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</si>
  <si>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</si>
  <si>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</si>
  <si>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</si>
  <si>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</si>
  <si>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</si>
  <si>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</si>
  <si>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</si>
  <si>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</si>
  <si>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</si>
  <si>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</si>
  <si>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</si>
  <si>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</si>
  <si>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</si>
  <si>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</si>
  <si>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</si>
  <si>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</si>
  <si>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</si>
  <si>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</si>
  <si>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</si>
  <si>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</si>
  <si>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</si>
  <si>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</si>
  <si>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</si>
  <si>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</si>
  <si>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</si>
  <si>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</si>
  <si>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</si>
  <si>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</si>
  <si>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</si>
  <si>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</si>
  <si>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</si>
  <si>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</si>
  <si>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</si>
  <si>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</si>
  <si>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</si>
  <si>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</si>
  <si>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</si>
  <si>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</si>
  <si>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</si>
  <si>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</si>
  <si>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</si>
  <si>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</si>
  <si>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</si>
  <si>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</si>
  <si>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</si>
  <si>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</si>
  <si>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</si>
  <si>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</si>
  <si>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</si>
  <si>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</si>
  <si>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</si>
  <si>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</si>
  <si>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</si>
  <si>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</si>
  <si>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</si>
  <si>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</si>
  <si>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</si>
  <si>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</si>
  <si>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</si>
  <si>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</si>
  <si>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</si>
  <si>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</si>
  <si>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</si>
  <si>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</si>
  <si>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</si>
  <si>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</si>
  <si>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</si>
  <si>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</si>
  <si>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</si>
  <si>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</si>
  <si>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</si>
  <si>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</si>
  <si>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</si>
  <si>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</si>
  <si>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</si>
  <si>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</si>
  <si>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</si>
  <si>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</si>
  <si>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</si>
  <si>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</si>
  <si>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</si>
  <si>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</si>
  <si>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</si>
  <si>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</si>
  <si>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</si>
  <si>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</si>
  <si>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</si>
  <si>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</si>
  <si>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</si>
  <si>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</si>
  <si>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</si>
  <si>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</si>
  <si>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</si>
  <si>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</si>
  <si>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</si>
  <si>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</si>
  <si>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</si>
  <si>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</si>
  <si>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</si>
  <si>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</si>
  <si>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</si>
  <si>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</si>
  <si>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</si>
  <si>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</si>
  <si>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</si>
  <si>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</si>
  <si>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</si>
  <si>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</si>
  <si>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</si>
  <si>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</si>
  <si>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</si>
  <si>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</si>
  <si>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</si>
  <si>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</si>
  <si>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</si>
  <si>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</si>
  <si>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</si>
  <si>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</si>
  <si>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</si>
  <si>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</si>
  <si>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</si>
  <si>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</si>
  <si>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</si>
  <si>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</si>
  <si>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</si>
  <si>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</si>
  <si>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</si>
  <si>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</si>
  <si>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</si>
  <si>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</si>
  <si>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</si>
  <si>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</si>
  <si>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</si>
  <si>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</si>
  <si>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</si>
  <si>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</si>
  <si>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</si>
  <si>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</si>
  <si>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</si>
  <si>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</si>
  <si>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</si>
  <si>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</si>
  <si>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</si>
  <si>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</si>
  <si>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</si>
  <si>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</si>
  <si>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</si>
  <si>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</si>
  <si>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</si>
  <si>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</si>
  <si>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</si>
  <si>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</si>
  <si>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</si>
  <si>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</si>
  <si>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</si>
  <si>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</si>
  <si>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</si>
  <si>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</si>
  <si>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</si>
  <si>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</si>
  <si>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</si>
  <si>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</si>
  <si>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</si>
  <si>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</si>
  <si>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</si>
  <si>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</si>
  <si>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</si>
  <si>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</si>
  <si>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</si>
  <si>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</si>
  <si>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</si>
  <si>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</si>
  <si>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</si>
  <si>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</si>
  <si>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</si>
  <si>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</si>
  <si>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</si>
  <si>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</si>
  <si>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</si>
  <si>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</si>
  <si>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</si>
  <si>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</si>
  <si>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</si>
  <si>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</si>
  <si>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</si>
  <si>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</si>
  <si>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</si>
  <si>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</si>
  <si>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</si>
  <si>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</si>
  <si>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</si>
  <si>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</si>
  <si>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</si>
  <si>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</si>
  <si>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</si>
  <si>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</si>
  <si>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</si>
  <si>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</si>
  <si>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</si>
  <si>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</si>
  <si>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</si>
  <si>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</si>
  <si>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</si>
  <si>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</si>
  <si>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</si>
  <si>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</si>
  <si>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</si>
  <si>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</si>
  <si>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</si>
  <si>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</si>
  <si>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</si>
  <si>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</si>
  <si>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</si>
  <si>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</si>
  <si>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</si>
  <si>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</si>
  <si>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</si>
  <si>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</si>
  <si>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</si>
  <si>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</si>
  <si>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</si>
  <si>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</si>
  <si>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</si>
  <si>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</si>
  <si>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</si>
  <si>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</si>
  <si>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</si>
  <si>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</si>
  <si>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</si>
  <si>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</si>
  <si>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</si>
  <si>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</si>
  <si>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</si>
  <si>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</si>
  <si>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</si>
  <si>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</si>
  <si>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</si>
  <si>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</si>
  <si>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</si>
  <si>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</si>
  <si>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</si>
  <si>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</si>
  <si>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</si>
  <si>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</si>
  <si>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</si>
  <si>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</si>
  <si>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</si>
  <si>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</si>
  <si>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</si>
  <si>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</si>
  <si>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</si>
  <si>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</si>
  <si>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</si>
  <si>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</si>
  <si>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</si>
  <si>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</si>
  <si>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</si>
  <si>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</si>
  <si>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</si>
  <si>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</si>
  <si>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</si>
  <si>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</si>
  <si>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</si>
  <si>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</si>
  <si>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</si>
  <si>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</si>
  <si>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</si>
  <si>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</si>
  <si>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</si>
  <si>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</si>
  <si>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</si>
  <si>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</si>
  <si>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</si>
  <si>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</si>
  <si>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</si>
  <si>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</si>
  <si>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</si>
  <si>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</si>
  <si>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</si>
  <si>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</si>
  <si>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</si>
  <si>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</si>
  <si>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</si>
  <si>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</si>
  <si>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</si>
  <si>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</si>
  <si>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</si>
  <si>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</si>
  <si>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</si>
  <si>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</si>
  <si>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</si>
  <si>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</si>
  <si>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</si>
  <si>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</si>
  <si>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</si>
  <si>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</si>
  <si>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</si>
  <si>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</si>
  <si>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</si>
  <si>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</si>
  <si>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</si>
  <si>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</si>
  <si>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</si>
  <si>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</si>
  <si>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</si>
  <si>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</si>
  <si>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</si>
  <si>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</si>
  <si>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</si>
  <si>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</si>
  <si>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</si>
  <si>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</si>
  <si>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</si>
  <si>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</si>
  <si>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</si>
  <si>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</si>
  <si>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</si>
  <si>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</si>
  <si>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</si>
  <si>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</si>
  <si>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</si>
  <si>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</si>
  <si>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</si>
  <si>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</si>
  <si>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</si>
  <si>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</si>
  <si>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</si>
  <si>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</si>
  <si>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</si>
  <si>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</si>
  <si>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</si>
  <si>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</si>
  <si>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</si>
  <si>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</si>
  <si>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</si>
  <si>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</si>
  <si>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</si>
  <si>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</si>
  <si>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</si>
  <si>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</si>
  <si>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</si>
  <si>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</si>
  <si>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</si>
  <si>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</si>
  <si>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</si>
  <si>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</si>
  <si>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</si>
  <si>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</si>
  <si>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</si>
  <si>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</si>
  <si>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</si>
  <si>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</si>
  <si>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</si>
  <si>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</si>
  <si>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</si>
  <si>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</si>
  <si>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</si>
  <si>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</si>
  <si>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</si>
  <si>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</si>
  <si>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</si>
  <si>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</si>
  <si>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</si>
  <si>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</si>
  <si>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</si>
  <si>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</si>
  <si>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</si>
  <si>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</si>
  <si>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</si>
  <si>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</si>
  <si>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</si>
  <si>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</si>
  <si>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</si>
  <si>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</si>
  <si>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</si>
  <si>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</si>
  <si>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</si>
  <si>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</si>
  <si>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</si>
  <si>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</si>
  <si>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</si>
  <si>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</si>
  <si>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</si>
  <si>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</si>
  <si>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</si>
  <si>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</si>
  <si>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</si>
  <si>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</si>
  <si>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</si>
  <si>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</si>
  <si>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</si>
  <si>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</si>
  <si>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</si>
  <si>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</si>
  <si>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</si>
  <si>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</si>
  <si>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</si>
  <si>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</si>
  <si>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</si>
  <si>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</si>
  <si>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</si>
  <si>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</si>
  <si>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</si>
  <si>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</si>
  <si>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</si>
  <si>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</si>
  <si>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</si>
  <si>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</si>
  <si>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</si>
  <si>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</si>
  <si>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</si>
  <si>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</si>
  <si>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</si>
  <si>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</si>
  <si>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</si>
  <si>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</si>
  <si>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</si>
  <si>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</si>
  <si>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</si>
  <si>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</si>
  <si>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</si>
  <si>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</si>
  <si>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</si>
  <si>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</si>
  <si>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</si>
  <si>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</si>
  <si>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</si>
  <si>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</si>
  <si>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</si>
  <si>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</si>
  <si>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</si>
  <si>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</si>
  <si>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</si>
  <si>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</si>
  <si>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</si>
  <si>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</si>
  <si>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</si>
  <si>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</si>
  <si>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</si>
  <si>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</si>
  <si>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</si>
  <si>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</si>
  <si>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</si>
  <si>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</si>
  <si>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</si>
  <si>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</si>
  <si>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</si>
  <si>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</si>
  <si>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</si>
  <si>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</si>
  <si>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</si>
  <si>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</si>
  <si>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</si>
  <si>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</si>
  <si>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</si>
  <si>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</si>
  <si>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</si>
  <si>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</si>
  <si>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</si>
  <si>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</si>
  <si>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</si>
  <si>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</si>
  <si>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</si>
  <si>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</si>
  <si>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</si>
  <si>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</si>
  <si>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</si>
  <si>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</si>
  <si>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</si>
  <si>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</si>
  <si>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</si>
  <si>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</si>
  <si>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</si>
  <si>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</si>
  <si>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</si>
  <si>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</si>
  <si>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</si>
  <si>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</si>
  <si>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</si>
  <si>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</si>
  <si>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</si>
  <si>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</si>
  <si>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</si>
  <si>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</si>
  <si>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</si>
  <si>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</si>
  <si>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</si>
  <si>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</si>
  <si>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</si>
  <si>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</si>
  <si>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</si>
  <si>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</si>
  <si>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</si>
  <si>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</si>
  <si>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</si>
  <si>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</si>
  <si>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</si>
  <si>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</si>
  <si>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</si>
  <si>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</si>
  <si>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</si>
  <si>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</si>
  <si>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</si>
  <si>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</si>
  <si>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</si>
  <si>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</si>
  <si>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</si>
  <si>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</si>
  <si>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</si>
  <si>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</si>
  <si>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</si>
  <si>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</si>
  <si>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</si>
  <si>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</si>
  <si>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</si>
  <si>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</si>
  <si>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</si>
  <si>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</si>
  <si>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</si>
  <si>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</si>
  <si>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</si>
  <si>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</si>
  <si>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</si>
  <si>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</si>
  <si>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</si>
  <si>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</si>
  <si>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</si>
  <si>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</si>
  <si>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</si>
  <si>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</si>
  <si>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</si>
  <si>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</si>
  <si>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</si>
  <si>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</si>
  <si>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</si>
  <si>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</si>
  <si>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</si>
  <si>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</si>
  <si>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</si>
  <si>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</si>
  <si>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</si>
  <si>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</si>
  <si>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</si>
  <si>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</si>
  <si>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</si>
  <si>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</si>
  <si>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</si>
  <si>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</si>
  <si>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</si>
  <si>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</si>
  <si>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</si>
  <si>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</si>
  <si>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</si>
  <si>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</si>
  <si>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</si>
  <si>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</si>
  <si>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</si>
  <si>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</si>
  <si>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</si>
  <si>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</si>
  <si>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</si>
  <si>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</si>
  <si>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</si>
  <si>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</si>
  <si>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</si>
  <si>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</si>
  <si>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</si>
  <si>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</si>
  <si>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</si>
  <si>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</si>
  <si>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</si>
  <si>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</si>
  <si>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</si>
  <si>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</si>
  <si>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</si>
  <si>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</si>
  <si>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</si>
  <si>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</si>
  <si>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</si>
  <si>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</si>
  <si>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</si>
  <si>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</si>
  <si>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</si>
  <si>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</si>
  <si>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</si>
  <si>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</si>
  <si>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</si>
  <si>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</si>
  <si>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</si>
  <si>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</si>
  <si>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</si>
  <si>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</si>
  <si>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</si>
  <si>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</si>
  <si>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</si>
  <si>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</si>
  <si>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</si>
  <si>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</si>
  <si>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</si>
  <si>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</si>
  <si>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</si>
  <si>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</si>
  <si>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</si>
  <si>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</si>
  <si>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</si>
  <si>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</si>
  <si>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</si>
  <si>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</si>
  <si>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</si>
  <si>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</si>
  <si>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</si>
  <si>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</si>
  <si>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</si>
  <si>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</si>
  <si>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</si>
  <si>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</si>
  <si>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</si>
  <si>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</si>
  <si>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</si>
  <si>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</si>
  <si>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</si>
  <si>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</si>
  <si>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</si>
  <si>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</si>
  <si>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</si>
  <si>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</si>
  <si>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</si>
  <si>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</si>
  <si>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</si>
  <si>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</si>
  <si>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</si>
  <si>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</si>
  <si>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</si>
  <si>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</si>
  <si>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</si>
  <si>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</si>
  <si>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</si>
  <si>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</si>
  <si>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</si>
  <si>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</si>
  <si>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</si>
  <si>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</si>
  <si>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</si>
  <si>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</si>
  <si>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</si>
  <si>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</si>
  <si>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</si>
  <si>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</si>
  <si>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</si>
  <si>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</si>
  <si>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</si>
  <si>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</si>
  <si>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</si>
  <si>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</si>
  <si>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</si>
  <si>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</si>
  <si>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</si>
  <si>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</si>
  <si>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</si>
  <si>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</si>
  <si>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</si>
  <si>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</si>
  <si>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</si>
  <si>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</si>
  <si>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</si>
  <si>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</si>
  <si>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</si>
  <si>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</si>
  <si>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</si>
  <si>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</si>
  <si>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</si>
  <si>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</si>
  <si>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</si>
  <si>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</si>
  <si>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</si>
  <si>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</si>
  <si>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</si>
  <si>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</si>
  <si>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</si>
  <si>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</si>
  <si>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</si>
  <si>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</si>
  <si>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</si>
  <si>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</si>
  <si>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</si>
  <si>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</si>
  <si>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</si>
  <si>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</si>
  <si>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</si>
  <si>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</si>
  <si>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</si>
  <si>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</si>
  <si>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</si>
  <si>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</si>
  <si>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</si>
  <si>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</si>
  <si>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</si>
  <si>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</si>
  <si>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</si>
  <si>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</si>
  <si>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</si>
  <si>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</si>
  <si>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</si>
  <si>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</si>
  <si>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</si>
  <si>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</si>
  <si>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</si>
  <si>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</si>
  <si>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</si>
  <si>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</si>
  <si>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</si>
  <si>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</si>
  <si>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</si>
  <si>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</si>
  <si>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</si>
  <si>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</si>
  <si>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</si>
  <si>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</si>
  <si>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</si>
  <si>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</si>
  <si>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</si>
  <si>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</si>
  <si>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</si>
  <si>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</si>
  <si>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</si>
  <si>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</si>
  <si>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</si>
  <si>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</si>
  <si>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</si>
  <si>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</si>
  <si>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</si>
  <si>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</si>
  <si>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</si>
  <si>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</si>
  <si>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</si>
  <si>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</si>
  <si>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</si>
  <si>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</si>
  <si>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</si>
  <si>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</si>
  <si>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</si>
  <si>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</si>
  <si>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</si>
  <si>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</si>
  <si>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</si>
  <si>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</si>
  <si>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</si>
  <si>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</si>
  <si>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</si>
  <si>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</si>
  <si>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</si>
  <si>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</si>
  <si>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</si>
  <si>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</si>
  <si>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</si>
  <si>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</si>
  <si>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</si>
  <si>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</si>
  <si>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</si>
  <si>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</si>
  <si>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</si>
  <si>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</si>
  <si>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</si>
  <si>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</si>
  <si>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</si>
  <si>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</si>
  <si>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</si>
  <si>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</si>
  <si>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</si>
  <si>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</si>
  <si>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</si>
  <si>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</si>
  <si>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</si>
  <si>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</si>
  <si>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</si>
  <si>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</si>
  <si>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</si>
  <si>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</si>
  <si>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</si>
  <si>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</si>
  <si>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</si>
  <si>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</si>
  <si>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</si>
  <si>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</si>
  <si>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</si>
  <si>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</si>
  <si>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</si>
  <si>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</si>
  <si>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</si>
  <si>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</si>
  <si>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</si>
  <si>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</si>
  <si>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</si>
  <si>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</si>
  <si>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</si>
  <si>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</si>
  <si>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</si>
  <si>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</si>
  <si>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</si>
  <si>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</si>
  <si>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</si>
  <si>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</si>
  <si>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</si>
  <si>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</si>
  <si>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</si>
  <si>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</si>
  <si>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</si>
  <si>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</si>
  <si>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</si>
  <si>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</si>
  <si>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</si>
  <si>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</si>
  <si>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</si>
  <si>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</si>
  <si>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</si>
  <si>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</si>
  <si>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</si>
  <si>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</si>
  <si>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</si>
  <si>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</si>
  <si>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</si>
  <si>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</si>
  <si>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</si>
  <si>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</si>
  <si>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</si>
  <si>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</si>
  <si>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</si>
  <si>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</si>
  <si>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</si>
  <si>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</si>
  <si>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</si>
  <si>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</si>
  <si>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</si>
  <si>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</si>
  <si>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</si>
  <si>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</si>
  <si>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</si>
  <si>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</si>
  <si>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</si>
  <si>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</si>
  <si>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</si>
  <si>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</si>
  <si>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</si>
  <si>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</si>
  <si>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</si>
  <si>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</si>
  <si>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</si>
  <si>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</si>
  <si>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</si>
  <si>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</si>
  <si>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</si>
  <si>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</si>
  <si>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</si>
  <si>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</si>
  <si>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</si>
  <si>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</si>
  <si>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</si>
  <si>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</si>
  <si>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</si>
  <si>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</si>
  <si>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</si>
  <si>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</si>
  <si>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</si>
  <si>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</si>
  <si>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</si>
  <si>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</si>
  <si>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</si>
  <si>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</si>
  <si>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</si>
  <si>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</si>
  <si>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</si>
  <si>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</si>
  <si>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</si>
  <si>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</si>
  <si>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</si>
  <si>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</si>
  <si>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</si>
  <si>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</si>
  <si>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</si>
  <si>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</si>
  <si>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</si>
  <si>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</si>
  <si>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</si>
  <si>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</si>
  <si>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</si>
  <si>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</si>
  <si>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</si>
  <si>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</si>
  <si>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</si>
  <si>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</si>
  <si>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</si>
  <si>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</si>
  <si>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</si>
  <si>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</si>
  <si>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</si>
  <si>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</si>
  <si>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</si>
  <si>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</si>
  <si>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</si>
  <si>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</si>
  <si>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</si>
  <si>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</si>
  <si>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</si>
  <si>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</si>
  <si>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</si>
  <si>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</si>
  <si>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</si>
  <si>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</si>
  <si>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</si>
  <si>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</si>
  <si>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</si>
  <si>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</si>
  <si>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</si>
  <si>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</si>
  <si>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</si>
  <si>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</si>
  <si>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</si>
  <si>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</si>
  <si>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</si>
  <si>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</si>
  <si>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</si>
  <si>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</si>
  <si>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</si>
  <si>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</si>
  <si>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</si>
  <si>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</si>
  <si>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</si>
  <si>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</si>
  <si>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</si>
  <si>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</si>
  <si>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</si>
  <si>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</si>
  <si>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</si>
  <si>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</si>
  <si>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</si>
  <si>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</si>
  <si>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</si>
  <si>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</si>
  <si>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</si>
  <si>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</si>
  <si>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</si>
  <si>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</si>
  <si>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</si>
  <si>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</si>
  <si>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</si>
  <si>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</si>
  <si>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</si>
  <si>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</si>
  <si>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</si>
  <si>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</si>
  <si>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</si>
  <si>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</si>
  <si>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</si>
  <si>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</si>
  <si>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</si>
  <si>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</si>
  <si>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</si>
  <si>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</si>
  <si>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</si>
  <si>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</si>
  <si>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</si>
  <si>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</si>
  <si>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</si>
  <si>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</si>
  <si>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</si>
  <si>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</si>
  <si>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</si>
  <si>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</si>
  <si>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</si>
  <si>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</si>
  <si>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</si>
  <si>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</si>
  <si>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</si>
  <si>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</si>
  <si>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</si>
  <si>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</si>
  <si>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</si>
  <si>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</si>
  <si>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</si>
  <si>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</si>
  <si>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</si>
  <si>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</si>
  <si>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</si>
  <si>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</si>
  <si>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</si>
  <si>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</si>
  <si>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</si>
  <si>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</si>
  <si>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</si>
  <si>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</si>
  <si>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</si>
  <si>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</si>
  <si>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</si>
  <si>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</si>
  <si>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</si>
  <si>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</si>
  <si>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</si>
  <si>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</si>
  <si>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</si>
  <si>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</si>
  <si>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</si>
  <si>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</si>
  <si>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</si>
  <si>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</si>
  <si>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</si>
  <si>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</si>
  <si>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</si>
  <si>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</si>
  <si>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</si>
  <si>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</si>
  <si>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</si>
  <si>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</si>
  <si>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</si>
  <si>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</si>
  <si>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</si>
  <si>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</si>
  <si>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</si>
  <si>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</si>
  <si>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</si>
  <si>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</si>
  <si>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</si>
  <si>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</si>
  <si>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</si>
  <si>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</si>
  <si>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</si>
  <si>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</si>
  <si>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</si>
  <si>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</si>
  <si>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</si>
  <si>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</si>
  <si>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</si>
  <si>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</si>
  <si>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</si>
  <si>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</si>
  <si>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</si>
  <si>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</si>
  <si>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</si>
  <si>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</si>
  <si>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</si>
  <si>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</si>
  <si>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</si>
  <si>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</si>
  <si>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</si>
  <si>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</si>
  <si>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</si>
  <si>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</si>
  <si>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</si>
  <si>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</si>
  <si>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</si>
  <si>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</si>
  <si>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</si>
  <si>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</si>
  <si>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</si>
  <si>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</si>
  <si>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</si>
  <si>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</si>
  <si>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</si>
  <si>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</si>
  <si>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</si>
  <si>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</si>
  <si>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</si>
  <si>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</si>
  <si>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</si>
  <si>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</si>
  <si>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</si>
  <si>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</si>
  <si>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</si>
  <si>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</si>
  <si>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</si>
  <si>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</si>
  <si>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</si>
  <si>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</si>
  <si>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</si>
  <si>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</si>
  <si>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</si>
  <si>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</si>
  <si>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</si>
  <si>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</si>
  <si>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</si>
  <si>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</si>
  <si>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</si>
  <si>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</si>
  <si>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</si>
  <si>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</si>
  <si>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</si>
  <si>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</si>
  <si>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</si>
  <si>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</si>
  <si>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</si>
  <si>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</si>
  <si>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</si>
  <si>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</si>
  <si>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</si>
  <si>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</si>
  <si>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</si>
  <si>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</si>
  <si>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</si>
  <si>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</si>
  <si>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</si>
  <si>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</si>
  <si>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</si>
  <si>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</si>
  <si>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</si>
  <si>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</si>
  <si>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</si>
  <si>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</si>
  <si>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</si>
  <si>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</si>
  <si>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</si>
  <si>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</si>
  <si>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</si>
  <si>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</si>
  <si>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</si>
  <si>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</si>
  <si>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</si>
  <si>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</si>
  <si>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</si>
  <si>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</si>
  <si>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</si>
  <si>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</si>
  <si>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</si>
  <si>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</si>
  <si>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</si>
  <si>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</si>
  <si>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</si>
  <si>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</si>
  <si>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</si>
  <si>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</si>
  <si>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</si>
  <si>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</si>
  <si>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</si>
  <si>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</si>
  <si>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</si>
  <si>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</si>
  <si>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</si>
  <si>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</si>
  <si>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</si>
  <si>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</si>
  <si>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</si>
  <si>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</si>
  <si>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</si>
  <si>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</si>
  <si>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</si>
  <si>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</si>
  <si>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</si>
  <si>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</si>
  <si>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</si>
  <si>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</si>
  <si>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</si>
  <si>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</si>
  <si>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</si>
  <si>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</si>
  <si>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</si>
  <si>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</si>
  <si>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</si>
  <si>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</si>
  <si>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</si>
  <si>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</si>
  <si>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</si>
  <si>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</si>
  <si>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</si>
  <si>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</si>
  <si>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</si>
  <si>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</si>
  <si>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</si>
  <si>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</si>
  <si>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</si>
  <si>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</si>
  <si>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</si>
  <si>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</si>
  <si>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</si>
  <si>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</si>
  <si>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</si>
  <si>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</si>
  <si>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</si>
  <si>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</si>
  <si>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</si>
  <si>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</si>
  <si>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</si>
  <si>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</si>
  <si>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</si>
  <si>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</si>
  <si>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</si>
  <si>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</si>
  <si>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</si>
  <si>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</si>
  <si>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</si>
  <si>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</si>
  <si>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</si>
  <si>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</si>
  <si>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</si>
  <si>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</si>
  <si>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</si>
  <si>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</si>
  <si>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</si>
  <si>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</si>
  <si>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</si>
  <si>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</si>
  <si>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</si>
  <si>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</si>
  <si>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</si>
  <si>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</si>
  <si>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</si>
  <si>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</si>
  <si>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</si>
  <si>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</si>
  <si>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</si>
  <si>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</si>
  <si>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</si>
  <si>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</si>
  <si>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</si>
  <si>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</si>
  <si>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</si>
  <si>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</si>
  <si>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</si>
  <si>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</si>
  <si>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</si>
  <si>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</si>
  <si>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</si>
  <si>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</si>
  <si>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</si>
  <si>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</si>
  <si>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</si>
  <si>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</si>
  <si>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</si>
  <si>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</si>
  <si>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</si>
  <si>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</si>
  <si>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</si>
  <si>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</si>
  <si>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</si>
  <si>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</si>
  <si>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</si>
  <si>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</si>
  <si>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</si>
  <si>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</si>
  <si>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</si>
  <si>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</si>
  <si>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</si>
  <si>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</si>
  <si>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</si>
  <si>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</si>
  <si>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</si>
  <si>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</si>
  <si>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</si>
  <si>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</si>
  <si>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</si>
  <si>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</si>
  <si>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</si>
  <si>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</si>
  <si>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</si>
  <si>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</si>
  <si>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</si>
  <si>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</si>
  <si>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</si>
  <si>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</si>
  <si>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</si>
  <si>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</si>
  <si>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</si>
  <si>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</si>
  <si>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</si>
  <si>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</si>
  <si>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</si>
  <si>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</si>
  <si>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</si>
  <si>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</si>
  <si>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</si>
  <si>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</si>
  <si>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</si>
  <si>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</si>
  <si>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</si>
  <si>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</si>
  <si>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</si>
  <si>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</si>
  <si>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</si>
  <si>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</si>
  <si>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</si>
  <si>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</si>
  <si>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</si>
  <si>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</si>
  <si>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</si>
  <si>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</si>
  <si>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</si>
  <si>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</si>
  <si>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</si>
  <si>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</si>
  <si>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</si>
  <si>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</si>
  <si>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</si>
  <si>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</si>
  <si>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</si>
  <si>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</si>
  <si>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</si>
  <si>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</si>
  <si>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</si>
  <si>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</si>
  <si>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</si>
  <si>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</si>
  <si>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</si>
  <si>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</si>
  <si>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</si>
  <si>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</si>
  <si>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</si>
  <si>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</si>
  <si>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</si>
  <si>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</si>
  <si>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</si>
  <si>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</si>
  <si>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</si>
  <si>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</si>
  <si>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</si>
  <si>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</si>
  <si>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</si>
  <si>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</si>
  <si>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</si>
  <si>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</si>
  <si>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</si>
  <si>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</si>
  <si>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</si>
  <si>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</si>
  <si>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</si>
  <si>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</si>
  <si>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</si>
  <si>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</si>
  <si>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</si>
  <si>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</si>
  <si>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</si>
  <si>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</si>
  <si>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</si>
  <si>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</si>
  <si>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</si>
  <si>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</si>
  <si>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</si>
  <si>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</si>
  <si>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</si>
  <si>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</si>
  <si>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</si>
  <si>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</si>
  <si>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</si>
  <si>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</si>
  <si>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</si>
  <si>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</si>
  <si>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</si>
  <si>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</si>
  <si>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</si>
  <si>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</si>
  <si>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</si>
  <si>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</si>
  <si>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</si>
  <si>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</si>
  <si>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</si>
  <si>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</si>
  <si>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</si>
  <si>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</si>
  <si>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</si>
  <si>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</si>
  <si>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</si>
  <si>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</si>
  <si>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</si>
  <si>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</si>
  <si>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</si>
  <si>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</si>
  <si>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</si>
  <si>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</si>
  <si>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</si>
  <si>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</si>
  <si>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</si>
  <si>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</si>
  <si>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</si>
  <si>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</si>
  <si>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</si>
  <si>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</si>
  <si>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</si>
  <si>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</si>
  <si>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</si>
  <si>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</si>
  <si>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</si>
  <si>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</si>
  <si>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</si>
  <si>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</si>
  <si>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</si>
  <si>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</si>
  <si>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</si>
  <si>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</si>
  <si>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</si>
  <si>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</si>
  <si>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</si>
  <si>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</si>
  <si>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</si>
  <si>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</si>
  <si>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</si>
  <si>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</si>
  <si>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</si>
  <si>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</si>
  <si>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</si>
  <si>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</si>
  <si>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</si>
  <si>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</si>
  <si>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</si>
  <si>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</si>
  <si>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</si>
  <si>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</si>
  <si>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</si>
  <si>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</si>
  <si>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</si>
  <si>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</si>
  <si>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</si>
  <si>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</si>
  <si>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</si>
  <si>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</si>
  <si>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</si>
  <si>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</si>
  <si>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</si>
  <si>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</si>
  <si>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</si>
  <si>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</si>
  <si>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</si>
  <si>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</si>
  <si>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</si>
  <si>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</si>
  <si>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</si>
  <si>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</si>
  <si>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</si>
  <si>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</si>
  <si>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</si>
  <si>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</si>
  <si>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</si>
  <si>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</si>
  <si>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</si>
  <si>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</si>
  <si>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</si>
  <si>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</si>
  <si>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</si>
  <si>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</si>
  <si>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</si>
  <si>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</si>
  <si>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</si>
  <si>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</si>
  <si>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</si>
  <si>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</si>
  <si>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</si>
  <si>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</si>
  <si>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</si>
  <si>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</si>
  <si>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</si>
  <si>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</si>
  <si>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</si>
  <si>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</si>
  <si>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</si>
  <si>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</si>
  <si>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</si>
  <si>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</si>
  <si>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</si>
  <si>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</si>
  <si>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</si>
  <si>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</si>
  <si>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</si>
  <si>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</si>
  <si>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</si>
  <si>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</si>
  <si>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</si>
  <si>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</si>
  <si>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</si>
  <si>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</si>
  <si>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</si>
  <si>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</si>
  <si>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</si>
  <si>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</si>
  <si>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</si>
  <si>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</si>
  <si>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</si>
  <si>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</si>
  <si>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</si>
  <si>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</si>
  <si>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</si>
  <si>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</si>
  <si>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</si>
  <si>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</si>
  <si>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</si>
  <si>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</si>
  <si>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</si>
  <si>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</si>
  <si>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</si>
  <si>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</si>
  <si>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</si>
  <si>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</si>
  <si>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</si>
  <si>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</si>
  <si>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</si>
  <si>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</si>
  <si>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</si>
  <si>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</si>
  <si>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</si>
  <si>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</si>
  <si>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</si>
  <si>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</si>
  <si>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</si>
  <si>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</si>
  <si>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</si>
  <si>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</si>
  <si>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</si>
  <si>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</si>
  <si>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</si>
  <si>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</si>
  <si>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</si>
  <si>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</si>
  <si>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</si>
  <si>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</si>
  <si>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</si>
  <si>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</si>
  <si>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</si>
  <si>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</si>
  <si>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</si>
  <si>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</si>
  <si>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</si>
  <si>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</si>
  <si>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</si>
  <si>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</si>
  <si>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</si>
  <si>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</si>
  <si>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</si>
  <si>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</si>
  <si>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</si>
  <si>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</si>
  <si>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</si>
  <si>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</si>
  <si>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</si>
  <si>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</si>
  <si>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</si>
  <si>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</si>
  <si>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</si>
  <si>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</si>
  <si>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</si>
  <si>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</si>
  <si>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</si>
  <si>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</si>
  <si>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</si>
  <si>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</si>
  <si>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</si>
  <si>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</si>
  <si>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</si>
  <si>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</si>
  <si>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</si>
  <si>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</si>
  <si>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</si>
  <si>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</si>
  <si>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</si>
  <si>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</si>
  <si>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</si>
  <si>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</si>
  <si>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</si>
  <si>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</si>
  <si>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</si>
  <si>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</si>
  <si>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</si>
  <si>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</si>
  <si>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</si>
  <si>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</si>
  <si>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</si>
  <si>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</si>
  <si>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</si>
  <si>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</si>
  <si>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</si>
  <si>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</si>
  <si>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</si>
  <si>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</si>
  <si>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</si>
  <si>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</si>
  <si>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</si>
  <si>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</si>
  <si>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</si>
  <si>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</si>
  <si>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</si>
  <si>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</si>
  <si>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</si>
  <si>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</si>
  <si>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</si>
  <si>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</si>
  <si>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</si>
  <si>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</si>
  <si>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</si>
  <si>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</si>
  <si>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</si>
  <si>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</si>
  <si>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</si>
  <si>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</si>
  <si>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</si>
  <si>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</si>
  <si>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</si>
  <si>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</si>
  <si>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</si>
  <si>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</si>
  <si>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</si>
  <si>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</si>
  <si>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</si>
  <si>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</si>
  <si>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</si>
  <si>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</si>
  <si>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</si>
  <si>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</si>
  <si>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</si>
  <si>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</si>
  <si>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</si>
  <si>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</si>
  <si>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</si>
  <si>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</si>
  <si>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</si>
  <si>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</si>
  <si>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</si>
  <si>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</si>
  <si>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</si>
  <si>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</si>
  <si>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</si>
  <si>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</si>
  <si>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</si>
  <si>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</si>
  <si>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</si>
  <si>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</si>
  <si>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</si>
  <si>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</si>
  <si>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</si>
  <si>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</si>
  <si>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</si>
  <si>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</si>
  <si>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</si>
  <si>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</si>
  <si>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</si>
  <si>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</si>
  <si>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</si>
  <si>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</si>
  <si>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</si>
  <si>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</si>
  <si>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</si>
  <si>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</si>
  <si>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</si>
  <si>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</si>
  <si>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</si>
  <si>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</si>
  <si>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</si>
  <si>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</si>
  <si>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</si>
  <si>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</si>
  <si>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</si>
  <si>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</si>
  <si>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</si>
  <si>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</si>
  <si>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</si>
  <si>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</si>
  <si>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</si>
  <si>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</si>
  <si>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</si>
  <si>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</si>
  <si>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</si>
  <si>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</si>
  <si>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</si>
  <si>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</si>
  <si>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</si>
  <si>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</si>
  <si>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</si>
  <si>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</si>
  <si>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</si>
  <si>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</si>
  <si>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</si>
  <si>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</si>
  <si>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</si>
  <si>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</si>
  <si>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</si>
  <si>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</si>
  <si>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</si>
  <si>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</si>
  <si>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</si>
  <si>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</si>
  <si>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</si>
  <si>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</si>
  <si>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</si>
  <si>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</si>
  <si>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</si>
  <si>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</si>
  <si>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</si>
  <si>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</si>
  <si>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</si>
  <si>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</si>
  <si>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</si>
  <si>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</si>
  <si>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</si>
  <si>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</si>
  <si>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</si>
  <si>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</si>
  <si>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</si>
  <si>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</si>
  <si>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</si>
  <si>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</si>
  <si>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</si>
  <si>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</si>
  <si>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</si>
  <si>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</si>
  <si>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</si>
  <si>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</si>
  <si>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</si>
  <si>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</si>
  <si>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</si>
  <si>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</si>
  <si>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</si>
  <si>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</si>
  <si>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</si>
  <si>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</si>
  <si>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</si>
  <si>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</si>
  <si>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</si>
  <si>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</si>
  <si>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</si>
  <si>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</si>
  <si>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</si>
  <si>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</si>
  <si>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</si>
  <si>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</si>
  <si>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</si>
  <si>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</si>
  <si>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</si>
  <si>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</si>
  <si>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</si>
  <si>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</si>
  <si>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</si>
  <si>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</si>
  <si>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</si>
  <si>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</si>
  <si>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</si>
  <si>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</si>
  <si>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</si>
  <si>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</si>
  <si>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</si>
  <si>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</si>
  <si>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</si>
  <si>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</si>
  <si>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</si>
  <si>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</si>
  <si>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</si>
  <si>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</si>
  <si>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</si>
  <si>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</si>
  <si>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</si>
  <si>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</si>
  <si>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</si>
  <si>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</si>
  <si>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</si>
  <si>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</si>
  <si>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</si>
  <si>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</si>
  <si>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</si>
  <si>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</si>
  <si>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</si>
  <si>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</si>
  <si>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</si>
  <si>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</si>
  <si>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</si>
  <si>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</si>
  <si>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</si>
  <si>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</si>
  <si>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</si>
  <si>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</si>
  <si>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</si>
  <si>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</si>
  <si>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</si>
  <si>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</si>
  <si>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</si>
  <si>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</si>
  <si>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</si>
  <si>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</si>
  <si>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</si>
  <si>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</si>
  <si>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</si>
  <si>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</si>
  <si>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</si>
  <si>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</si>
  <si>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</si>
  <si>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</si>
  <si>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</si>
  <si>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</si>
  <si>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</si>
  <si>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</si>
  <si>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</si>
  <si>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</si>
  <si>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</si>
  <si>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</si>
  <si>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</si>
  <si>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</si>
  <si>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</si>
  <si>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</si>
  <si>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</si>
  <si>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</si>
  <si>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</si>
  <si>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</si>
  <si>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</si>
  <si>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</si>
  <si>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</si>
  <si>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</si>
  <si>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</si>
  <si>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</si>
  <si>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</si>
  <si>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</si>
  <si>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</si>
  <si>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</si>
  <si>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</si>
  <si>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</si>
  <si>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</si>
  <si>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</si>
  <si>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</si>
  <si>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</si>
  <si>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</si>
  <si>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</si>
  <si>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</si>
  <si>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</si>
  <si>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</si>
  <si>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</si>
  <si>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</si>
  <si>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</si>
  <si>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</si>
  <si>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</si>
  <si>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</si>
  <si>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</si>
  <si>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</si>
  <si>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</si>
  <si>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</si>
  <si>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</si>
  <si>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</si>
  <si>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</si>
  <si>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</si>
  <si>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</si>
  <si>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</si>
  <si>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</si>
  <si>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</si>
  <si>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</si>
  <si>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</si>
  <si>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</si>
  <si>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</si>
  <si>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</si>
  <si>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</si>
  <si>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</si>
  <si>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</si>
  <si>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</si>
  <si>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</si>
  <si>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</si>
  <si>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</si>
  <si>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</si>
  <si>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</si>
  <si>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</si>
  <si>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</si>
  <si>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</si>
  <si>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</si>
  <si>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</si>
  <si>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</si>
  <si>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</si>
  <si>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</si>
  <si>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</si>
  <si>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</si>
  <si>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</si>
  <si>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</si>
  <si>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</si>
  <si>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</si>
  <si>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</si>
  <si>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</si>
  <si>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</si>
  <si>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</si>
  <si>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</si>
  <si>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</si>
  <si>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</si>
  <si>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</si>
  <si>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</si>
  <si>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</si>
  <si>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</si>
  <si>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</si>
  <si>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</si>
  <si>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</si>
  <si>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</si>
  <si>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</si>
  <si>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</si>
  <si>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</si>
  <si>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</si>
  <si>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</si>
  <si>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</si>
  <si>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</si>
  <si>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</si>
  <si>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</si>
  <si>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</si>
  <si>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</si>
  <si>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</si>
  <si>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</si>
  <si>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</si>
  <si>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</si>
  <si>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</si>
  <si>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</si>
  <si>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</si>
  <si>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</si>
  <si>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</si>
  <si>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</si>
  <si>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</si>
  <si>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</si>
  <si>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</si>
  <si>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</si>
  <si>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</si>
  <si>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</si>
  <si>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</si>
  <si>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</si>
  <si>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</si>
  <si>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</si>
  <si>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</si>
  <si>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</si>
  <si>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</si>
  <si>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</si>
  <si>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</si>
  <si>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</si>
  <si>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</si>
  <si>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</si>
  <si>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</si>
  <si>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</si>
  <si>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</si>
  <si>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</si>
  <si>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</si>
  <si>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</si>
  <si>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</si>
  <si>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</si>
  <si>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</si>
  <si>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</si>
  <si>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</si>
  <si>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</si>
  <si>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</si>
  <si>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</si>
  <si>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</si>
  <si>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</si>
  <si>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</si>
  <si>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</si>
  <si>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</si>
  <si>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</si>
  <si>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</si>
  <si>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</si>
  <si>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</si>
  <si>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</si>
  <si>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</si>
  <si>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</si>
  <si>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</si>
  <si>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</si>
  <si>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</si>
  <si>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</si>
  <si>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</si>
  <si>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</si>
  <si>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</si>
  <si>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</si>
  <si>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</si>
  <si>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</si>
  <si>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</si>
  <si>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</si>
  <si>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</si>
  <si>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</si>
  <si>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</si>
  <si>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</si>
  <si>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</si>
  <si>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</si>
  <si>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</si>
  <si>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</si>
  <si>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</si>
  <si>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</si>
  <si>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</si>
  <si>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</si>
  <si>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</si>
  <si>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</si>
  <si>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</si>
  <si>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</si>
  <si>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</si>
  <si>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</si>
  <si>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</si>
  <si>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</si>
  <si>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</si>
  <si>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</si>
  <si>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</si>
  <si>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</si>
  <si>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</si>
  <si>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</si>
  <si>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</si>
  <si>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</si>
  <si>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</si>
  <si>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</si>
  <si>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</si>
  <si>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</si>
  <si>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</si>
  <si>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</si>
  <si>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</si>
  <si>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</si>
  <si>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</si>
  <si>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</si>
  <si>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</si>
  <si>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</si>
  <si>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</si>
  <si>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</si>
  <si>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</si>
  <si>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</si>
  <si>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</si>
  <si>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</si>
  <si>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</si>
  <si>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</si>
  <si>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</si>
  <si>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</si>
  <si>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</si>
  <si>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</si>
  <si>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</si>
  <si>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</si>
  <si>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</si>
  <si>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</si>
  <si>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</si>
  <si>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</si>
  <si>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</si>
  <si>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</si>
  <si>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</si>
  <si>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</si>
  <si>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</si>
  <si>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</si>
  <si>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</si>
  <si>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</si>
  <si>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</si>
  <si>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</si>
  <si>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</si>
  <si>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</si>
  <si>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</si>
  <si>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</si>
  <si>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</si>
  <si>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</si>
  <si>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</si>
  <si>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</si>
  <si>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</si>
  <si>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</si>
  <si>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</si>
  <si>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</si>
  <si>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</si>
  <si>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</si>
  <si>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</si>
  <si>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</si>
  <si>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</si>
  <si>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</si>
  <si>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</si>
  <si>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</si>
  <si>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</si>
  <si>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</si>
  <si>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</si>
  <si>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</si>
  <si>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</si>
  <si>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</si>
  <si>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</si>
  <si>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</si>
  <si>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</si>
  <si>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</si>
  <si>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</si>
  <si>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</si>
  <si>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</si>
  <si>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</si>
  <si>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</si>
  <si>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</si>
  <si>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</si>
  <si>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</si>
  <si>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</si>
  <si>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</si>
  <si>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</si>
  <si>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</si>
  <si>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</si>
  <si>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</si>
  <si>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</si>
  <si>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</si>
  <si>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</si>
  <si>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</si>
  <si>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</si>
  <si>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</si>
  <si>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</si>
  <si>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</si>
  <si>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</si>
  <si>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</si>
  <si>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</si>
  <si>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</si>
  <si>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</si>
  <si>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</si>
  <si>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</si>
  <si>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</si>
  <si>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</si>
  <si>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</si>
  <si>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</si>
  <si>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</si>
  <si>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</si>
  <si>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</si>
  <si>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</si>
  <si>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</si>
  <si>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</si>
  <si>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</si>
  <si>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</si>
  <si>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</si>
  <si>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</si>
  <si>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</si>
  <si>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</si>
  <si>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</si>
  <si>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</si>
  <si>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</si>
  <si>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</si>
  <si>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</si>
  <si>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</si>
  <si>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</si>
  <si>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</si>
  <si>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</si>
  <si>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</si>
  <si>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</si>
  <si>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</si>
  <si>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</si>
  <si>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</si>
  <si>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</si>
  <si>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</si>
  <si>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</si>
  <si>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</si>
  <si>
    <t>800-503213-01A</t>
  </si>
  <si>
    <t>TR-2-0120-S</t>
  </si>
  <si>
    <t>800-503234-01A</t>
  </si>
  <si>
    <t>800-503238-01A</t>
  </si>
  <si>
    <t>SP2-0320-FLT</t>
  </si>
  <si>
    <t>ENMU0603ER-B JP4120</t>
  </si>
  <si>
    <t>ENMU0603ER-B JM4160</t>
  </si>
  <si>
    <t>800-502657-01A</t>
  </si>
  <si>
    <t>885293-C6</t>
  </si>
  <si>
    <t>800-503245-01A</t>
  </si>
  <si>
    <t>P1525110</t>
  </si>
  <si>
    <t>HSK63-ER16x100_0-6x4_Tap_Ext</t>
  </si>
  <si>
    <t>HSK63-ER16X100_.125x.250x6_Tool_Ext Short</t>
  </si>
  <si>
    <t>HSK63-ER16X100_.125x.250x6_Tool_Ext Long</t>
  </si>
  <si>
    <t>HSK63-PG25x100_.500x3_Tool_Ext</t>
  </si>
  <si>
    <t>L: x = 0.000000, y = 0.250000</t>
  </si>
  <si>
    <t>L: x = 1.070000, y = 0.250000</t>
  </si>
  <si>
    <t>L: x =1.070000, y = 0.551181</t>
  </si>
  <si>
    <t>L: x = 1.126826, y = 0.649606</t>
  </si>
  <si>
    <t>L: x = 1.363046, y = 0.649606</t>
  </si>
  <si>
    <t>L: x = 1.448285, y = 0.797244</t>
  </si>
  <si>
    <t>L: x = 3.983386, y = 0.797244</t>
  </si>
  <si>
    <t>L: x = 3.983386, y = 1.240157</t>
  </si>
  <si>
    <t>L: x = 5.007008, y = 1.240157</t>
  </si>
  <si>
    <t>L: x = 5.007008, y = 0.000000</t>
  </si>
  <si>
    <t>800-502015-12A</t>
  </si>
  <si>
    <t>B570150185</t>
  </si>
  <si>
    <t>800-501947</t>
  </si>
  <si>
    <t>800-503248-01A</t>
  </si>
  <si>
    <t>800-502984-01A</t>
  </si>
  <si>
    <t>B5570200160</t>
  </si>
  <si>
    <t>800-503249-01A</t>
  </si>
  <si>
    <t>&lt;F&gt;Tools.ShoulderLenEnd</t>
  </si>
  <si>
    <t>800-502585-04A</t>
  </si>
  <si>
    <t>DoveTail</t>
  </si>
  <si>
    <t>L: x = 0.000000, y = 0.026500</t>
  </si>
  <si>
    <t>C: x = 0.015000, y = 0.026500 , Radius = 0.015000 , Sa = 3.141593 , Sweep = -1.986453</t>
  </si>
  <si>
    <t>L: x = 0.021057, y = 0.040223</t>
  </si>
  <si>
    <t>L: x = 0.085000, y = 0.012000</t>
  </si>
  <si>
    <t>C: x = 0.087019, y = 0.016574 , Radius = 0.005000 , Sa = 4.296732 , Sweep = 1.209008</t>
  </si>
  <si>
    <t>L: x = 0.090582, y = 0.013067</t>
  </si>
  <si>
    <t>L: x = 0.139235, y = 0.062500</t>
  </si>
  <si>
    <t>&lt;F&gt; Tools.TipAngle / 2.</t>
  </si>
  <si>
    <t>0.0830" DIA x 0.0850 LOC - 2FLT DO x 48 Deg</t>
  </si>
  <si>
    <t>800-500228-02A</t>
  </si>
  <si>
    <t>TPI</t>
  </si>
  <si>
    <t>800-503251-01A</t>
  </si>
  <si>
    <t>PMT Sp2-0222-SN090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</si>
</sst>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7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55" totalsRowShown="0">
  <autoFilter ref="A1:BP1455" xr:uid="{00000000-0009-0000-0100-000002000000}"/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5"/>
  <sheetViews>
    <sheetView tabSelected="1" zoomScaleNormal="100" workbookViewId="0">
      <pane ySplit="1" topLeftCell="A2" activePane="bottomLeft" state="frozen"/>
      <selection pane="bottomLeft" activeCell="A1455" sqref="A1455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J974" s="12" t="s">
        <v>4004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G974" s="6" t="s">
        <v>3352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1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x14ac:dyDescent="0.25">
      <c r="A975" s="7">
        <v>1</v>
      </c>
      <c r="B975" s="6" t="s">
        <v>1858</v>
      </c>
      <c r="C975" s="6" t="s">
        <v>2277</v>
      </c>
      <c r="E975" s="6">
        <v>972</v>
      </c>
      <c r="G975" s="9" t="s">
        <v>74</v>
      </c>
      <c r="H975" s="10" t="s">
        <v>1858</v>
      </c>
      <c r="I975" s="11" t="s">
        <v>1867</v>
      </c>
      <c r="J975" s="12" t="s">
        <v>4005</v>
      </c>
      <c r="K975" s="11" t="str">
        <f>CONCATENATE(Table3[[#This Row],[Type]]," "&amp;TEXT(Table3[[#This Row],[Diameter]],".0000")&amp;""," "&amp;Table3[[#This Row],[NumFlutes]]&amp;"FL")</f>
        <v>FM 1.0000 4FL</v>
      </c>
      <c r="M975" s="13">
        <v>1</v>
      </c>
      <c r="N975" s="13">
        <v>1</v>
      </c>
      <c r="O975" s="6">
        <v>0.9</v>
      </c>
      <c r="P975" s="6">
        <v>0.375</v>
      </c>
      <c r="R975" s="14">
        <f>IF(Table3[[#This Row],[ShoulderLenEnd]]="",0,90-(DEGREES(ATAN((Q975-P975)/((N975-O975)/2)))))</f>
        <v>0</v>
      </c>
      <c r="S975" s="15">
        <v>2.4500000000000002</v>
      </c>
      <c r="T975" s="6">
        <v>4</v>
      </c>
      <c r="U975" s="6">
        <v>4.75</v>
      </c>
      <c r="V975" s="6">
        <v>0.375</v>
      </c>
      <c r="W975" s="6">
        <v>7.8700000000000006E-2</v>
      </c>
      <c r="Z975" s="6">
        <v>0</v>
      </c>
      <c r="AA975" s="13" t="str">
        <f>IF(Z975 &lt; 1, "", (M975/2)/TAN(RADIANS(Z975/2)))</f>
        <v/>
      </c>
      <c r="AB975" s="6">
        <v>1</v>
      </c>
      <c r="AD975" s="6">
        <v>0.375</v>
      </c>
      <c r="AE975" s="6" t="s">
        <v>44</v>
      </c>
      <c r="AF975" s="6" t="s">
        <v>119</v>
      </c>
      <c r="AG975" s="6" t="s">
        <v>3352</v>
      </c>
      <c r="AI975" s="6">
        <v>0</v>
      </c>
      <c r="AJ975" s="6">
        <v>0</v>
      </c>
      <c r="AK975" s="6">
        <v>1</v>
      </c>
      <c r="AL975" s="6">
        <v>0</v>
      </c>
      <c r="AM975" s="6">
        <v>0</v>
      </c>
      <c r="AN975" s="6">
        <v>0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0</v>
      </c>
      <c r="AW975" s="6">
        <v>0</v>
      </c>
      <c r="AX975" s="6">
        <v>0</v>
      </c>
      <c r="AY975" s="6">
        <v>0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1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x14ac:dyDescent="0.25">
      <c r="A988" s="7">
        <v>1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4.6875E-2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3945</v>
      </c>
      <c r="J1435" s="30" t="s">
        <v>3946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3980</v>
      </c>
      <c r="J1436" s="30" t="s">
        <v>3981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3982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3983</v>
      </c>
      <c r="J1437" s="30" t="s">
        <v>3984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3985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3986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3987</v>
      </c>
      <c r="J1439" s="30" t="s">
        <v>3988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3989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3990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3991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3992</v>
      </c>
      <c r="J1442" s="30" t="s">
        <v>3993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3994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443" spans="1:65" x14ac:dyDescent="0.25">
      <c r="A1443" s="6">
        <v>1</v>
      </c>
      <c r="B1443" s="6" t="s">
        <v>1565</v>
      </c>
      <c r="C1443" s="6" t="s">
        <v>1565</v>
      </c>
      <c r="E1443" s="6">
        <v>1441</v>
      </c>
      <c r="G1443" s="9" t="s">
        <v>74</v>
      </c>
      <c r="H1443" s="10" t="s">
        <v>1565</v>
      </c>
      <c r="I1443" s="11" t="s">
        <v>3999</v>
      </c>
      <c r="J1443" s="30" t="s">
        <v>4000</v>
      </c>
      <c r="K1443" s="11" t="str">
        <f>CONCATENATE(Table3[[#This Row],[Type]]," "&amp;TEXT(Table3[[#This Row],[Diameter]],".0000")&amp;""," "&amp;Table3[[#This Row],[NumFlutes]]&amp;"FL")</f>
        <v>EM .0120 2FL</v>
      </c>
      <c r="M1443" s="13">
        <v>1.2E-2</v>
      </c>
      <c r="N1443" s="13">
        <v>0.125</v>
      </c>
      <c r="O1443" s="6">
        <v>1.2E-2</v>
      </c>
      <c r="P1443" s="6">
        <v>0.04</v>
      </c>
      <c r="Q1443" s="6">
        <v>0.28999999999999998</v>
      </c>
      <c r="R1443" s="14">
        <f>IF(Table3[[#This Row],[ShoulderLenEnd]]="",0,90-(DEGREES(ATAN((Q1443-P1443)/((N1443-O1443)/2)))))</f>
        <v>12.734906746535628</v>
      </c>
      <c r="S1443" s="15">
        <v>0.3</v>
      </c>
      <c r="T1443" s="6">
        <v>2</v>
      </c>
      <c r="U1443" s="6">
        <v>1.5</v>
      </c>
      <c r="V1443" s="6">
        <v>3.7999999999999999E-2</v>
      </c>
      <c r="AE1443" s="6" t="s">
        <v>44</v>
      </c>
      <c r="AF1443" s="6" t="s">
        <v>62</v>
      </c>
      <c r="AG1443" s="6" t="s">
        <v>3327</v>
      </c>
      <c r="AI1443" s="6">
        <v>0</v>
      </c>
      <c r="AJ1443" s="6">
        <v>1</v>
      </c>
      <c r="AK1443" s="6">
        <v>0</v>
      </c>
      <c r="AL1443" s="6">
        <v>0</v>
      </c>
      <c r="AM1443" s="6">
        <v>0</v>
      </c>
      <c r="AN1443" s="6">
        <v>1</v>
      </c>
      <c r="AO1443" s="6">
        <v>1</v>
      </c>
      <c r="AP1443" s="6">
        <v>1</v>
      </c>
      <c r="AR1443" s="6">
        <v>0</v>
      </c>
      <c r="AS1443" s="6">
        <v>0</v>
      </c>
      <c r="AT1443" s="6">
        <v>0</v>
      </c>
      <c r="AU1443" s="6">
        <v>0</v>
      </c>
      <c r="AV1443" s="6">
        <v>1</v>
      </c>
      <c r="AW1443" s="6">
        <v>0</v>
      </c>
      <c r="AX1443" s="6">
        <v>0</v>
      </c>
      <c r="AY1443" s="6">
        <v>0</v>
      </c>
      <c r="AZ1443" s="6">
        <v>1</v>
      </c>
      <c r="BA1443" s="6">
        <v>0</v>
      </c>
      <c r="BB1443" s="6">
        <v>0</v>
      </c>
      <c r="BC1443" s="6">
        <v>0</v>
      </c>
      <c r="BD1443" s="6">
        <v>0</v>
      </c>
      <c r="BE1443" s="6">
        <v>0</v>
      </c>
      <c r="BF1443" s="6">
        <v>0</v>
      </c>
      <c r="BG1443" s="6">
        <v>0</v>
      </c>
      <c r="BH1443" s="6">
        <v>0</v>
      </c>
      <c r="BI1443" s="6">
        <v>0</v>
      </c>
      <c r="BJ1443" s="6">
        <v>0</v>
      </c>
      <c r="BK1443" s="6">
        <v>0</v>
      </c>
      <c r="BL1443" s="6">
        <v>0</v>
      </c>
      <c r="BM1443" s="76">
        <f>IF(Table3[[#This Row],[Type]]="EM",IF((Table3[[#This Row],[Diameter]]/2)-Table3[[#This Row],[CornerRadius]]-0.012&gt;0,(Table3[[#This Row],[Diameter]]/2)-Table3[[#This Row],[CornerRadius]]-0.012,0),)</f>
        <v>0</v>
      </c>
    </row>
    <row r="1444" spans="1:65" x14ac:dyDescent="0.25">
      <c r="A1444" s="6">
        <v>1</v>
      </c>
      <c r="B1444" s="6" t="s">
        <v>1565</v>
      </c>
      <c r="C1444" s="6" t="s">
        <v>1565</v>
      </c>
      <c r="E1444" s="6">
        <v>1442</v>
      </c>
      <c r="G1444" s="9" t="s">
        <v>74</v>
      </c>
      <c r="H1444" s="10" t="s">
        <v>1565</v>
      </c>
      <c r="I1444" s="11" t="s">
        <v>4001</v>
      </c>
      <c r="J1444" s="12">
        <v>34621</v>
      </c>
      <c r="K1444" s="11" t="str">
        <f>CONCATENATE(Table3[[#This Row],[Type]]," "&amp;TEXT(Table3[[#This Row],[Diameter]],".0000")&amp;""," "&amp;Table3[[#This Row],[NumFlutes]]&amp;"FL")</f>
        <v>EM .0210 3FL</v>
      </c>
      <c r="M1444" s="13">
        <v>2.1000000000000001E-2</v>
      </c>
      <c r="N1444" s="13">
        <v>0.125</v>
      </c>
      <c r="O1444" s="6">
        <v>2.1000000000000001E-2</v>
      </c>
      <c r="P1444" s="6">
        <v>0.17</v>
      </c>
      <c r="Q1444" s="6">
        <v>0.312</v>
      </c>
      <c r="R1444" s="14">
        <f>IF(Table3[[#This Row],[ShoulderLenEnd]]="",0,90-(DEGREES(ATAN((Q1444-P1444)/((N1444-O1444)/2)))))</f>
        <v>20.112588289075475</v>
      </c>
      <c r="S1444" s="15">
        <v>0.35</v>
      </c>
      <c r="T1444" s="6">
        <v>3</v>
      </c>
      <c r="U1444" s="6">
        <v>2.5249999999999999</v>
      </c>
      <c r="V1444" s="6">
        <v>3.1E-2</v>
      </c>
      <c r="AE1444" s="6" t="s">
        <v>44</v>
      </c>
      <c r="AF1444" s="6" t="s">
        <v>62</v>
      </c>
      <c r="AG1444" s="6" t="s">
        <v>66</v>
      </c>
      <c r="AI1444" s="6">
        <v>0</v>
      </c>
      <c r="AJ1444" s="6">
        <v>1</v>
      </c>
      <c r="AK1444" s="6">
        <v>0</v>
      </c>
      <c r="AL1444" s="6">
        <v>0</v>
      </c>
      <c r="AM1444" s="6">
        <v>0</v>
      </c>
      <c r="AN1444" s="6">
        <v>1</v>
      </c>
      <c r="AO1444" s="6">
        <v>1</v>
      </c>
      <c r="AP1444" s="6">
        <v>1</v>
      </c>
      <c r="AR1444" s="6">
        <v>0</v>
      </c>
      <c r="AS1444" s="6">
        <v>0</v>
      </c>
      <c r="AT1444" s="6">
        <v>0</v>
      </c>
      <c r="AU1444" s="6">
        <v>0</v>
      </c>
      <c r="AV1444" s="6">
        <v>1</v>
      </c>
      <c r="AW1444" s="6">
        <v>0</v>
      </c>
      <c r="AX1444" s="6">
        <v>0</v>
      </c>
      <c r="AY1444" s="6">
        <v>0</v>
      </c>
      <c r="AZ1444" s="6">
        <v>1</v>
      </c>
      <c r="BA1444" s="6">
        <v>0</v>
      </c>
      <c r="BB1444" s="6">
        <v>0</v>
      </c>
      <c r="BC1444" s="6">
        <v>0</v>
      </c>
      <c r="BD1444" s="6">
        <v>0</v>
      </c>
      <c r="BE1444" s="6">
        <v>0</v>
      </c>
      <c r="BF1444" s="6">
        <v>0</v>
      </c>
      <c r="BG1444" s="6">
        <v>0</v>
      </c>
      <c r="BH1444" s="6">
        <v>0</v>
      </c>
      <c r="BI1444" s="6">
        <v>0</v>
      </c>
      <c r="BJ1444" s="6">
        <v>0</v>
      </c>
      <c r="BK1444" s="6">
        <v>0</v>
      </c>
      <c r="BL1444" s="6">
        <v>0</v>
      </c>
      <c r="BM1444" s="76">
        <f>IF(Table3[[#This Row],[Type]]="EM",IF((Table3[[#This Row],[Diameter]]/2)-Table3[[#This Row],[CornerRadius]]-0.012&gt;0,(Table3[[#This Row],[Diameter]]/2)-Table3[[#This Row],[CornerRadius]]-0.012,0),)</f>
        <v>0</v>
      </c>
    </row>
    <row r="1445" spans="1:65" x14ac:dyDescent="0.25">
      <c r="A1445" s="6">
        <v>1</v>
      </c>
      <c r="B1445" s="6" t="s">
        <v>1565</v>
      </c>
      <c r="C1445" s="6" t="s">
        <v>1565</v>
      </c>
      <c r="E1445" s="6">
        <v>1443</v>
      </c>
      <c r="G1445" s="9" t="s">
        <v>74</v>
      </c>
      <c r="H1445" s="10" t="s">
        <v>1565</v>
      </c>
      <c r="I1445" s="11" t="s">
        <v>4002</v>
      </c>
      <c r="J1445" s="30" t="s">
        <v>4003</v>
      </c>
      <c r="K1445" s="11" t="str">
        <f>CONCATENATE(Table3[[#This Row],[Type]]," "&amp;TEXT(Table3[[#This Row],[Diameter]],".0000")&amp;""," "&amp;Table3[[#This Row],[NumFlutes]]&amp;"FL")</f>
        <v>EM .0320 2FL</v>
      </c>
      <c r="M1445" s="13">
        <v>3.2000000000000001E-2</v>
      </c>
      <c r="N1445" s="13">
        <v>0.125</v>
      </c>
      <c r="O1445" s="6">
        <v>3.2000000000000001E-2</v>
      </c>
      <c r="P1445" s="6">
        <v>0.20100000000000001</v>
      </c>
      <c r="Q1445" s="6">
        <v>0.44500000000000001</v>
      </c>
      <c r="R1445" s="14">
        <f>IF(Table3[[#This Row],[ShoulderLenEnd]]="",0,90-(DEGREES(ATAN((Q1445-P1445)/((N1445-O1445)/2)))))</f>
        <v>10.789692950363332</v>
      </c>
      <c r="S1445" s="15">
        <v>0.47499999999999998</v>
      </c>
      <c r="T1445" s="6">
        <v>2</v>
      </c>
      <c r="U1445" s="6">
        <v>1.5</v>
      </c>
      <c r="V1445" s="6">
        <v>0.2</v>
      </c>
      <c r="AE1445" s="6" t="s">
        <v>44</v>
      </c>
      <c r="AF1445" s="6" t="s">
        <v>62</v>
      </c>
      <c r="AG1445" s="6" t="s">
        <v>3327</v>
      </c>
      <c r="AI1445" s="6">
        <v>0</v>
      </c>
      <c r="AJ1445" s="6">
        <v>1</v>
      </c>
      <c r="AK1445" s="6">
        <v>0</v>
      </c>
      <c r="AL1445" s="6">
        <v>0</v>
      </c>
      <c r="AM1445" s="6">
        <v>0</v>
      </c>
      <c r="AN1445" s="6">
        <v>1</v>
      </c>
      <c r="AO1445" s="6">
        <v>1</v>
      </c>
      <c r="AP1445" s="6">
        <v>1</v>
      </c>
      <c r="AR1445" s="6">
        <v>0</v>
      </c>
      <c r="AS1445" s="6">
        <v>0</v>
      </c>
      <c r="AT1445" s="6">
        <v>0</v>
      </c>
      <c r="AU1445" s="6">
        <v>0</v>
      </c>
      <c r="AV1445" s="6">
        <v>1</v>
      </c>
      <c r="AW1445" s="6">
        <v>0</v>
      </c>
      <c r="AX1445" s="6">
        <v>0</v>
      </c>
      <c r="AY1445" s="6">
        <v>0</v>
      </c>
      <c r="AZ1445" s="6">
        <v>1</v>
      </c>
      <c r="BA1445" s="6">
        <v>0</v>
      </c>
      <c r="BB1445" s="6">
        <v>0</v>
      </c>
      <c r="BC1445" s="6">
        <v>0</v>
      </c>
      <c r="BD1445" s="6">
        <v>0</v>
      </c>
      <c r="BE1445" s="6">
        <v>0</v>
      </c>
      <c r="BF1445" s="6">
        <v>0</v>
      </c>
      <c r="BG1445" s="6">
        <v>0</v>
      </c>
      <c r="BH1445" s="6">
        <v>0</v>
      </c>
      <c r="BI1445" s="6">
        <v>0</v>
      </c>
      <c r="BJ1445" s="6">
        <v>0</v>
      </c>
      <c r="BK1445" s="6">
        <v>0</v>
      </c>
      <c r="BL1445" s="6">
        <v>0</v>
      </c>
      <c r="BM1445" s="76">
        <f>IF(Table3[[#This Row],[Type]]="EM",IF((Table3[[#This Row],[Diameter]]/2)-Table3[[#This Row],[CornerRadius]]-0.012&gt;0,(Table3[[#This Row],[Diameter]]/2)-Table3[[#This Row],[CornerRadius]]-0.012,0),)</f>
        <v>4.0000000000000001E-3</v>
      </c>
    </row>
    <row r="1446" spans="1:65" x14ac:dyDescent="0.25">
      <c r="A1446" s="6">
        <v>1</v>
      </c>
      <c r="B1446" s="6" t="s">
        <v>1565</v>
      </c>
      <c r="C1446" s="6" t="s">
        <v>1565</v>
      </c>
      <c r="E1446" s="6">
        <v>1444</v>
      </c>
      <c r="G1446" s="9" t="s">
        <v>74</v>
      </c>
      <c r="H1446" s="10" t="s">
        <v>1565</v>
      </c>
      <c r="I1446" s="11" t="s">
        <v>4006</v>
      </c>
      <c r="J1446" s="30" t="s">
        <v>4007</v>
      </c>
      <c r="K1446" s="11" t="str">
        <f>CONCATENATE(Table3[[#This Row],[Type]]," "&amp;TEXT(Table3[[#This Row],[Diameter]],".0000")&amp;""," "&amp;Table3[[#This Row],[NumFlutes]]&amp;"FL")</f>
        <v>EM .0930 5FL</v>
      </c>
      <c r="M1446" s="13">
        <v>9.2999999999999999E-2</v>
      </c>
      <c r="N1446" s="13">
        <v>0.25</v>
      </c>
      <c r="O1446" s="6">
        <v>9.2999999999999999E-2</v>
      </c>
      <c r="P1446" s="6">
        <v>0.55000000000000004</v>
      </c>
      <c r="Q1446" s="6">
        <v>0.84599999999999997</v>
      </c>
      <c r="R1446" s="14">
        <f>IF(Table3[[#This Row],[ShoulderLenEnd]]="",0,90-(DEGREES(ATAN((Q1446-P1446)/((N1446-O1446)/2)))))</f>
        <v>14.853078445541186</v>
      </c>
      <c r="S1446" s="15">
        <v>0.875</v>
      </c>
      <c r="T1446" s="6">
        <v>5</v>
      </c>
      <c r="U1446" s="6">
        <v>2.52</v>
      </c>
      <c r="V1446" s="6">
        <v>0.5</v>
      </c>
      <c r="AE1446" s="6" t="s">
        <v>44</v>
      </c>
      <c r="AF1446" s="6" t="s">
        <v>369</v>
      </c>
      <c r="AG1446" s="6" t="s">
        <v>66</v>
      </c>
      <c r="AI1446" s="6">
        <v>0</v>
      </c>
      <c r="AJ1446" s="6">
        <v>1</v>
      </c>
      <c r="AK1446" s="6">
        <v>1</v>
      </c>
      <c r="AL1446" s="6">
        <v>1</v>
      </c>
      <c r="AM1446" s="6">
        <v>0</v>
      </c>
      <c r="AN1446" s="6">
        <v>0</v>
      </c>
      <c r="AO1446" s="6">
        <v>0</v>
      </c>
      <c r="AP1446" s="6">
        <v>1</v>
      </c>
      <c r="AR1446" s="6">
        <v>0</v>
      </c>
      <c r="AS1446" s="6">
        <v>0</v>
      </c>
      <c r="AT1446" s="6">
        <v>0</v>
      </c>
      <c r="AU1446" s="6">
        <v>0</v>
      </c>
      <c r="AV1446" s="6">
        <v>1</v>
      </c>
      <c r="AW1446" s="6">
        <v>0</v>
      </c>
      <c r="AX1446" s="6">
        <v>0</v>
      </c>
      <c r="AY1446" s="6">
        <v>0</v>
      </c>
      <c r="AZ1446" s="6">
        <v>1</v>
      </c>
      <c r="BA1446" s="6">
        <v>0</v>
      </c>
      <c r="BB1446" s="6">
        <v>0</v>
      </c>
      <c r="BC1446" s="6">
        <v>0</v>
      </c>
      <c r="BD1446" s="6">
        <v>0</v>
      </c>
      <c r="BE1446" s="6">
        <v>0</v>
      </c>
      <c r="BF1446" s="6">
        <v>0</v>
      </c>
      <c r="BG1446" s="6">
        <v>0</v>
      </c>
      <c r="BH1446" s="6">
        <v>0</v>
      </c>
      <c r="BI1446" s="6">
        <v>0</v>
      </c>
      <c r="BJ1446" s="6">
        <v>0</v>
      </c>
      <c r="BK1446" s="6">
        <v>0</v>
      </c>
      <c r="BL1446" s="6">
        <v>0</v>
      </c>
      <c r="BM1446" s="76">
        <f>IF(Table3[[#This Row],[Type]]="EM",IF((Table3[[#This Row],[Diameter]]/2)-Table3[[#This Row],[CornerRadius]]-0.012&gt;0,(Table3[[#This Row],[Diameter]]/2)-Table3[[#This Row],[CornerRadius]]-0.012,0),)</f>
        <v>3.4500000000000003E-2</v>
      </c>
    </row>
    <row r="1447" spans="1:65" x14ac:dyDescent="0.25">
      <c r="A1447" s="6">
        <v>1</v>
      </c>
      <c r="B1447" s="6" t="s">
        <v>1565</v>
      </c>
      <c r="C1447" s="6" t="s">
        <v>1565</v>
      </c>
      <c r="E1447" s="6">
        <v>1445</v>
      </c>
      <c r="G1447" s="9" t="s">
        <v>74</v>
      </c>
      <c r="H1447" s="10" t="s">
        <v>1565</v>
      </c>
      <c r="I1447" s="11" t="s">
        <v>4008</v>
      </c>
      <c r="J1447" s="30" t="s">
        <v>4009</v>
      </c>
      <c r="K1447" s="11" t="str">
        <f>CONCATENATE(Table3[[#This Row],[Type]]," "&amp;TEXT(Table3[[#This Row],[Diameter]],".0000")&amp;""," "&amp;Table3[[#This Row],[NumFlutes]]&amp;"FL")</f>
        <v>EM .1180 5FL</v>
      </c>
      <c r="M1447" s="13">
        <v>0.11799999999999999</v>
      </c>
      <c r="N1447" s="13">
        <v>0.23599999999999999</v>
      </c>
      <c r="O1447" s="6">
        <v>0.11799999999999999</v>
      </c>
      <c r="P1447" s="6">
        <v>0.61499999999999999</v>
      </c>
      <c r="Q1447" s="6">
        <v>0.84899999999999998</v>
      </c>
      <c r="R1447" s="14">
        <f>IF(Table3[[#This Row],[ShoulderLenEnd]]="",0,90-(DEGREES(ATAN((Q1447-P1447)/((N1447-O1447)/2)))))</f>
        <v>14.15141070882936</v>
      </c>
      <c r="S1447" s="15">
        <v>0.875</v>
      </c>
      <c r="T1447" s="6">
        <v>5</v>
      </c>
      <c r="U1447" s="6">
        <v>2.48</v>
      </c>
      <c r="V1447" s="6">
        <v>0.55100000000000005</v>
      </c>
      <c r="AE1447" s="6" t="s">
        <v>44</v>
      </c>
      <c r="AF1447" s="6" t="s">
        <v>369</v>
      </c>
      <c r="AG1447" s="6" t="s">
        <v>2268</v>
      </c>
      <c r="AI1447" s="6">
        <v>0</v>
      </c>
      <c r="AJ1447" s="6">
        <v>1</v>
      </c>
      <c r="AK1447" s="6">
        <v>1</v>
      </c>
      <c r="AL1447" s="6">
        <v>1</v>
      </c>
      <c r="AM1447" s="6">
        <v>0</v>
      </c>
      <c r="AN1447" s="6">
        <v>0</v>
      </c>
      <c r="AO1447" s="6">
        <v>0</v>
      </c>
      <c r="AP1447" s="6">
        <v>1</v>
      </c>
      <c r="AR1447" s="6">
        <v>0</v>
      </c>
      <c r="AS1447" s="6">
        <v>0</v>
      </c>
      <c r="AT1447" s="6">
        <v>0</v>
      </c>
      <c r="AU1447" s="6">
        <v>0</v>
      </c>
      <c r="AV1447" s="6">
        <v>1</v>
      </c>
      <c r="AW1447" s="6">
        <v>0</v>
      </c>
      <c r="AX1447" s="6">
        <v>0</v>
      </c>
      <c r="AY1447" s="6">
        <v>0</v>
      </c>
      <c r="AZ1447" s="6">
        <v>0</v>
      </c>
      <c r="BA1447" s="6">
        <v>0</v>
      </c>
      <c r="BB1447" s="6">
        <v>0</v>
      </c>
      <c r="BC1447" s="6">
        <v>0</v>
      </c>
      <c r="BD1447" s="6">
        <v>0</v>
      </c>
      <c r="BE1447" s="6">
        <v>0</v>
      </c>
      <c r="BF1447" s="6">
        <v>0</v>
      </c>
      <c r="BG1447" s="6">
        <v>0</v>
      </c>
      <c r="BH1447" s="6">
        <v>0</v>
      </c>
      <c r="BI1447" s="6">
        <v>0</v>
      </c>
      <c r="BJ1447" s="6">
        <v>0</v>
      </c>
      <c r="BK1447" s="6">
        <v>0</v>
      </c>
      <c r="BL1447" s="6">
        <v>0</v>
      </c>
      <c r="BM1447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48" spans="1:65" x14ac:dyDescent="0.25">
      <c r="A1448" s="6">
        <v>1</v>
      </c>
      <c r="B1448" s="6" t="s">
        <v>149</v>
      </c>
      <c r="D1448" s="6" t="s">
        <v>149</v>
      </c>
      <c r="H1448" s="10" t="s">
        <v>2265</v>
      </c>
      <c r="I1448" s="11" t="s">
        <v>4024</v>
      </c>
      <c r="J1448" s="30" t="s">
        <v>4025</v>
      </c>
      <c r="K1448" s="11" t="str">
        <f>CONCATENATE(Table3[[#This Row],[Type]]," "&amp;TEXT(Table3[[#This Row],[Diameter]],".0000")&amp;""," "&amp;Table3[[#This Row],[NumFlutes]]&amp;"FL")</f>
        <v>DC .0730 2FL</v>
      </c>
      <c r="M1448" s="13">
        <v>7.2999999999999995E-2</v>
      </c>
      <c r="N1448" s="13">
        <v>0.11799999999999999</v>
      </c>
      <c r="O1448" s="6">
        <v>7.2999999999999995E-2</v>
      </c>
      <c r="P1448" s="6">
        <v>0.51200000000000001</v>
      </c>
      <c r="Q1448" s="6">
        <v>0.63</v>
      </c>
      <c r="R1448" s="14">
        <f>IF(Table3[[#This Row],[ShoulderLenEnd]]="",0,90-(DEGREES(ATAN((Q1448-P1448)/((N1448-O1448)/2)))))</f>
        <v>10.795453587731814</v>
      </c>
      <c r="S1448" s="15">
        <v>0.65</v>
      </c>
      <c r="T1448" s="6">
        <v>2</v>
      </c>
      <c r="U1448" s="6">
        <v>2.0470000000000002</v>
      </c>
      <c r="V1448" s="6">
        <v>0.47199999999999998</v>
      </c>
      <c r="Z1448" s="6">
        <v>147</v>
      </c>
      <c r="AA1448" s="13">
        <f t="shared" ref="AA1448" si="29">IF(Z1448 &lt; 1, "", (M1448/2)/TAN(RADIANS(Z1448/2)))</f>
        <v>1.0811792566115933E-2</v>
      </c>
      <c r="AE1448" s="6" t="s">
        <v>44</v>
      </c>
      <c r="AF1448" s="6" t="s">
        <v>369</v>
      </c>
      <c r="AG1448" s="6" t="s">
        <v>2268</v>
      </c>
      <c r="AI1448" s="6">
        <v>0</v>
      </c>
      <c r="AJ1448" s="6">
        <v>1</v>
      </c>
      <c r="AK1448" s="6">
        <v>1</v>
      </c>
      <c r="AL1448" s="6">
        <v>1</v>
      </c>
      <c r="AM1448" s="6">
        <v>0</v>
      </c>
      <c r="AN1448" s="6">
        <v>1</v>
      </c>
      <c r="AO1448" s="6">
        <v>0</v>
      </c>
      <c r="AP1448" s="6">
        <v>1</v>
      </c>
      <c r="AR1448" s="6">
        <v>0</v>
      </c>
      <c r="AS1448" s="6">
        <v>0</v>
      </c>
      <c r="AT1448" s="6">
        <v>0</v>
      </c>
      <c r="AU1448" s="6">
        <v>0</v>
      </c>
      <c r="AV1448" s="6">
        <v>1</v>
      </c>
      <c r="AW1448" s="6">
        <v>0</v>
      </c>
      <c r="AX1448" s="6">
        <v>0</v>
      </c>
      <c r="AY1448" s="6">
        <v>0</v>
      </c>
      <c r="AZ1448" s="6">
        <v>0</v>
      </c>
      <c r="BA1448" s="6">
        <v>0</v>
      </c>
      <c r="BB1448" s="6">
        <v>0</v>
      </c>
      <c r="BC1448" s="6">
        <v>0</v>
      </c>
      <c r="BD1448" s="6">
        <v>0</v>
      </c>
      <c r="BE1448" s="6">
        <v>0</v>
      </c>
      <c r="BF1448" s="6">
        <v>0</v>
      </c>
      <c r="BG1448" s="6">
        <v>0</v>
      </c>
      <c r="BH1448" s="6">
        <v>0</v>
      </c>
      <c r="BI1448" s="6">
        <v>0</v>
      </c>
      <c r="BJ1448" s="6">
        <v>0</v>
      </c>
      <c r="BK1448" s="6">
        <v>0</v>
      </c>
      <c r="BL1448" s="6">
        <v>0</v>
      </c>
      <c r="BM1448" s="76">
        <f>IF(Table3[[#This Row],[Type]]="EM",IF((Table3[[#This Row],[Diameter]]/2)-Table3[[#This Row],[CornerRadius]]-0.012&gt;0,(Table3[[#This Row],[Diameter]]/2)-Table3[[#This Row],[CornerRadius]]-0.012,0),)</f>
        <v>0</v>
      </c>
    </row>
    <row r="1449" spans="1:65" x14ac:dyDescent="0.25">
      <c r="A1449" s="6">
        <v>1</v>
      </c>
      <c r="B1449" s="6" t="s">
        <v>1565</v>
      </c>
      <c r="C1449" s="6" t="s">
        <v>1565</v>
      </c>
      <c r="H1449" s="10" t="s">
        <v>1565</v>
      </c>
      <c r="I1449" s="11" t="s">
        <v>4026</v>
      </c>
      <c r="J1449" s="12">
        <v>39005</v>
      </c>
      <c r="K1449" s="11" t="str">
        <f>CONCATENATE(Table3[[#This Row],[Type]]," "&amp;TEXT(Table3[[#This Row],[Diameter]],".0000")&amp;""," "&amp;Table3[[#This Row],[NumFlutes]]&amp;"FL")</f>
        <v>EM .0469 4FL</v>
      </c>
      <c r="M1449" s="13">
        <v>4.6899999999999997E-2</v>
      </c>
      <c r="N1449" s="13">
        <v>0.125</v>
      </c>
      <c r="O1449" s="6">
        <v>4.6899999999999997E-2</v>
      </c>
      <c r="P1449" s="6">
        <v>0.125</v>
      </c>
      <c r="Q1449" s="6">
        <v>0.27500000000000002</v>
      </c>
      <c r="R1449" s="14">
        <f>IF(Table3[[#This Row],[ShoulderLenEnd]]="",0,90-(DEGREES(ATAN((Q1449-P1449)/((N1449-O1449)/2)))))</f>
        <v>14.592104023321923</v>
      </c>
      <c r="S1449" s="15">
        <v>0.28999999999999998</v>
      </c>
      <c r="T1449" s="6">
        <v>4</v>
      </c>
      <c r="U1449" s="6">
        <v>1.5</v>
      </c>
      <c r="V1449" s="6">
        <v>0.11</v>
      </c>
      <c r="AE1449" s="6" t="s">
        <v>44</v>
      </c>
      <c r="AF1449" s="6" t="s">
        <v>369</v>
      </c>
      <c r="AG1449" s="6" t="s">
        <v>79</v>
      </c>
      <c r="AI1449" s="6">
        <v>0</v>
      </c>
      <c r="AJ1449" s="6">
        <v>1</v>
      </c>
      <c r="AK1449" s="6">
        <v>1</v>
      </c>
      <c r="AL1449" s="6">
        <v>1</v>
      </c>
      <c r="AM1449" s="6">
        <v>1</v>
      </c>
      <c r="AN1449" s="6">
        <v>1</v>
      </c>
      <c r="AO1449" s="6">
        <v>1</v>
      </c>
      <c r="AP1449" s="6">
        <v>1</v>
      </c>
      <c r="AR1449" s="6">
        <v>0</v>
      </c>
      <c r="AS1449" s="6">
        <v>0</v>
      </c>
      <c r="AT1449" s="6">
        <v>0</v>
      </c>
      <c r="AU1449" s="6">
        <v>0</v>
      </c>
      <c r="AV1449" s="6">
        <v>1</v>
      </c>
      <c r="AW1449" s="6">
        <v>0</v>
      </c>
      <c r="AX1449" s="6">
        <v>0</v>
      </c>
      <c r="AY1449" s="6">
        <v>0</v>
      </c>
      <c r="AZ1449" s="6">
        <v>1</v>
      </c>
      <c r="BA1449" s="6">
        <v>0</v>
      </c>
      <c r="BB1449" s="6">
        <v>0</v>
      </c>
      <c r="BC1449" s="6">
        <v>0</v>
      </c>
      <c r="BD1449" s="6">
        <v>0</v>
      </c>
      <c r="BE1449" s="6">
        <v>0</v>
      </c>
      <c r="BF1449" s="6">
        <v>0</v>
      </c>
      <c r="BG1449" s="6">
        <v>0</v>
      </c>
      <c r="BH1449" s="6">
        <v>0</v>
      </c>
      <c r="BI1449" s="6">
        <v>0</v>
      </c>
      <c r="BJ1449" s="6">
        <v>0</v>
      </c>
      <c r="BK1449" s="6">
        <v>0</v>
      </c>
      <c r="BL1449" s="6">
        <v>0</v>
      </c>
      <c r="BM1449" s="76">
        <f>IF(Table3[[#This Row],[Type]]="EM",IF((Table3[[#This Row],[Diameter]]/2)-Table3[[#This Row],[CornerRadius]]-0.012&gt;0,(Table3[[#This Row],[Diameter]]/2)-Table3[[#This Row],[CornerRadius]]-0.012,0),)</f>
        <v>1.1449999999999998E-2</v>
      </c>
    </row>
    <row r="1450" spans="1:65" x14ac:dyDescent="0.25">
      <c r="A1450" s="6">
        <v>1</v>
      </c>
      <c r="B1450" s="6" t="s">
        <v>1565</v>
      </c>
      <c r="C1450" s="6" t="s">
        <v>1565</v>
      </c>
      <c r="H1450" s="10" t="s">
        <v>1565</v>
      </c>
      <c r="I1450" s="11" t="s">
        <v>4027</v>
      </c>
      <c r="J1450" s="12">
        <v>614379</v>
      </c>
      <c r="K1450" s="11" t="str">
        <f>CONCATENATE(Table3[[#This Row],[Type]]," "&amp;TEXT(Table3[[#This Row],[Diameter]],".0000")&amp;""," "&amp;Table3[[#This Row],[NumFlutes]]&amp;"FL")</f>
        <v>EM .1875 3FL</v>
      </c>
      <c r="M1450" s="13">
        <v>0.1875</v>
      </c>
      <c r="N1450" s="13">
        <v>0.25</v>
      </c>
      <c r="O1450" s="6">
        <v>0.1875</v>
      </c>
      <c r="P1450" s="6">
        <v>0.47</v>
      </c>
      <c r="Q1450" s="6">
        <v>0.61</v>
      </c>
      <c r="R1450" s="14">
        <f>IF(Table3[[#This Row],[ShoulderLenEnd]]="",0,90-(DEGREES(ATAN((Q1450-P1450)/((N1450-O1450)/2)))))</f>
        <v>12.582962494076924</v>
      </c>
      <c r="S1450" s="15">
        <v>0.49</v>
      </c>
      <c r="T1450" s="6">
        <v>3</v>
      </c>
      <c r="U1450" s="6">
        <v>2</v>
      </c>
      <c r="V1450" s="6">
        <v>0.46500000000000002</v>
      </c>
      <c r="AE1450" s="6" t="s">
        <v>44</v>
      </c>
      <c r="AF1450" s="6" t="s">
        <v>369</v>
      </c>
      <c r="AG1450" s="6" t="s">
        <v>3806</v>
      </c>
      <c r="AI1450" s="6">
        <v>0</v>
      </c>
      <c r="AJ1450" s="6">
        <v>1</v>
      </c>
      <c r="AK1450" s="6">
        <v>1</v>
      </c>
      <c r="AL1450" s="6">
        <v>1</v>
      </c>
      <c r="AM1450" s="6">
        <v>1</v>
      </c>
      <c r="AN1450" s="6">
        <v>1</v>
      </c>
      <c r="AO1450" s="6">
        <v>1</v>
      </c>
      <c r="AP1450" s="6">
        <v>1</v>
      </c>
      <c r="AR1450" s="6">
        <v>0</v>
      </c>
      <c r="AS1450" s="6">
        <v>0</v>
      </c>
      <c r="AT1450" s="6">
        <v>0</v>
      </c>
      <c r="AU1450" s="6">
        <v>0</v>
      </c>
      <c r="AV1450" s="6">
        <v>1</v>
      </c>
      <c r="AW1450" s="6">
        <v>0</v>
      </c>
      <c r="AX1450" s="6">
        <v>0</v>
      </c>
      <c r="AY1450" s="6">
        <v>0</v>
      </c>
      <c r="AZ1450" s="6">
        <v>1</v>
      </c>
      <c r="BA1450" s="6">
        <v>0</v>
      </c>
      <c r="BB1450" s="6">
        <v>1</v>
      </c>
      <c r="BC1450" s="6">
        <v>0</v>
      </c>
      <c r="BD1450" s="6">
        <v>0</v>
      </c>
      <c r="BE1450" s="6">
        <v>0</v>
      </c>
      <c r="BF1450" s="6">
        <v>0</v>
      </c>
      <c r="BG1450" s="6">
        <v>0</v>
      </c>
      <c r="BH1450" s="6">
        <v>0</v>
      </c>
      <c r="BI1450" s="6">
        <v>0</v>
      </c>
      <c r="BJ1450" s="6">
        <v>0</v>
      </c>
      <c r="BK1450" s="6">
        <v>0</v>
      </c>
      <c r="BL1450" s="6">
        <v>0</v>
      </c>
      <c r="BM1450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51" spans="1:65" x14ac:dyDescent="0.25">
      <c r="A1451" s="6">
        <v>1</v>
      </c>
      <c r="B1451" s="6" t="s">
        <v>149</v>
      </c>
      <c r="D1451" s="6" t="s">
        <v>149</v>
      </c>
      <c r="H1451" s="10" t="s">
        <v>2265</v>
      </c>
      <c r="I1451" s="11" t="s">
        <v>4028</v>
      </c>
      <c r="J1451" s="30" t="s">
        <v>4029</v>
      </c>
      <c r="K1451" s="11" t="str">
        <f>CONCATENATE(Table3[[#This Row],[Type]]," "&amp;TEXT(Table3[[#This Row],[Diameter]],".0000")&amp;""," "&amp;Table3[[#This Row],[NumFlutes]]&amp;"FL")</f>
        <v>DC .0630 2FL</v>
      </c>
      <c r="M1451" s="13">
        <v>6.3E-2</v>
      </c>
      <c r="N1451" s="13">
        <v>0.11799999999999999</v>
      </c>
      <c r="O1451" s="6">
        <v>6.3E-2</v>
      </c>
      <c r="P1451" s="6">
        <v>0.63800000000000001</v>
      </c>
      <c r="Q1451" s="6">
        <v>0.77200000000000002</v>
      </c>
      <c r="R1451" s="14">
        <f>IF(Table3[[#This Row],[ShoulderLenEnd]]="",0,90-(DEGREES(ATAN((Q1451-P1451)/((N1451-O1451)/2)))))</f>
        <v>11.597435764620116</v>
      </c>
      <c r="S1451" s="15">
        <v>0.8</v>
      </c>
      <c r="T1451" s="6">
        <v>2</v>
      </c>
      <c r="U1451" s="6">
        <v>1.9690000000000001</v>
      </c>
      <c r="V1451" s="6">
        <v>0.59799999999999998</v>
      </c>
      <c r="Z1451" s="6">
        <v>147</v>
      </c>
      <c r="AA1451" s="13">
        <f t="shared" ref="AA1451:AA1453" si="30">IF(Z1451 &lt; 1, "", (M1451/2)/TAN(RADIANS(Z1451/2)))</f>
        <v>9.3307250913055324E-3</v>
      </c>
      <c r="AE1451" s="6" t="s">
        <v>44</v>
      </c>
      <c r="AF1451" s="6" t="s">
        <v>369</v>
      </c>
      <c r="AG1451" s="6" t="s">
        <v>2268</v>
      </c>
      <c r="AI1451" s="6">
        <v>0</v>
      </c>
      <c r="AJ1451" s="6">
        <v>1</v>
      </c>
      <c r="AK1451" s="6">
        <v>1</v>
      </c>
      <c r="AL1451" s="6">
        <v>1</v>
      </c>
      <c r="AM1451" s="6">
        <v>0</v>
      </c>
      <c r="AN1451" s="6">
        <v>1</v>
      </c>
      <c r="AO1451" s="6">
        <v>0</v>
      </c>
      <c r="AP1451" s="6">
        <v>1</v>
      </c>
      <c r="AR1451" s="6">
        <v>0</v>
      </c>
      <c r="AS1451" s="6">
        <v>0</v>
      </c>
      <c r="AT1451" s="6">
        <v>0</v>
      </c>
      <c r="AU1451" s="6">
        <v>0</v>
      </c>
      <c r="AV1451" s="6">
        <v>1</v>
      </c>
      <c r="AW1451" s="6">
        <v>0</v>
      </c>
      <c r="AX1451" s="6">
        <v>0</v>
      </c>
      <c r="AY1451" s="6">
        <v>0</v>
      </c>
      <c r="AZ1451" s="6">
        <v>0</v>
      </c>
      <c r="BA1451" s="6">
        <v>0</v>
      </c>
      <c r="BB1451" s="6">
        <v>0</v>
      </c>
      <c r="BC1451" s="6">
        <v>0</v>
      </c>
      <c r="BD1451" s="6">
        <v>0</v>
      </c>
      <c r="BE1451" s="6">
        <v>0</v>
      </c>
      <c r="BF1451" s="6">
        <v>0</v>
      </c>
      <c r="BG1451" s="6">
        <v>0</v>
      </c>
      <c r="BH1451" s="6">
        <v>0</v>
      </c>
      <c r="BI1451" s="6">
        <v>0</v>
      </c>
      <c r="BJ1451" s="6">
        <v>0</v>
      </c>
      <c r="BK1451" s="6">
        <v>0</v>
      </c>
      <c r="BL1451" s="6">
        <v>0</v>
      </c>
      <c r="BM1451" s="76">
        <f>IF(Table3[[#This Row],[Type]]="EM",IF((Table3[[#This Row],[Diameter]]/2)-Table3[[#This Row],[CornerRadius]]-0.012&gt;0,(Table3[[#This Row],[Diameter]]/2)-Table3[[#This Row],[CornerRadius]]-0.012,0),)</f>
        <v>0</v>
      </c>
    </row>
    <row r="1452" spans="1:65" x14ac:dyDescent="0.25">
      <c r="A1452" s="6">
        <v>1</v>
      </c>
      <c r="B1452" s="6" t="s">
        <v>149</v>
      </c>
      <c r="D1452" s="6" t="s">
        <v>149</v>
      </c>
      <c r="H1452" s="10" t="s">
        <v>2265</v>
      </c>
      <c r="I1452" s="11" t="s">
        <v>4030</v>
      </c>
      <c r="J1452" s="12">
        <v>411635</v>
      </c>
      <c r="K1452" s="11" t="str">
        <f>CONCATENATE(Table3[[#This Row],[Type]]," "&amp;TEXT(Table3[[#This Row],[Diameter]],".0000")&amp;""," "&amp;Table3[[#This Row],[NumFlutes]]&amp;"FL")</f>
        <v>DC .0315 2FL</v>
      </c>
      <c r="M1452" s="13">
        <v>3.15E-2</v>
      </c>
      <c r="N1452" s="13">
        <v>0.11799999999999999</v>
      </c>
      <c r="O1452" s="6">
        <v>3.15E-2</v>
      </c>
      <c r="P1452" s="6">
        <v>0.79500000000000004</v>
      </c>
      <c r="Q1452" s="6">
        <v>0.95299999999999996</v>
      </c>
      <c r="R1452" s="14">
        <f>IF(Table3[[#This Row],[ShoulderLenEnd]]="",0,90-(DEGREES(ATAN((Q1452-P1452)/((N1452-O1452)/2)))))</f>
        <v>15.308802324959373</v>
      </c>
      <c r="S1452" s="15">
        <v>0.97499999999999998</v>
      </c>
      <c r="T1452" s="6">
        <v>2</v>
      </c>
      <c r="U1452" s="6">
        <v>1.976</v>
      </c>
      <c r="V1452" s="6">
        <v>0.76800000000000002</v>
      </c>
      <c r="Z1452" s="6">
        <v>135</v>
      </c>
      <c r="AA1452" s="13">
        <f t="shared" si="30"/>
        <v>6.5238636073762478E-3</v>
      </c>
      <c r="AE1452" s="6" t="s">
        <v>44</v>
      </c>
      <c r="AF1452" s="6" t="s">
        <v>62</v>
      </c>
      <c r="AG1452" s="6" t="s">
        <v>2286</v>
      </c>
      <c r="AI1452" s="6">
        <v>0</v>
      </c>
      <c r="AJ1452" s="6">
        <v>1</v>
      </c>
      <c r="AK1452" s="6">
        <v>1</v>
      </c>
      <c r="AL1452" s="6">
        <v>1</v>
      </c>
      <c r="AM1452" s="6">
        <v>1</v>
      </c>
      <c r="AN1452" s="6">
        <v>1</v>
      </c>
      <c r="AO1452" s="6">
        <v>0</v>
      </c>
      <c r="AP1452" s="6">
        <v>1</v>
      </c>
      <c r="AR1452" s="6">
        <v>0</v>
      </c>
      <c r="AS1452" s="6">
        <v>0</v>
      </c>
      <c r="AT1452" s="6">
        <v>0</v>
      </c>
      <c r="AU1452" s="6">
        <v>0</v>
      </c>
      <c r="AV1452" s="6">
        <v>1</v>
      </c>
      <c r="AW1452" s="6">
        <v>0</v>
      </c>
      <c r="AX1452" s="6">
        <v>0</v>
      </c>
      <c r="AY1452" s="6">
        <v>0</v>
      </c>
      <c r="AZ1452" s="6">
        <v>1</v>
      </c>
      <c r="BA1452" s="6">
        <v>0</v>
      </c>
      <c r="BB1452" s="6">
        <v>0</v>
      </c>
      <c r="BC1452" s="6">
        <v>0</v>
      </c>
      <c r="BD1452" s="6">
        <v>0</v>
      </c>
      <c r="BE1452" s="6">
        <v>0</v>
      </c>
      <c r="BF1452" s="6">
        <v>0</v>
      </c>
      <c r="BG1452" s="6">
        <v>0</v>
      </c>
      <c r="BH1452" s="6">
        <v>0</v>
      </c>
      <c r="BI1452" s="6">
        <v>0</v>
      </c>
      <c r="BJ1452" s="6">
        <v>0</v>
      </c>
      <c r="BK1452" s="6">
        <v>0</v>
      </c>
      <c r="BL1452" s="6">
        <v>0</v>
      </c>
      <c r="BM1452" s="76">
        <f>IF(Table3[[#This Row],[Type]]="EM",IF((Table3[[#This Row],[Diameter]]/2)-Table3[[#This Row],[CornerRadius]]-0.012&gt;0,(Table3[[#This Row],[Diameter]]/2)-Table3[[#This Row],[CornerRadius]]-0.012,0),)</f>
        <v>0</v>
      </c>
    </row>
    <row r="1453" spans="1:65" x14ac:dyDescent="0.25">
      <c r="A1453" s="6">
        <v>1</v>
      </c>
      <c r="B1453" s="6" t="s">
        <v>1554</v>
      </c>
      <c r="C1453" s="6" t="s">
        <v>1554</v>
      </c>
      <c r="H1453" s="10" t="s">
        <v>1554</v>
      </c>
      <c r="I1453" s="11" t="s">
        <v>4032</v>
      </c>
      <c r="J1453" s="12">
        <v>23914</v>
      </c>
      <c r="K1453" s="11" t="str">
        <f>CONCATENATE(Table3[[#This Row],[Type]]," "&amp;TEXT(Table3[[#This Row],[Diameter]],".0000")&amp;""," "&amp;Table3[[#This Row],[NumFlutes]]&amp;"FL")</f>
        <v>DO .0830 2FL</v>
      </c>
      <c r="M1453" s="13">
        <v>8.3000000000000004E-2</v>
      </c>
      <c r="N1453" s="13">
        <v>0.125</v>
      </c>
      <c r="O1453" s="6">
        <v>2.4E-2</v>
      </c>
      <c r="P1453" s="6">
        <v>8.5999999999999993E-2</v>
      </c>
      <c r="Q1453" s="6">
        <v>0.107</v>
      </c>
      <c r="R1453" s="14">
        <f>IF(Table3[[#This Row],[ShoulderLenEnd]]="",0,90-(DEGREES(ATAN((Q1453-P1453)/((N1453-O1453)/2)))))</f>
        <v>67.420427435973693</v>
      </c>
      <c r="S1453" s="15">
        <v>0.45</v>
      </c>
      <c r="T1453" s="6">
        <v>2</v>
      </c>
      <c r="U1453" s="6">
        <v>1.5</v>
      </c>
      <c r="V1453" s="6">
        <v>8.5000000000000006E-2</v>
      </c>
      <c r="W1453" s="6">
        <v>1.4999999999999999E-2</v>
      </c>
      <c r="Z1453" s="6">
        <v>48</v>
      </c>
      <c r="AA1453" s="13">
        <f t="shared" si="30"/>
        <v>9.3210526117024961E-2</v>
      </c>
      <c r="AE1453" s="6" t="s">
        <v>44</v>
      </c>
      <c r="AF1453" s="6" t="s">
        <v>369</v>
      </c>
      <c r="AG1453" s="6" t="s">
        <v>66</v>
      </c>
      <c r="AI1453" s="6">
        <v>0</v>
      </c>
      <c r="AJ1453" s="6">
        <v>1</v>
      </c>
      <c r="AK1453" s="6">
        <v>1</v>
      </c>
      <c r="AL1453" s="6">
        <v>1</v>
      </c>
      <c r="AM1453" s="6">
        <v>0</v>
      </c>
      <c r="AN1453" s="6">
        <v>1</v>
      </c>
      <c r="AO1453" s="6">
        <v>0</v>
      </c>
      <c r="AP1453" s="6">
        <v>1</v>
      </c>
      <c r="AQ1453" s="21" t="s">
        <v>4042</v>
      </c>
      <c r="AR1453" s="6">
        <v>0</v>
      </c>
      <c r="AS1453" s="6">
        <v>0</v>
      </c>
      <c r="AT1453" s="6">
        <v>0</v>
      </c>
      <c r="AU1453" s="6">
        <v>0</v>
      </c>
      <c r="AV1453" s="6">
        <v>1</v>
      </c>
      <c r="AW1453" s="6">
        <v>0</v>
      </c>
      <c r="AX1453" s="6">
        <v>0</v>
      </c>
      <c r="AY1453" s="6">
        <v>0</v>
      </c>
      <c r="AZ1453" s="6">
        <v>1</v>
      </c>
      <c r="BA1453" s="6">
        <v>0</v>
      </c>
      <c r="BB1453" s="6">
        <v>0</v>
      </c>
      <c r="BC1453" s="6">
        <v>0</v>
      </c>
      <c r="BD1453" s="6">
        <v>0</v>
      </c>
      <c r="BE1453" s="6">
        <v>0</v>
      </c>
      <c r="BF1453" s="6">
        <v>0</v>
      </c>
      <c r="BG1453" s="6">
        <v>0</v>
      </c>
      <c r="BH1453" s="6">
        <v>0</v>
      </c>
      <c r="BI1453" s="6">
        <v>0</v>
      </c>
      <c r="BJ1453" s="6">
        <v>0</v>
      </c>
      <c r="BK1453" s="6">
        <v>0</v>
      </c>
      <c r="BL1453" s="6">
        <v>0</v>
      </c>
      <c r="BM1453" s="76">
        <f>IF(Table3[[#This Row],[Type]]="EM",IF((Table3[[#This Row],[Diameter]]/2)-Table3[[#This Row],[CornerRadius]]-0.012&gt;0,(Table3[[#This Row],[Diameter]]/2)-Table3[[#This Row],[CornerRadius]]-0.012,0),)</f>
        <v>0</v>
      </c>
    </row>
    <row r="1454" spans="1:65" x14ac:dyDescent="0.25">
      <c r="A1454" s="6">
        <v>1</v>
      </c>
      <c r="B1454" s="6" t="s">
        <v>529</v>
      </c>
      <c r="D1454" s="6" t="s">
        <v>529</v>
      </c>
      <c r="H1454" s="10" t="s">
        <v>529</v>
      </c>
      <c r="I1454" s="11" t="s">
        <v>4043</v>
      </c>
      <c r="J1454" s="12">
        <v>1080291</v>
      </c>
      <c r="K1454" s="11" t="str">
        <f>CONCATENATE(Table3[[#This Row],[Type]]," "&amp;TEXT(Table3[[#This Row],[Diameter]],".0000")&amp;""," "&amp;Table3[[#This Row],[NumFlutes]]&amp;"FL")</f>
        <v>RT .1120 1FL</v>
      </c>
      <c r="L1454" s="17" t="s">
        <v>2164</v>
      </c>
      <c r="M1454" s="13">
        <v>0.112</v>
      </c>
      <c r="N1454" s="13">
        <v>0.14000000000000001</v>
      </c>
      <c r="O1454" s="6">
        <v>0.11799999999999999</v>
      </c>
      <c r="P1454" s="6">
        <v>0.65</v>
      </c>
      <c r="Q1454" s="6">
        <v>0.67500000000000004</v>
      </c>
      <c r="R1454" s="14">
        <f>IF(Table3[[#This Row],[ShoulderLenEnd]]="",0,90-(DEGREES(ATAN((Q1454-P1454)/((N1454-O1454)/2)))))</f>
        <v>23.749494492866745</v>
      </c>
      <c r="S1454" s="15">
        <v>0.75</v>
      </c>
      <c r="T1454" s="6">
        <v>1</v>
      </c>
      <c r="U1454" s="6">
        <v>3</v>
      </c>
      <c r="V1454" s="6">
        <v>0.6</v>
      </c>
      <c r="X1454" s="13">
        <v>2.5000000000000001E-2</v>
      </c>
      <c r="Y1454" s="6" t="s">
        <v>562</v>
      </c>
      <c r="AB1454" s="6">
        <v>0.05</v>
      </c>
      <c r="AC1454" s="6">
        <v>6.5000000000000002E-2</v>
      </c>
      <c r="AE1454" s="6" t="s">
        <v>44</v>
      </c>
      <c r="AF1454" s="6" t="s">
        <v>62</v>
      </c>
      <c r="AG1454" s="6" t="s">
        <v>437</v>
      </c>
      <c r="AI1454" s="6">
        <v>0</v>
      </c>
      <c r="AJ1454" s="6">
        <v>1</v>
      </c>
      <c r="AK1454" s="6">
        <v>1</v>
      </c>
      <c r="AL1454" s="6">
        <v>1</v>
      </c>
      <c r="AM1454" s="6">
        <v>0</v>
      </c>
      <c r="AN1454" s="6">
        <v>0</v>
      </c>
      <c r="AO1454" s="6">
        <v>0</v>
      </c>
      <c r="AP1454" s="6">
        <v>1</v>
      </c>
      <c r="AR1454" s="6">
        <v>0</v>
      </c>
      <c r="AS1454" s="6">
        <v>0</v>
      </c>
      <c r="AT1454" s="6">
        <v>0</v>
      </c>
      <c r="AU1454" s="6">
        <v>0</v>
      </c>
      <c r="AV1454" s="6">
        <v>1</v>
      </c>
      <c r="AW1454" s="6">
        <v>0</v>
      </c>
      <c r="AX1454" s="6">
        <v>0</v>
      </c>
      <c r="AY1454" s="6">
        <v>0</v>
      </c>
      <c r="AZ1454" s="6">
        <v>0</v>
      </c>
      <c r="BA1454" s="6">
        <v>0</v>
      </c>
      <c r="BB1454" s="6">
        <v>0</v>
      </c>
      <c r="BC1454" s="6">
        <v>0</v>
      </c>
      <c r="BD1454" s="6">
        <v>0</v>
      </c>
      <c r="BE1454" s="6">
        <v>0</v>
      </c>
      <c r="BF1454" s="6">
        <v>0</v>
      </c>
      <c r="BG1454" s="6">
        <v>0</v>
      </c>
      <c r="BH1454" s="6">
        <v>0</v>
      </c>
      <c r="BI1454" s="6">
        <v>0</v>
      </c>
      <c r="BJ1454" s="6">
        <v>0</v>
      </c>
      <c r="BK1454" s="6">
        <v>0</v>
      </c>
      <c r="BL1454" s="6">
        <v>0</v>
      </c>
      <c r="BM1454" s="76">
        <f>IF(Table3[[#This Row],[Type]]="EM",IF((Table3[[#This Row],[Diameter]]/2)-Table3[[#This Row],[CornerRadius]]-0.012&gt;0,(Table3[[#This Row],[Diameter]]/2)-Table3[[#This Row],[CornerRadius]]-0.012,0),)</f>
        <v>0</v>
      </c>
    </row>
    <row r="1455" spans="1:65" x14ac:dyDescent="0.25">
      <c r="A1455" s="6">
        <v>0</v>
      </c>
      <c r="B1455" s="6" t="s">
        <v>1565</v>
      </c>
      <c r="C1455" s="6" t="s">
        <v>1565</v>
      </c>
      <c r="H1455" s="10" t="s">
        <v>1565</v>
      </c>
      <c r="I1455" s="11" t="s">
        <v>4045</v>
      </c>
      <c r="J1455" s="30" t="s">
        <v>4046</v>
      </c>
      <c r="K1455" s="11" t="str">
        <f>CONCATENATE(Table3[[#This Row],[Type]]," "&amp;TEXT(Table3[[#This Row],[Diameter]],".0000")&amp;""," "&amp;Table3[[#This Row],[NumFlutes]]&amp;"FL")</f>
        <v>EM .0222 2FL</v>
      </c>
      <c r="M1455" s="13">
        <v>2.2200000000000001E-2</v>
      </c>
      <c r="N1455" s="13">
        <v>0.125</v>
      </c>
      <c r="O1455" s="6">
        <v>2.2200000000000001E-2</v>
      </c>
      <c r="P1455" s="6">
        <v>9.5000000000000001E-2</v>
      </c>
      <c r="Q1455" s="6">
        <v>0.32</v>
      </c>
      <c r="R1455" s="14">
        <f>IF(Table3[[#This Row],[ShoulderLenEnd]]="",0,90-(DEGREES(ATAN((Q1455-P1455)/((N1455-O1455)/2)))))</f>
        <v>12.868086957112538</v>
      </c>
      <c r="S1455" s="15">
        <v>0.34499999999999997</v>
      </c>
      <c r="T1455" s="6">
        <v>2</v>
      </c>
      <c r="U1455" s="6">
        <v>1.5</v>
      </c>
      <c r="V1455" s="6">
        <v>6.5000000000000002E-2</v>
      </c>
      <c r="AE1455" s="6" t="s">
        <v>44</v>
      </c>
      <c r="AF1455" s="6" t="s">
        <v>62</v>
      </c>
      <c r="AG1455" s="6" t="s">
        <v>3327</v>
      </c>
      <c r="AI1455" s="6">
        <v>0</v>
      </c>
      <c r="AJ1455" s="6">
        <v>1</v>
      </c>
      <c r="AK1455" s="6">
        <v>1</v>
      </c>
      <c r="AL1455" s="6">
        <v>1</v>
      </c>
      <c r="AM1455" s="6">
        <v>1</v>
      </c>
      <c r="AN1455" s="6">
        <v>1</v>
      </c>
      <c r="AO1455" s="6">
        <v>1</v>
      </c>
      <c r="AP1455" s="6">
        <v>1</v>
      </c>
      <c r="AR1455" s="6">
        <v>0</v>
      </c>
      <c r="AS1455" s="6">
        <v>0</v>
      </c>
      <c r="AT1455" s="6">
        <v>0</v>
      </c>
      <c r="AU1455" s="6">
        <v>0</v>
      </c>
      <c r="AV1455" s="6">
        <v>1</v>
      </c>
      <c r="AW1455" s="6">
        <v>0</v>
      </c>
      <c r="AX1455" s="6">
        <v>0</v>
      </c>
      <c r="AY1455" s="6">
        <v>0</v>
      </c>
      <c r="AZ1455" s="6">
        <v>1</v>
      </c>
      <c r="BA1455" s="6">
        <v>0</v>
      </c>
      <c r="BB1455" s="6">
        <v>0</v>
      </c>
      <c r="BC1455" s="6">
        <v>0</v>
      </c>
      <c r="BD1455" s="6">
        <v>0</v>
      </c>
      <c r="BE1455" s="6">
        <v>0</v>
      </c>
      <c r="BF1455" s="6">
        <v>0</v>
      </c>
      <c r="BG1455" s="6">
        <v>0</v>
      </c>
      <c r="BH1455" s="6">
        <v>0</v>
      </c>
      <c r="BI1455" s="6">
        <v>0</v>
      </c>
      <c r="BJ1455" s="6">
        <v>0</v>
      </c>
      <c r="BK1455" s="6">
        <v>0</v>
      </c>
      <c r="BL1455" s="6">
        <v>0</v>
      </c>
      <c r="BM1455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5" spans="5:5" x14ac:dyDescent="0.25">
      <c r="E1048445" s="6">
        <f>COUNT(E24:E1048444)</f>
        <v>1424</v>
      </c>
    </row>
  </sheetData>
  <conditionalFormatting sqref="BO123:BO126 BO8:BO19 BO1343:BO1354 BO1356:BO1358 BO1:BO6 BO1363:BO1402 BO1405:BO1048576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:L1391 L1393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1"/>
  <sheetViews>
    <sheetView zoomScaleNormal="100" workbookViewId="0">
      <selection activeCell="L39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V1" zoomScaleNormal="100" workbookViewId="0">
      <selection activeCell="BO14" sqref="BO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4041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T1" workbookViewId="0">
      <selection activeCell="U42" sqref="U42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4031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1270</v>
      </c>
      <c r="AL5">
        <v>20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4044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4"/>
  <sheetViews>
    <sheetView workbookViewId="0">
      <selection activeCell="A6" sqref="A6"/>
    </sheetView>
  </sheetViews>
  <sheetFormatPr defaultRowHeight="15" x14ac:dyDescent="0.25"/>
  <cols>
    <col min="1" max="1" width="14.42578125" customWidth="1"/>
    <col min="2" max="2" width="42.28515625" bestFit="1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4010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3942</v>
      </c>
      <c r="J20" t="s">
        <v>3947</v>
      </c>
      <c r="K20" t="s">
        <v>3948</v>
      </c>
      <c r="L20" t="s">
        <v>3949</v>
      </c>
      <c r="M20" t="s">
        <v>3950</v>
      </c>
      <c r="N20" t="s">
        <v>3951</v>
      </c>
      <c r="O20" t="s">
        <v>3952</v>
      </c>
      <c r="P20" t="s">
        <v>3953</v>
      </c>
      <c r="Q20" t="s">
        <v>3954</v>
      </c>
      <c r="R20" t="s">
        <v>3955</v>
      </c>
      <c r="S20" t="s">
        <v>3956</v>
      </c>
      <c r="T20" t="s">
        <v>3957</v>
      </c>
    </row>
    <row r="21" spans="1:20" x14ac:dyDescent="0.25">
      <c r="A21" t="s">
        <v>471</v>
      </c>
      <c r="B21" t="s">
        <v>4011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3941</v>
      </c>
      <c r="I21" t="s">
        <v>3943</v>
      </c>
      <c r="J21" t="s">
        <v>3958</v>
      </c>
      <c r="K21" t="s">
        <v>3959</v>
      </c>
      <c r="L21" t="s">
        <v>3960</v>
      </c>
      <c r="M21" t="s">
        <v>3961</v>
      </c>
      <c r="N21" t="s">
        <v>3962</v>
      </c>
      <c r="O21" t="s">
        <v>3963</v>
      </c>
      <c r="P21" t="s">
        <v>3964</v>
      </c>
      <c r="Q21" t="s">
        <v>3965</v>
      </c>
      <c r="R21" t="s">
        <v>3966</v>
      </c>
      <c r="S21" t="s">
        <v>3967</v>
      </c>
      <c r="T21" t="s">
        <v>3968</v>
      </c>
    </row>
    <row r="22" spans="1:20" x14ac:dyDescent="0.25">
      <c r="A22" t="s">
        <v>1262</v>
      </c>
      <c r="B22" t="s">
        <v>4012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3941</v>
      </c>
      <c r="I22" t="s">
        <v>3944</v>
      </c>
      <c r="J22" t="s">
        <v>3969</v>
      </c>
      <c r="K22" t="s">
        <v>3970</v>
      </c>
      <c r="L22" t="s">
        <v>3971</v>
      </c>
      <c r="M22" t="s">
        <v>3972</v>
      </c>
      <c r="N22" t="s">
        <v>3973</v>
      </c>
      <c r="O22" t="s">
        <v>3974</v>
      </c>
      <c r="P22" t="s">
        <v>3975</v>
      </c>
      <c r="Q22" t="s">
        <v>3976</v>
      </c>
      <c r="R22" t="s">
        <v>3977</v>
      </c>
      <c r="S22" t="s">
        <v>3978</v>
      </c>
      <c r="T22" t="s">
        <v>3979</v>
      </c>
    </row>
    <row r="23" spans="1:20" x14ac:dyDescent="0.25">
      <c r="A23" t="s">
        <v>1270</v>
      </c>
      <c r="B23" t="s">
        <v>4013</v>
      </c>
      <c r="C23" t="s">
        <v>2546</v>
      </c>
      <c r="D23">
        <v>5.0070079999999999</v>
      </c>
      <c r="E23" t="s">
        <v>2568</v>
      </c>
      <c r="F23" s="86" t="s">
        <v>2514</v>
      </c>
      <c r="G23" s="86" t="s">
        <v>4014</v>
      </c>
      <c r="H23" s="86" t="s">
        <v>4015</v>
      </c>
      <c r="I23" s="86" t="s">
        <v>4016</v>
      </c>
      <c r="J23" s="86" t="s">
        <v>4017</v>
      </c>
      <c r="K23" s="86" t="s">
        <v>4018</v>
      </c>
      <c r="L23" s="86" t="s">
        <v>4019</v>
      </c>
      <c r="M23" s="86" t="s">
        <v>4020</v>
      </c>
      <c r="N23" s="86" t="s">
        <v>4021</v>
      </c>
      <c r="O23" s="86" t="s">
        <v>4022</v>
      </c>
      <c r="P23" s="86" t="s">
        <v>4023</v>
      </c>
    </row>
    <row r="24" spans="1:20" x14ac:dyDescent="0.25">
      <c r="B24" s="86"/>
      <c r="C24" s="86"/>
      <c r="D24" s="86"/>
      <c r="E24" s="86"/>
      <c r="F24" s="86"/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31" activePane="bottomLeft" state="frozen"/>
      <selection activeCell="M1" sqref="M1"/>
      <selection pane="bottomLeft" activeCell="A161" sqref="A161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6" width="31.7109375" style="21" bestFit="1" customWidth="1"/>
    <col min="7" max="7" width="88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3994</v>
      </c>
      <c r="B160" s="21" t="s">
        <v>3791</v>
      </c>
      <c r="C160" s="21">
        <v>6</v>
      </c>
      <c r="D160" s="21" t="s">
        <v>3290</v>
      </c>
      <c r="E160" s="84" t="s">
        <v>2514</v>
      </c>
      <c r="F160" s="84" t="s">
        <v>3792</v>
      </c>
      <c r="G160" s="84" t="s">
        <v>3995</v>
      </c>
      <c r="H160" s="84" t="s">
        <v>3996</v>
      </c>
      <c r="I160" s="84" t="s">
        <v>3997</v>
      </c>
      <c r="J160" s="84" t="s">
        <v>3998</v>
      </c>
      <c r="K160" s="84" t="s">
        <v>3589</v>
      </c>
      <c r="L160" s="84"/>
    </row>
    <row r="161" spans="1:14" x14ac:dyDescent="0.2">
      <c r="A161" s="21" t="s">
        <v>4042</v>
      </c>
      <c r="B161" s="21" t="s">
        <v>4033</v>
      </c>
      <c r="C161" s="21">
        <v>1.5</v>
      </c>
      <c r="D161" s="21" t="s">
        <v>3487</v>
      </c>
      <c r="E161" s="21" t="s">
        <v>2514</v>
      </c>
      <c r="F161" s="21" t="s">
        <v>4034</v>
      </c>
      <c r="G161" s="21" t="s">
        <v>4035</v>
      </c>
      <c r="H161" s="21" t="s">
        <v>4036</v>
      </c>
      <c r="I161" s="21" t="s">
        <v>4037</v>
      </c>
      <c r="J161" s="21" t="s">
        <v>4038</v>
      </c>
      <c r="K161" s="21" t="s">
        <v>4039</v>
      </c>
      <c r="L161" s="21" t="s">
        <v>4040</v>
      </c>
      <c r="M161" s="21" t="s">
        <v>2643</v>
      </c>
      <c r="N161" s="21" t="s">
        <v>2644</v>
      </c>
    </row>
    <row r="162" spans="1:14" x14ac:dyDescent="0.2">
      <c r="E162" s="82"/>
    </row>
    <row r="163" spans="1:14" x14ac:dyDescent="0.2">
      <c r="E163" s="82"/>
    </row>
    <row r="164" spans="1:14" x14ac:dyDescent="0.2">
      <c r="E164" s="82"/>
      <c r="G164" s="66"/>
    </row>
    <row r="165" spans="1:14" x14ac:dyDescent="0.2">
      <c r="E165" s="82"/>
    </row>
    <row r="166" spans="1:14" x14ac:dyDescent="0.2">
      <c r="E166" s="82"/>
    </row>
    <row r="167" spans="1:14" x14ac:dyDescent="0.2">
      <c r="E167" s="82"/>
    </row>
    <row r="168" spans="1:14" x14ac:dyDescent="0.2">
      <c r="E168" s="82"/>
    </row>
    <row r="169" spans="1:14" x14ac:dyDescent="0.2">
      <c r="E169" s="82"/>
    </row>
    <row r="170" spans="1:14" x14ac:dyDescent="0.2">
      <c r="E170" s="82"/>
    </row>
    <row r="171" spans="1:14" x14ac:dyDescent="0.2">
      <c r="E171" s="82"/>
    </row>
    <row r="172" spans="1:14" x14ac:dyDescent="0.2">
      <c r="E172" s="82"/>
    </row>
    <row r="173" spans="1:14" x14ac:dyDescent="0.2">
      <c r="E173" s="82"/>
    </row>
    <row r="174" spans="1:14" x14ac:dyDescent="0.2">
      <c r="E174" s="82"/>
    </row>
    <row r="175" spans="1:14" x14ac:dyDescent="0.2">
      <c r="E175" s="82"/>
    </row>
    <row r="176" spans="1:14" x14ac:dyDescent="0.2">
      <c r="E176" s="82"/>
    </row>
    <row r="177" spans="5:5" x14ac:dyDescent="0.2">
      <c r="E177" s="82"/>
    </row>
    <row r="178" spans="5:5" x14ac:dyDescent="0.2">
      <c r="E178" s="82"/>
    </row>
    <row r="179" spans="5:5" x14ac:dyDescent="0.2">
      <c r="E179" s="82"/>
    </row>
    <row r="180" spans="5:5" x14ac:dyDescent="0.2">
      <c r="E180" s="82"/>
    </row>
    <row r="181" spans="5:5" x14ac:dyDescent="0.2">
      <c r="E181" s="82"/>
    </row>
    <row r="182" spans="5:5" x14ac:dyDescent="0.2">
      <c r="E182" s="82"/>
    </row>
    <row r="183" spans="5:5" x14ac:dyDescent="0.2">
      <c r="E183" s="82"/>
    </row>
    <row r="184" spans="5:5" x14ac:dyDescent="0.2">
      <c r="E184" s="82"/>
    </row>
    <row r="185" spans="5:5" x14ac:dyDescent="0.2">
      <c r="E185" s="82"/>
    </row>
    <row r="186" spans="5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50"/>
  <sheetViews>
    <sheetView topLeftCell="A154" workbookViewId="0">
      <selection activeCell="G193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870"/>
  <sheetViews>
    <sheetView topLeftCell="A4" workbookViewId="0">
      <selection sqref="A1:XFD1048576 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  <row r="1648" spans="2:2" x14ac:dyDescent="0.25">
      <c r="B1648" s="77"/>
    </row>
    <row r="1649" spans="2:2" x14ac:dyDescent="0.25">
      <c r="B1649" s="77"/>
    </row>
    <row r="1650" spans="2:2" x14ac:dyDescent="0.25">
      <c r="B1650" s="77"/>
    </row>
    <row r="1651" spans="2:2" x14ac:dyDescent="0.25">
      <c r="B1651" s="77"/>
    </row>
    <row r="1652" spans="2:2" x14ac:dyDescent="0.25">
      <c r="B1652" s="77"/>
    </row>
    <row r="1653" spans="2:2" x14ac:dyDescent="0.25">
      <c r="B1653" s="77"/>
    </row>
    <row r="1654" spans="2:2" x14ac:dyDescent="0.25">
      <c r="B1654" s="77"/>
    </row>
    <row r="1655" spans="2:2" x14ac:dyDescent="0.25">
      <c r="B1655" s="77"/>
    </row>
    <row r="1656" spans="2:2" x14ac:dyDescent="0.25">
      <c r="B1656" s="77"/>
    </row>
    <row r="1657" spans="2:2" x14ac:dyDescent="0.25">
      <c r="B1657" s="77"/>
    </row>
    <row r="1658" spans="2:2" x14ac:dyDescent="0.25">
      <c r="B1658" s="77"/>
    </row>
    <row r="1659" spans="2:2" x14ac:dyDescent="0.25">
      <c r="B1659" s="77"/>
    </row>
    <row r="1660" spans="2:2" x14ac:dyDescent="0.25">
      <c r="B1660" s="77"/>
    </row>
    <row r="1661" spans="2:2" x14ac:dyDescent="0.25">
      <c r="B1661" s="77"/>
    </row>
    <row r="1662" spans="2:2" x14ac:dyDescent="0.25">
      <c r="B1662" s="77"/>
    </row>
    <row r="1663" spans="2:2" x14ac:dyDescent="0.25">
      <c r="B1663" s="77"/>
    </row>
    <row r="1664" spans="2:2" x14ac:dyDescent="0.25">
      <c r="B1664" s="77"/>
    </row>
    <row r="1665" spans="2:2" x14ac:dyDescent="0.25">
      <c r="B1665" s="77"/>
    </row>
    <row r="1666" spans="2:2" x14ac:dyDescent="0.25">
      <c r="B1666" s="77"/>
    </row>
    <row r="1667" spans="2:2" x14ac:dyDescent="0.25">
      <c r="B1667" s="77"/>
    </row>
    <row r="1668" spans="2:2" x14ac:dyDescent="0.25">
      <c r="B1668" s="77"/>
    </row>
    <row r="1669" spans="2:2" x14ac:dyDescent="0.25">
      <c r="B1669" s="77"/>
    </row>
    <row r="1670" spans="2:2" x14ac:dyDescent="0.25">
      <c r="B1670" s="77"/>
    </row>
    <row r="1671" spans="2:2" x14ac:dyDescent="0.25">
      <c r="B1671" s="77"/>
    </row>
    <row r="1672" spans="2:2" x14ac:dyDescent="0.25">
      <c r="B1672" s="77"/>
    </row>
    <row r="1673" spans="2:2" x14ac:dyDescent="0.25">
      <c r="B1673" s="77"/>
    </row>
    <row r="1674" spans="2:2" x14ac:dyDescent="0.25">
      <c r="B1674" s="77"/>
    </row>
    <row r="1675" spans="2:2" x14ac:dyDescent="0.25">
      <c r="B1675" s="77"/>
    </row>
    <row r="1676" spans="2:2" x14ac:dyDescent="0.25">
      <c r="B1676" s="77"/>
    </row>
    <row r="1677" spans="2:2" x14ac:dyDescent="0.25">
      <c r="B1677" s="77"/>
    </row>
    <row r="1678" spans="2:2" x14ac:dyDescent="0.25">
      <c r="B1678" s="77"/>
    </row>
    <row r="1679" spans="2:2" x14ac:dyDescent="0.25">
      <c r="B1679" s="77"/>
    </row>
    <row r="1680" spans="2:2" x14ac:dyDescent="0.25">
      <c r="B1680" s="77"/>
    </row>
    <row r="1681" spans="2:2" x14ac:dyDescent="0.25">
      <c r="B1681" s="77"/>
    </row>
    <row r="1682" spans="2:2" x14ac:dyDescent="0.25">
      <c r="B1682" s="77"/>
    </row>
    <row r="1683" spans="2:2" x14ac:dyDescent="0.25">
      <c r="B1683" s="77"/>
    </row>
    <row r="1684" spans="2:2" x14ac:dyDescent="0.25">
      <c r="B1684" s="77"/>
    </row>
    <row r="1685" spans="2:2" x14ac:dyDescent="0.25">
      <c r="B1685" s="77"/>
    </row>
    <row r="1686" spans="2:2" x14ac:dyDescent="0.25">
      <c r="B1686" s="77"/>
    </row>
    <row r="1687" spans="2:2" x14ac:dyDescent="0.25">
      <c r="B1687" s="77"/>
    </row>
    <row r="1688" spans="2:2" x14ac:dyDescent="0.25">
      <c r="B1688" s="77"/>
    </row>
    <row r="1689" spans="2:2" x14ac:dyDescent="0.25">
      <c r="B1689" s="77"/>
    </row>
    <row r="1690" spans="2:2" x14ac:dyDescent="0.25">
      <c r="B1690" s="77"/>
    </row>
    <row r="1691" spans="2:2" x14ac:dyDescent="0.25">
      <c r="B1691" s="77"/>
    </row>
    <row r="1692" spans="2:2" x14ac:dyDescent="0.25">
      <c r="B1692" s="77"/>
    </row>
    <row r="1693" spans="2:2" x14ac:dyDescent="0.25">
      <c r="B1693" s="77"/>
    </row>
    <row r="1694" spans="2:2" x14ac:dyDescent="0.25">
      <c r="B1694" s="77"/>
    </row>
    <row r="1695" spans="2:2" x14ac:dyDescent="0.25">
      <c r="B1695" s="77"/>
    </row>
    <row r="1696" spans="2:2" x14ac:dyDescent="0.25">
      <c r="B1696" s="77"/>
    </row>
    <row r="1697" spans="2:2" x14ac:dyDescent="0.25">
      <c r="B1697" s="77"/>
    </row>
    <row r="1698" spans="2:2" x14ac:dyDescent="0.25">
      <c r="B1698" s="77"/>
    </row>
    <row r="1699" spans="2:2" x14ac:dyDescent="0.25">
      <c r="B1699" s="77"/>
    </row>
    <row r="1700" spans="2:2" x14ac:dyDescent="0.25">
      <c r="B1700" s="77"/>
    </row>
    <row r="1701" spans="2:2" x14ac:dyDescent="0.25">
      <c r="B1701" s="77"/>
    </row>
    <row r="1702" spans="2:2" x14ac:dyDescent="0.25">
      <c r="B1702" s="77"/>
    </row>
    <row r="1703" spans="2:2" x14ac:dyDescent="0.25">
      <c r="B1703" s="77"/>
    </row>
    <row r="1704" spans="2:2" x14ac:dyDescent="0.25">
      <c r="B1704" s="77"/>
    </row>
    <row r="1705" spans="2:2" x14ac:dyDescent="0.25">
      <c r="B1705" s="77"/>
    </row>
    <row r="1706" spans="2:2" x14ac:dyDescent="0.25">
      <c r="B1706" s="77"/>
    </row>
    <row r="1707" spans="2:2" x14ac:dyDescent="0.25">
      <c r="B1707" s="77"/>
    </row>
    <row r="1708" spans="2:2" x14ac:dyDescent="0.25">
      <c r="B1708" s="77"/>
    </row>
    <row r="1709" spans="2:2" x14ac:dyDescent="0.25">
      <c r="B1709" s="77"/>
    </row>
    <row r="1710" spans="2:2" x14ac:dyDescent="0.25">
      <c r="B1710" s="77"/>
    </row>
    <row r="1711" spans="2:2" x14ac:dyDescent="0.25">
      <c r="B1711" s="77"/>
    </row>
    <row r="1712" spans="2:2" x14ac:dyDescent="0.25">
      <c r="B1712" s="77"/>
    </row>
    <row r="1713" spans="2:2" x14ac:dyDescent="0.25">
      <c r="B1713" s="77"/>
    </row>
    <row r="1714" spans="2:2" x14ac:dyDescent="0.25">
      <c r="B1714" s="77"/>
    </row>
    <row r="1715" spans="2:2" x14ac:dyDescent="0.25">
      <c r="B1715" s="77"/>
    </row>
    <row r="1716" spans="2:2" x14ac:dyDescent="0.25">
      <c r="B1716" s="77"/>
    </row>
    <row r="1717" spans="2:2" x14ac:dyDescent="0.25">
      <c r="B1717" s="77"/>
    </row>
    <row r="1718" spans="2:2" x14ac:dyDescent="0.25">
      <c r="B1718" s="77"/>
    </row>
    <row r="1719" spans="2:2" x14ac:dyDescent="0.25">
      <c r="B1719" s="77"/>
    </row>
    <row r="1720" spans="2:2" x14ac:dyDescent="0.25">
      <c r="B1720" s="77"/>
    </row>
    <row r="1721" spans="2:2" x14ac:dyDescent="0.25">
      <c r="B1721" s="77"/>
    </row>
    <row r="1722" spans="2:2" x14ac:dyDescent="0.25">
      <c r="B1722" s="77"/>
    </row>
    <row r="1723" spans="2:2" x14ac:dyDescent="0.25">
      <c r="B1723" s="77"/>
    </row>
    <row r="1724" spans="2:2" x14ac:dyDescent="0.25">
      <c r="B1724" s="77"/>
    </row>
    <row r="1725" spans="2:2" x14ac:dyDescent="0.25">
      <c r="B1725" s="77"/>
    </row>
    <row r="1726" spans="2:2" x14ac:dyDescent="0.25">
      <c r="B1726" s="77"/>
    </row>
    <row r="1727" spans="2:2" x14ac:dyDescent="0.25">
      <c r="B1727" s="77"/>
    </row>
    <row r="1728" spans="2:2" x14ac:dyDescent="0.25">
      <c r="B1728" s="77"/>
    </row>
    <row r="1729" spans="2:2" x14ac:dyDescent="0.25">
      <c r="B1729" s="77"/>
    </row>
    <row r="1730" spans="2:2" x14ac:dyDescent="0.25">
      <c r="B1730" s="77"/>
    </row>
    <row r="1731" spans="2:2" x14ac:dyDescent="0.25">
      <c r="B1731" s="77"/>
    </row>
    <row r="1732" spans="2:2" x14ac:dyDescent="0.25">
      <c r="B1732" s="77"/>
    </row>
    <row r="1733" spans="2:2" x14ac:dyDescent="0.25">
      <c r="B1733" s="77"/>
    </row>
    <row r="1734" spans="2:2" x14ac:dyDescent="0.25">
      <c r="B1734" s="77"/>
    </row>
    <row r="1735" spans="2:2" x14ac:dyDescent="0.25">
      <c r="B1735" s="77"/>
    </row>
    <row r="1736" spans="2:2" x14ac:dyDescent="0.25">
      <c r="B1736" s="77"/>
    </row>
    <row r="1737" spans="2:2" x14ac:dyDescent="0.25">
      <c r="B1737" s="77"/>
    </row>
    <row r="1738" spans="2:2" x14ac:dyDescent="0.25">
      <c r="B1738" s="77"/>
    </row>
    <row r="1739" spans="2:2" x14ac:dyDescent="0.25">
      <c r="B1739" s="77"/>
    </row>
    <row r="1740" spans="2:2" x14ac:dyDescent="0.25">
      <c r="B1740" s="77"/>
    </row>
    <row r="1741" spans="2:2" x14ac:dyDescent="0.25">
      <c r="B1741" s="77"/>
    </row>
    <row r="1742" spans="2:2" x14ac:dyDescent="0.25">
      <c r="B1742" s="77"/>
    </row>
    <row r="1743" spans="2:2" x14ac:dyDescent="0.25">
      <c r="B1743" s="77"/>
    </row>
    <row r="1744" spans="2:2" x14ac:dyDescent="0.25">
      <c r="B1744" s="77"/>
    </row>
    <row r="1745" spans="2:2" x14ac:dyDescent="0.25">
      <c r="B1745" s="77"/>
    </row>
    <row r="1746" spans="2:2" x14ac:dyDescent="0.25">
      <c r="B1746" s="77"/>
    </row>
    <row r="1747" spans="2:2" x14ac:dyDescent="0.25">
      <c r="B1747" s="77"/>
    </row>
    <row r="1748" spans="2:2" x14ac:dyDescent="0.25">
      <c r="B1748" s="77"/>
    </row>
    <row r="1749" spans="2:2" x14ac:dyDescent="0.25">
      <c r="B1749" s="77"/>
    </row>
    <row r="1750" spans="2:2" x14ac:dyDescent="0.25">
      <c r="B1750" s="77"/>
    </row>
    <row r="1751" spans="2:2" x14ac:dyDescent="0.25">
      <c r="B1751" s="77"/>
    </row>
    <row r="1752" spans="2:2" x14ac:dyDescent="0.25">
      <c r="B1752" s="77"/>
    </row>
    <row r="1753" spans="2:2" x14ac:dyDescent="0.25">
      <c r="B1753" s="77"/>
    </row>
    <row r="1754" spans="2:2" x14ac:dyDescent="0.25">
      <c r="B1754" s="77"/>
    </row>
    <row r="1755" spans="2:2" x14ac:dyDescent="0.25">
      <c r="B1755" s="77"/>
    </row>
    <row r="1756" spans="2:2" x14ac:dyDescent="0.25">
      <c r="B1756" s="77"/>
    </row>
    <row r="1757" spans="2:2" x14ac:dyDescent="0.25">
      <c r="B1757" s="77"/>
    </row>
    <row r="1758" spans="2:2" x14ac:dyDescent="0.25">
      <c r="B1758" s="77"/>
    </row>
    <row r="1759" spans="2:2" x14ac:dyDescent="0.25">
      <c r="B1759" s="77"/>
    </row>
    <row r="1760" spans="2:2" x14ac:dyDescent="0.25">
      <c r="B1760" s="77"/>
    </row>
    <row r="1761" spans="2:2" x14ac:dyDescent="0.25">
      <c r="B1761" s="77"/>
    </row>
    <row r="1762" spans="2:2" x14ac:dyDescent="0.25">
      <c r="B1762" s="77"/>
    </row>
    <row r="1763" spans="2:2" x14ac:dyDescent="0.25">
      <c r="B1763" s="77"/>
    </row>
    <row r="1764" spans="2:2" x14ac:dyDescent="0.25">
      <c r="B1764" s="77"/>
    </row>
    <row r="1765" spans="2:2" x14ac:dyDescent="0.25">
      <c r="B1765" s="77"/>
    </row>
    <row r="1766" spans="2:2" x14ac:dyDescent="0.25">
      <c r="B1766" s="77"/>
    </row>
    <row r="1767" spans="2:2" x14ac:dyDescent="0.25">
      <c r="B1767" s="77"/>
    </row>
    <row r="1768" spans="2:2" x14ac:dyDescent="0.25">
      <c r="B1768" s="77"/>
    </row>
    <row r="1769" spans="2:2" x14ac:dyDescent="0.25">
      <c r="B1769" s="77"/>
    </row>
    <row r="1770" spans="2:2" x14ac:dyDescent="0.25">
      <c r="B1770" s="77"/>
    </row>
    <row r="1771" spans="2:2" x14ac:dyDescent="0.25">
      <c r="B1771" s="77"/>
    </row>
    <row r="1772" spans="2:2" x14ac:dyDescent="0.25">
      <c r="B1772" s="77"/>
    </row>
    <row r="1773" spans="2:2" x14ac:dyDescent="0.25">
      <c r="B1773" s="77"/>
    </row>
    <row r="1774" spans="2:2" x14ac:dyDescent="0.25">
      <c r="B1774" s="77"/>
    </row>
    <row r="1775" spans="2:2" x14ac:dyDescent="0.25">
      <c r="B1775" s="77"/>
    </row>
    <row r="1776" spans="2:2" x14ac:dyDescent="0.25">
      <c r="B1776" s="77"/>
    </row>
    <row r="1777" spans="2:2" x14ac:dyDescent="0.25">
      <c r="B1777" s="77"/>
    </row>
    <row r="1778" spans="2:2" x14ac:dyDescent="0.25">
      <c r="B1778" s="77"/>
    </row>
    <row r="1779" spans="2:2" x14ac:dyDescent="0.25">
      <c r="B1779" s="77"/>
    </row>
    <row r="1780" spans="2:2" x14ac:dyDescent="0.25">
      <c r="B1780" s="77"/>
    </row>
    <row r="1781" spans="2:2" x14ac:dyDescent="0.25">
      <c r="B1781" s="77"/>
    </row>
    <row r="1782" spans="2:2" x14ac:dyDescent="0.25">
      <c r="B1782" s="77"/>
    </row>
    <row r="1783" spans="2:2" x14ac:dyDescent="0.25">
      <c r="B1783" s="77"/>
    </row>
    <row r="1784" spans="2:2" x14ac:dyDescent="0.25">
      <c r="B1784" s="77"/>
    </row>
    <row r="1785" spans="2:2" x14ac:dyDescent="0.25">
      <c r="B1785" s="77"/>
    </row>
    <row r="1786" spans="2:2" x14ac:dyDescent="0.25">
      <c r="B1786" s="77"/>
    </row>
    <row r="1787" spans="2:2" x14ac:dyDescent="0.25">
      <c r="B1787" s="77"/>
    </row>
    <row r="1788" spans="2:2" x14ac:dyDescent="0.25">
      <c r="B1788" s="77"/>
    </row>
    <row r="1789" spans="2:2" x14ac:dyDescent="0.25">
      <c r="B1789" s="77"/>
    </row>
    <row r="1790" spans="2:2" x14ac:dyDescent="0.25">
      <c r="B1790" s="77"/>
    </row>
    <row r="1791" spans="2:2" x14ac:dyDescent="0.25">
      <c r="B1791" s="77"/>
    </row>
    <row r="1792" spans="2:2" x14ac:dyDescent="0.25">
      <c r="B1792" s="77"/>
    </row>
    <row r="1793" spans="2:2" x14ac:dyDescent="0.25">
      <c r="B1793" s="77"/>
    </row>
    <row r="1794" spans="2:2" x14ac:dyDescent="0.25">
      <c r="B1794" s="77"/>
    </row>
    <row r="1795" spans="2:2" x14ac:dyDescent="0.25">
      <c r="B1795" s="77"/>
    </row>
    <row r="1796" spans="2:2" x14ac:dyDescent="0.25">
      <c r="B1796" s="77"/>
    </row>
    <row r="1797" spans="2:2" x14ac:dyDescent="0.25">
      <c r="B1797" s="77"/>
    </row>
    <row r="1798" spans="2:2" x14ac:dyDescent="0.25">
      <c r="B1798" s="77"/>
    </row>
    <row r="1799" spans="2:2" x14ac:dyDescent="0.25">
      <c r="B1799" s="77"/>
    </row>
    <row r="1800" spans="2:2" x14ac:dyDescent="0.25">
      <c r="B1800" s="77"/>
    </row>
    <row r="1801" spans="2:2" x14ac:dyDescent="0.25">
      <c r="B1801" s="77"/>
    </row>
    <row r="1802" spans="2:2" x14ac:dyDescent="0.25">
      <c r="B1802" s="77"/>
    </row>
    <row r="1803" spans="2:2" x14ac:dyDescent="0.25">
      <c r="B1803" s="77"/>
    </row>
    <row r="1804" spans="2:2" x14ac:dyDescent="0.25">
      <c r="B1804" s="77"/>
    </row>
    <row r="1805" spans="2:2" x14ac:dyDescent="0.25">
      <c r="B1805" s="77"/>
    </row>
    <row r="1806" spans="2:2" x14ac:dyDescent="0.25">
      <c r="B1806" s="77"/>
    </row>
    <row r="1807" spans="2:2" x14ac:dyDescent="0.25">
      <c r="B1807" s="77"/>
    </row>
    <row r="1808" spans="2:2" x14ac:dyDescent="0.25">
      <c r="B1808" s="77"/>
    </row>
    <row r="1809" spans="2:2" x14ac:dyDescent="0.25">
      <c r="B1809" s="77"/>
    </row>
    <row r="1810" spans="2:2" x14ac:dyDescent="0.25">
      <c r="B1810" s="77"/>
    </row>
    <row r="1811" spans="2:2" x14ac:dyDescent="0.25">
      <c r="B1811" s="77"/>
    </row>
    <row r="1812" spans="2:2" x14ac:dyDescent="0.25">
      <c r="B1812" s="77"/>
    </row>
    <row r="1813" spans="2:2" x14ac:dyDescent="0.25">
      <c r="B1813" s="77"/>
    </row>
    <row r="1814" spans="2:2" x14ac:dyDescent="0.25">
      <c r="B1814" s="77"/>
    </row>
    <row r="1815" spans="2:2" x14ac:dyDescent="0.25">
      <c r="B1815" s="77"/>
    </row>
    <row r="1816" spans="2:2" x14ac:dyDescent="0.25">
      <c r="B1816" s="77"/>
    </row>
    <row r="1817" spans="2:2" x14ac:dyDescent="0.25">
      <c r="B1817" s="77"/>
    </row>
    <row r="1818" spans="2:2" x14ac:dyDescent="0.25">
      <c r="B1818" s="77"/>
    </row>
    <row r="1819" spans="2:2" x14ac:dyDescent="0.25">
      <c r="B1819" s="77"/>
    </row>
    <row r="1820" spans="2:2" x14ac:dyDescent="0.25">
      <c r="B1820" s="77"/>
    </row>
    <row r="1821" spans="2:2" x14ac:dyDescent="0.25">
      <c r="B1821" s="77"/>
    </row>
    <row r="1822" spans="2:2" x14ac:dyDescent="0.25">
      <c r="B1822" s="77"/>
    </row>
    <row r="1823" spans="2:2" x14ac:dyDescent="0.25">
      <c r="B1823" s="77"/>
    </row>
    <row r="1824" spans="2:2" x14ac:dyDescent="0.25">
      <c r="B1824" s="77"/>
    </row>
    <row r="1825" spans="2:2" x14ac:dyDescent="0.25">
      <c r="B1825" s="77"/>
    </row>
    <row r="1826" spans="2:2" x14ac:dyDescent="0.25">
      <c r="B1826" s="77"/>
    </row>
    <row r="1827" spans="2:2" x14ac:dyDescent="0.25">
      <c r="B1827" s="77"/>
    </row>
    <row r="1828" spans="2:2" x14ac:dyDescent="0.25">
      <c r="B1828" s="77"/>
    </row>
    <row r="1829" spans="2:2" x14ac:dyDescent="0.25">
      <c r="B1829" s="77"/>
    </row>
    <row r="1830" spans="2:2" x14ac:dyDescent="0.25">
      <c r="B1830" s="77"/>
    </row>
    <row r="1831" spans="2:2" x14ac:dyDescent="0.25">
      <c r="B1831" s="77"/>
    </row>
    <row r="1832" spans="2:2" x14ac:dyDescent="0.25">
      <c r="B1832" s="77"/>
    </row>
    <row r="1833" spans="2:2" x14ac:dyDescent="0.25">
      <c r="B1833" s="77"/>
    </row>
    <row r="1834" spans="2:2" x14ac:dyDescent="0.25">
      <c r="B1834" s="77"/>
    </row>
    <row r="1835" spans="2:2" x14ac:dyDescent="0.25">
      <c r="B1835" s="77"/>
    </row>
    <row r="1836" spans="2:2" x14ac:dyDescent="0.25">
      <c r="B1836" s="77"/>
    </row>
    <row r="1837" spans="2:2" x14ac:dyDescent="0.25">
      <c r="B1837" s="77"/>
    </row>
    <row r="1838" spans="2:2" x14ac:dyDescent="0.25">
      <c r="B1838" s="77"/>
    </row>
    <row r="1839" spans="2:2" x14ac:dyDescent="0.25">
      <c r="B1839" s="77"/>
    </row>
    <row r="1840" spans="2:2" x14ac:dyDescent="0.25">
      <c r="B1840" s="77"/>
    </row>
    <row r="1841" spans="2:2" x14ac:dyDescent="0.25">
      <c r="B1841" s="77"/>
    </row>
    <row r="1842" spans="2:2" x14ac:dyDescent="0.25">
      <c r="B1842" s="77"/>
    </row>
    <row r="1843" spans="2:2" x14ac:dyDescent="0.25">
      <c r="B1843" s="77"/>
    </row>
    <row r="1844" spans="2:2" x14ac:dyDescent="0.25">
      <c r="B1844" s="77"/>
    </row>
    <row r="1845" spans="2:2" x14ac:dyDescent="0.25">
      <c r="B1845" s="77"/>
    </row>
    <row r="1846" spans="2:2" x14ac:dyDescent="0.25">
      <c r="B1846" s="77"/>
    </row>
    <row r="1847" spans="2:2" x14ac:dyDescent="0.25">
      <c r="B1847" s="77"/>
    </row>
    <row r="1848" spans="2:2" x14ac:dyDescent="0.25">
      <c r="B1848" s="77"/>
    </row>
    <row r="1849" spans="2:2" x14ac:dyDescent="0.25">
      <c r="B1849" s="77"/>
    </row>
    <row r="1850" spans="2:2" x14ac:dyDescent="0.25">
      <c r="B1850" s="77"/>
    </row>
    <row r="1851" spans="2:2" x14ac:dyDescent="0.25">
      <c r="B1851" s="77"/>
    </row>
    <row r="1852" spans="2:2" x14ac:dyDescent="0.25">
      <c r="B1852" s="77"/>
    </row>
    <row r="1853" spans="2:2" x14ac:dyDescent="0.25">
      <c r="B1853" s="77"/>
    </row>
    <row r="1854" spans="2:2" x14ac:dyDescent="0.25">
      <c r="B1854" s="77"/>
    </row>
    <row r="1855" spans="2:2" x14ac:dyDescent="0.25">
      <c r="B1855" s="77"/>
    </row>
    <row r="1856" spans="2:2" x14ac:dyDescent="0.25">
      <c r="B1856" s="77"/>
    </row>
    <row r="1857" spans="2:2" x14ac:dyDescent="0.25">
      <c r="B1857" s="77"/>
    </row>
    <row r="1858" spans="2:2" x14ac:dyDescent="0.25">
      <c r="B1858" s="77"/>
    </row>
    <row r="1859" spans="2:2" x14ac:dyDescent="0.25">
      <c r="B1859" s="77"/>
    </row>
    <row r="1860" spans="2:2" x14ac:dyDescent="0.25">
      <c r="B1860" s="77"/>
    </row>
    <row r="1861" spans="2:2" x14ac:dyDescent="0.25">
      <c r="B1861" s="77"/>
    </row>
    <row r="1862" spans="2:2" x14ac:dyDescent="0.25">
      <c r="B1862" s="77"/>
    </row>
    <row r="1863" spans="2:2" x14ac:dyDescent="0.25">
      <c r="B1863" s="77"/>
    </row>
    <row r="1864" spans="2:2" x14ac:dyDescent="0.25">
      <c r="B1864" s="77"/>
    </row>
    <row r="1865" spans="2:2" x14ac:dyDescent="0.25">
      <c r="B1865" s="77"/>
    </row>
    <row r="1866" spans="2:2" x14ac:dyDescent="0.25">
      <c r="B1866" s="77"/>
    </row>
    <row r="1867" spans="2:2" x14ac:dyDescent="0.25">
      <c r="B1867" s="77"/>
    </row>
    <row r="1868" spans="2:2" x14ac:dyDescent="0.25">
      <c r="B1868" s="77"/>
    </row>
    <row r="1869" spans="2:2" x14ac:dyDescent="0.25">
      <c r="B1869" s="77"/>
    </row>
    <row r="1870" spans="2:2" x14ac:dyDescent="0.25">
      <c r="B1870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Riggs, Adam</cp:lastModifiedBy>
  <cp:revision/>
  <dcterms:created xsi:type="dcterms:W3CDTF">2021-03-09T15:42:01Z</dcterms:created>
  <dcterms:modified xsi:type="dcterms:W3CDTF">2025-06-23T15:36:03Z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