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B8C930DF-B155-4C43-B110-82D375F08813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98" i="45" l="1"/>
  <c r="R1397" i="45" l="1"/>
  <c r="K1397" i="45"/>
  <c r="BJ1397" i="45"/>
  <c r="AA1396" i="45" l="1"/>
  <c r="R1396" i="45"/>
  <c r="K1396" i="45"/>
  <c r="BJ1396" i="45"/>
  <c r="R1395" i="45" l="1"/>
  <c r="K1395" i="45"/>
  <c r="BJ1395" i="45"/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<sst xmlns="http://schemas.openxmlformats.org/spreadsheetml/2006/main" count="17788" uniqueCount="3557">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</sst>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398" totalsRowShown="0">
  <autoFilter ref="A1:BM1398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2" activePane="bottomLeft" state="frozen"/>
      <selection pane="bottomLeft" activeCell="A1248" sqref="A124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1</v>
      </c>
      <c r="AK888" s="6">
        <v>0</v>
      </c>
      <c r="AL888" s="6">
        <v>0</v>
      </c>
      <c r="AM888" s="6">
        <v>0</v>
      </c>
      <c r="AN888" s="6">
        <v>1</v>
      </c>
      <c r="AO888" s="6">
        <v>1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v>1</v>
      </c>
      <c r="AW888" s="6">
        <v>0</v>
      </c>
      <c r="AX888" s="6">
        <v>0</v>
      </c>
      <c r="AY888" s="6">
        <v>0</v>
      </c>
      <c r="AZ888" s="6">
        <v>1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E1248" s="6" t="s">
        <v>471</v>
      </c>
      <c r="AF1248" s="6" t="s">
        <v>62</v>
      </c>
      <c r="AG1248" s="6" t="s">
        <v>2289</v>
      </c>
      <c r="AI1248" s="6">
        <v>0</v>
      </c>
      <c r="AJ1248" s="6">
        <v>0</v>
      </c>
      <c r="AK1248" s="6">
        <v>1</v>
      </c>
      <c r="AL1248" s="6">
        <v>0</v>
      </c>
      <c r="AM1248" s="6">
        <v>0</v>
      </c>
      <c r="AN1248" s="6">
        <v>0</v>
      </c>
      <c r="AO1248" s="6">
        <v>0</v>
      </c>
      <c r="AP1248" s="6">
        <v>1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1565</v>
      </c>
      <c r="C1395" s="6" t="s">
        <v>1565</v>
      </c>
      <c r="E1395" s="6">
        <v>1394</v>
      </c>
      <c r="F1395" s="8" t="s">
        <v>74</v>
      </c>
      <c r="H1395" s="10" t="s">
        <v>1565</v>
      </c>
      <c r="I1395" s="11" t="s">
        <v>3549</v>
      </c>
      <c r="J1395" s="30" t="s">
        <v>3550</v>
      </c>
      <c r="K1395" s="11" t="str">
        <f>CONCATENATE(Table3[[#This Row],[Type]]," "&amp;TEXT(Table3[[#This Row],[Diameter]],".0000")&amp;""," "&amp;Table3[[#This Row],[NumFlutes]]&amp;"FL")</f>
        <v>EM .0100 3FL</v>
      </c>
      <c r="M1395" s="13">
        <v>0.01</v>
      </c>
      <c r="N1395" s="13">
        <v>0.125</v>
      </c>
      <c r="O1395" s="6">
        <v>8.9999999999999993E-3</v>
      </c>
      <c r="P1395" s="6">
        <v>0.06</v>
      </c>
      <c r="Q1395" s="6">
        <v>0.32</v>
      </c>
      <c r="R1395" s="14">
        <f>IF(Table3[[#This Row],[ShoulderLenEnd]]="",0,90-(DEGREES(ATAN((Q1395-P1395)/((N1395-O1395)/2)))))</f>
        <v>12.575465499744425</v>
      </c>
      <c r="S1395" s="15">
        <v>0.33</v>
      </c>
      <c r="T1395" s="6">
        <v>3</v>
      </c>
      <c r="U1395" s="6">
        <v>2.5</v>
      </c>
      <c r="V1395" s="6">
        <v>0.05</v>
      </c>
      <c r="AE1395" s="6" t="s">
        <v>44</v>
      </c>
      <c r="AF1395" s="6" t="s">
        <v>73</v>
      </c>
      <c r="AG1395" s="6" t="s">
        <v>66</v>
      </c>
      <c r="AI1395" s="6">
        <v>0</v>
      </c>
      <c r="AJ1395" s="6">
        <v>1</v>
      </c>
      <c r="AK1395" s="6">
        <v>0</v>
      </c>
      <c r="AL1395" s="6">
        <v>0</v>
      </c>
      <c r="AM1395" s="6">
        <v>0</v>
      </c>
      <c r="AN1395" s="6">
        <v>1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1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5" x14ac:dyDescent="0.25">
      <c r="A1396" s="6">
        <v>1</v>
      </c>
      <c r="B1396" s="6" t="s">
        <v>149</v>
      </c>
      <c r="D1396" s="6" t="s">
        <v>149</v>
      </c>
      <c r="E1396" s="6">
        <v>1395</v>
      </c>
      <c r="G1396" s="9" t="s">
        <v>74</v>
      </c>
      <c r="H1396" s="10" t="s">
        <v>2265</v>
      </c>
      <c r="I1396" s="11" t="s">
        <v>2271</v>
      </c>
      <c r="J1396" s="30" t="s">
        <v>3551</v>
      </c>
      <c r="K1396" s="11" t="str">
        <f>CONCATENATE(Table3[[#This Row],[Type]]," "&amp;TEXT(Table3[[#This Row],[Diameter]],".0000")&amp;""," "&amp;Table3[[#This Row],[NumFlutes]]&amp;"FL")</f>
        <v>DC .1100 2FL</v>
      </c>
      <c r="M1396" s="13">
        <v>0.11</v>
      </c>
      <c r="N1396" s="13">
        <v>0.1181</v>
      </c>
      <c r="O1396" s="6">
        <v>0.11</v>
      </c>
      <c r="P1396" s="6">
        <v>0.71499999999999997</v>
      </c>
      <c r="Q1396" s="6">
        <v>0.76</v>
      </c>
      <c r="R1396" s="14">
        <f>IF(Table3[[#This Row],[ShoulderLenEnd]]="",0,90-(DEGREES(ATAN((Q1396-P1396)/((N1396-O1396)/2)))))</f>
        <v>5.1427645578842203</v>
      </c>
      <c r="S1396" s="15">
        <v>0.77500000000000002</v>
      </c>
      <c r="T1396" s="6">
        <v>2</v>
      </c>
      <c r="U1396" s="6">
        <v>2.36</v>
      </c>
      <c r="V1396" s="6">
        <v>0.71</v>
      </c>
      <c r="Z1396" s="6">
        <v>147</v>
      </c>
      <c r="AA1396" s="13">
        <f>IF(Z1396 &lt; 1, "", (M1396/2)/TAN(RADIANS(Z1396/2)))</f>
        <v>1.6291742222914421E-2</v>
      </c>
      <c r="AE1396" s="6" t="s">
        <v>44</v>
      </c>
      <c r="AF1396" s="6" t="s">
        <v>62</v>
      </c>
      <c r="AG1396" s="6" t="s">
        <v>3552</v>
      </c>
      <c r="AI1396" s="6">
        <v>0</v>
      </c>
      <c r="AJ1396" s="6">
        <v>1</v>
      </c>
      <c r="AK1396" s="6">
        <v>1</v>
      </c>
      <c r="AL1396" s="6">
        <v>1</v>
      </c>
      <c r="AM1396" s="6">
        <v>1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2211</v>
      </c>
      <c r="C1397" s="6" t="s">
        <v>1873</v>
      </c>
      <c r="E1397" s="6">
        <v>1396</v>
      </c>
      <c r="G1397" s="9" t="s">
        <v>74</v>
      </c>
      <c r="H1397" s="10" t="s">
        <v>2211</v>
      </c>
      <c r="I1397" s="11" t="s">
        <v>3553</v>
      </c>
      <c r="J1397" s="30" t="s">
        <v>3554</v>
      </c>
      <c r="K1397" s="11" t="str">
        <f>CONCATENATE(Table3[[#This Row],[Type]]," "&amp;TEXT(Table3[[#This Row],[Diameter]],".0000")&amp;""," "&amp;Table3[[#This Row],[NumFlutes]]&amp;"FL")</f>
        <v>SS 3.0000 30FL</v>
      </c>
      <c r="M1397" s="13">
        <v>3</v>
      </c>
      <c r="N1397" s="13">
        <v>0.75</v>
      </c>
      <c r="O1397" s="6">
        <v>1.5</v>
      </c>
      <c r="P1397" s="6">
        <v>1.3625</v>
      </c>
      <c r="Q1397" s="6">
        <v>1.5625</v>
      </c>
      <c r="R1397" s="14">
        <f>IF(Table3[[#This Row],[ShoulderLenEnd]]="",0,90-(DEGREES(ATAN((Q1397-P1397)/((N1397-O1397)/2)))))</f>
        <v>118.07248693585295</v>
      </c>
      <c r="S1397" s="15">
        <v>1.6</v>
      </c>
      <c r="T1397" s="6">
        <v>30</v>
      </c>
      <c r="U1397" s="6">
        <v>4.0625</v>
      </c>
      <c r="V1397" s="6">
        <v>6.25E-2</v>
      </c>
      <c r="AE1397" s="6" t="s">
        <v>44</v>
      </c>
      <c r="AF1397" s="6" t="s">
        <v>62</v>
      </c>
      <c r="AG1397" s="6" t="s">
        <v>2213</v>
      </c>
      <c r="AI1397" s="6">
        <v>0</v>
      </c>
      <c r="AJ1397" s="6">
        <v>0</v>
      </c>
      <c r="AK1397" s="6">
        <v>0</v>
      </c>
      <c r="AL1397" s="6">
        <v>1</v>
      </c>
      <c r="AM1397" s="6">
        <v>0</v>
      </c>
      <c r="AN1397" s="6">
        <v>0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0</v>
      </c>
      <c r="AW1397" s="6">
        <v>0</v>
      </c>
      <c r="AX1397" s="6">
        <v>0</v>
      </c>
      <c r="AY1397" s="6">
        <v>1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1</v>
      </c>
      <c r="BG1397" s="6">
        <v>0</v>
      </c>
      <c r="BH1397" s="6">
        <v>0</v>
      </c>
      <c r="BI1397" s="6">
        <v>0</v>
      </c>
      <c r="BJ1397" s="78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0</v>
      </c>
      <c r="B1398" s="6" t="s">
        <v>120</v>
      </c>
      <c r="C1398" s="6" t="s">
        <v>120</v>
      </c>
      <c r="E1398" s="6">
        <v>1397</v>
      </c>
      <c r="G1398" s="9" t="s">
        <v>74</v>
      </c>
      <c r="H1398" s="10" t="s">
        <v>120</v>
      </c>
      <c r="I1398" s="11" t="s">
        <v>3555</v>
      </c>
      <c r="J1398" s="12" t="s">
        <v>3556</v>
      </c>
      <c r="K1398" s="11" t="str">
        <f>CONCATENATE(Table3[[#This Row],[Type]]," "&amp;TEXT(Table3[[#This Row],[Diameter]],".0000")&amp;""," "&amp;Table3[[#This Row],[NumFlutes]]&amp;"FL")</f>
        <v>BU .2500 6FL</v>
      </c>
      <c r="M1398" s="13">
        <v>0.25</v>
      </c>
      <c r="N1398" s="13">
        <v>0.25</v>
      </c>
      <c r="O1398" s="6">
        <v>0.25</v>
      </c>
      <c r="P1398" s="6">
        <v>0.75</v>
      </c>
      <c r="R1398" s="14">
        <v>0</v>
      </c>
      <c r="S1398" s="15">
        <v>0.8</v>
      </c>
      <c r="T1398" s="6">
        <v>6</v>
      </c>
      <c r="U1398" s="6">
        <v>2.5</v>
      </c>
      <c r="V1398" s="6">
        <v>0.25</v>
      </c>
      <c r="W1398" s="6">
        <v>0.01</v>
      </c>
      <c r="AE1398" s="6" t="s">
        <v>44</v>
      </c>
      <c r="AF1398" s="6" t="s">
        <v>2275</v>
      </c>
      <c r="AG1398" s="6" t="s">
        <v>2268</v>
      </c>
      <c r="AI1398" s="6">
        <v>0</v>
      </c>
      <c r="AJ1398" s="6">
        <v>0</v>
      </c>
      <c r="AK1398" s="6">
        <v>1</v>
      </c>
      <c r="AL1398" s="6">
        <v>0</v>
      </c>
      <c r="AM1398" s="6">
        <v>0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78">
        <v>0.22800000000000001</v>
      </c>
    </row>
    <row r="1048448" spans="5:5" x14ac:dyDescent="0.25">
      <c r="E1048448" s="6">
        <f>COUNT(E24:E1048447)</f>
        <v>1375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W1" zoomScaleNormal="100" workbookViewId="0">
      <selection activeCell="BJ11" sqref="BJ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  <col min="62" max="62" width="21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26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85" t="s">
        <v>3244</v>
      </c>
      <c r="Q1" s="85"/>
    </row>
    <row r="2" spans="1:17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4" t="s">
        <v>2211</v>
      </c>
      <c r="B3" s="84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4"/>
      <c r="B4" s="84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4"/>
      <c r="B5" s="8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18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3244</v>
      </c>
      <c r="H8" s="84"/>
      <c r="I8" s="84" t="s">
        <v>3243</v>
      </c>
      <c r="J8" s="84"/>
      <c r="K8" s="84"/>
      <c r="L8" s="84"/>
      <c r="M8" s="84"/>
      <c r="N8" s="84"/>
      <c r="O8" s="84"/>
      <c r="P8" s="84"/>
      <c r="Q8" s="85" t="s">
        <v>3244</v>
      </c>
      <c r="R8" s="85"/>
    </row>
    <row r="9" spans="1:18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4" t="s">
        <v>36</v>
      </c>
      <c r="B10" s="84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4"/>
      <c r="B11" s="84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4"/>
      <c r="B12" s="84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18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34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37</v>
      </c>
      <c r="B24" s="86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38</v>
      </c>
      <c r="B31" s="84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4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4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 t="s">
        <v>3244</v>
      </c>
      <c r="P1" s="84"/>
    </row>
    <row r="2" spans="1:16" x14ac:dyDescent="0.25">
      <c r="A2" s="84"/>
      <c r="B2" s="84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4" t="s">
        <v>2211</v>
      </c>
      <c r="B3" s="84" t="s">
        <v>3265</v>
      </c>
      <c r="C3" s="87" t="s">
        <v>3266</v>
      </c>
      <c r="D3" s="87" t="s">
        <v>3267</v>
      </c>
      <c r="E3" s="87" t="s">
        <v>3268</v>
      </c>
      <c r="F3" s="87" t="s">
        <v>3269</v>
      </c>
      <c r="G3" s="87" t="s">
        <v>3270</v>
      </c>
      <c r="H3" s="87" t="s">
        <v>3271</v>
      </c>
      <c r="I3" s="87" t="s">
        <v>3272</v>
      </c>
      <c r="J3" s="87" t="s">
        <v>3273</v>
      </c>
      <c r="K3" s="87" t="s">
        <v>3274</v>
      </c>
      <c r="L3" s="87" t="s">
        <v>3275</v>
      </c>
      <c r="M3" s="87" t="s">
        <v>3276</v>
      </c>
      <c r="N3" s="87" t="s">
        <v>3277</v>
      </c>
      <c r="O3" s="84">
        <v>1</v>
      </c>
      <c r="P3" s="84">
        <v>3</v>
      </c>
    </row>
    <row r="4" spans="1:16" x14ac:dyDescent="0.25">
      <c r="A4" s="84"/>
      <c r="B4" s="84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4"/>
      <c r="P4" s="84"/>
    </row>
    <row r="5" spans="1:16" x14ac:dyDescent="0.25">
      <c r="A5" s="84"/>
      <c r="B5" s="84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4"/>
      <c r="P5" s="84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 t="s">
        <v>3244</v>
      </c>
      <c r="P8" s="84"/>
    </row>
    <row r="9" spans="1:16" x14ac:dyDescent="0.25">
      <c r="A9" s="84"/>
      <c r="B9" s="84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4" t="s">
        <v>36</v>
      </c>
      <c r="B10" s="84">
        <v>225</v>
      </c>
      <c r="C10" s="84">
        <v>1.2999999999999999E-4</v>
      </c>
      <c r="D10" s="84">
        <v>2.7E-4</v>
      </c>
      <c r="E10" s="84">
        <v>4.0999999999999999E-4</v>
      </c>
      <c r="F10" s="84">
        <v>5.5000000000000003E-4</v>
      </c>
      <c r="G10" s="84">
        <v>6.8999999999999997E-4</v>
      </c>
      <c r="H10" s="84">
        <v>8.1999999999999998E-4</v>
      </c>
      <c r="I10" s="84">
        <v>1.1000000000000001E-3</v>
      </c>
      <c r="J10" s="84">
        <v>1.65E-3</v>
      </c>
      <c r="K10" s="84">
        <v>2.2000000000000001E-3</v>
      </c>
      <c r="L10" s="84">
        <v>2.7499999999999998E-3</v>
      </c>
      <c r="M10" s="84">
        <v>3.3E-3</v>
      </c>
      <c r="N10" s="84">
        <v>4.4000000000000003E-3</v>
      </c>
      <c r="O10" s="84">
        <v>1</v>
      </c>
      <c r="P10" s="84">
        <v>2</v>
      </c>
    </row>
    <row r="11" spans="1:16" x14ac:dyDescent="0.25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1:16" x14ac:dyDescent="0.25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 t="s">
        <v>3244</v>
      </c>
      <c r="P15" s="84"/>
    </row>
    <row r="16" spans="1:16" x14ac:dyDescent="0.25">
      <c r="A16" s="84"/>
      <c r="B16" s="84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4" t="s">
        <v>34</v>
      </c>
      <c r="B17" s="84">
        <v>1000</v>
      </c>
      <c r="C17" s="84">
        <v>1.7000000000000001E-4</v>
      </c>
      <c r="D17" s="84">
        <v>3.4000000000000002E-4</v>
      </c>
      <c r="E17" s="84">
        <v>5.1999999999999995E-4</v>
      </c>
      <c r="F17" s="84">
        <v>6.8000000000000005E-4</v>
      </c>
      <c r="G17" s="84">
        <v>8.5999999999999998E-4</v>
      </c>
      <c r="H17" s="84">
        <v>1.0200000000000001E-3</v>
      </c>
      <c r="I17" s="84">
        <v>1.3799999999999999E-3</v>
      </c>
      <c r="J17" s="84">
        <v>2.0600000000000002E-3</v>
      </c>
      <c r="K17" s="84">
        <v>2.7499999999999998E-3</v>
      </c>
      <c r="L17" s="84">
        <v>3.4299999999999999E-3</v>
      </c>
      <c r="M17" s="84">
        <v>4.13E-3</v>
      </c>
      <c r="N17" s="84">
        <v>5.4999999999999997E-3</v>
      </c>
      <c r="O17" s="84">
        <v>1</v>
      </c>
      <c r="P17" s="84">
        <v>2</v>
      </c>
    </row>
    <row r="18" spans="1:16" x14ac:dyDescent="0.25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1:16" x14ac:dyDescent="0.25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 t="s">
        <v>3244</v>
      </c>
      <c r="P22" s="84"/>
    </row>
    <row r="23" spans="1:16" x14ac:dyDescent="0.25">
      <c r="A23" s="84"/>
      <c r="B23" s="84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4" t="s">
        <v>37</v>
      </c>
      <c r="B24" s="86">
        <v>540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</row>
    <row r="25" spans="1:16" x14ac:dyDescent="0.25">
      <c r="A25" s="84"/>
      <c r="B25" s="86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1:16" x14ac:dyDescent="0.25">
      <c r="A26" s="84"/>
      <c r="B26" s="8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 t="s">
        <v>3244</v>
      </c>
      <c r="P29" s="84"/>
    </row>
    <row r="30" spans="1:16" x14ac:dyDescent="0.25">
      <c r="A30" s="84"/>
      <c r="B30" s="84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4" t="s">
        <v>38</v>
      </c>
      <c r="B31" s="84">
        <v>225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</row>
    <row r="32" spans="1:16" x14ac:dyDescent="0.25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1:16" x14ac:dyDescent="0.25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3243</v>
      </c>
      <c r="H1" s="84"/>
      <c r="I1" s="84"/>
      <c r="J1" s="84"/>
      <c r="K1" s="84"/>
      <c r="L1" s="84"/>
      <c r="M1" s="84"/>
      <c r="N1" s="84"/>
      <c r="O1" s="84"/>
      <c r="P1" s="2" t="s">
        <v>3244</v>
      </c>
    </row>
    <row r="2" spans="1:16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4" t="s">
        <v>2211</v>
      </c>
      <c r="B3" s="84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4"/>
      <c r="B4" s="84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4"/>
      <c r="B5" s="84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4" t="s">
        <v>3241</v>
      </c>
      <c r="B8" s="84" t="s">
        <v>3242</v>
      </c>
      <c r="C8" s="84" t="s">
        <v>3243</v>
      </c>
      <c r="D8" s="84"/>
      <c r="E8" s="84"/>
      <c r="F8" s="84"/>
      <c r="G8" s="84" t="s">
        <v>3243</v>
      </c>
      <c r="H8" s="84"/>
      <c r="I8" s="84"/>
      <c r="J8" s="84"/>
      <c r="K8" s="84"/>
      <c r="L8" s="84"/>
      <c r="M8" s="84"/>
      <c r="N8" s="84"/>
      <c r="O8" s="84"/>
      <c r="P8" s="2" t="s">
        <v>3244</v>
      </c>
    </row>
    <row r="9" spans="1:16" x14ac:dyDescent="0.25">
      <c r="A9" s="84"/>
      <c r="B9" s="84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4" t="s">
        <v>36</v>
      </c>
      <c r="B10" s="84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4"/>
      <c r="B11" s="84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4"/>
      <c r="B12" s="84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3243</v>
      </c>
      <c r="H15" s="84"/>
      <c r="I15" s="84"/>
      <c r="J15" s="84"/>
      <c r="K15" s="84"/>
      <c r="L15" s="84"/>
      <c r="M15" s="84"/>
      <c r="N15" s="84"/>
      <c r="O15" s="84"/>
      <c r="P15" s="2" t="s">
        <v>3244</v>
      </c>
    </row>
    <row r="16" spans="1:16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4" t="s">
        <v>34</v>
      </c>
      <c r="B17" s="84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4"/>
      <c r="B18" s="84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4"/>
      <c r="B19" s="84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3243</v>
      </c>
      <c r="H22" s="84"/>
      <c r="I22" s="84"/>
      <c r="J22" s="84"/>
      <c r="K22" s="84"/>
      <c r="L22" s="84"/>
      <c r="M22" s="84"/>
      <c r="N22" s="84"/>
      <c r="O22" s="84"/>
      <c r="P22" s="2" t="s">
        <v>3244</v>
      </c>
    </row>
    <row r="23" spans="1:16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4" t="s">
        <v>37</v>
      </c>
      <c r="B24" s="86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4"/>
      <c r="B25" s="86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4"/>
      <c r="B26" s="86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3243</v>
      </c>
      <c r="H29" s="84"/>
      <c r="I29" s="84"/>
      <c r="J29" s="84"/>
      <c r="K29" s="84"/>
      <c r="L29" s="84"/>
      <c r="M29" s="84"/>
      <c r="N29" s="84"/>
      <c r="O29" s="84"/>
      <c r="P29" s="2" t="s">
        <v>3244</v>
      </c>
    </row>
    <row r="30" spans="1:16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4" t="s">
        <v>38</v>
      </c>
      <c r="B31" s="84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4"/>
      <c r="B32" s="84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4"/>
      <c r="B33" s="84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</row>
    <row r="2" spans="1:6" x14ac:dyDescent="0.25">
      <c r="A2" s="84"/>
      <c r="B2" s="84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4" t="s">
        <v>2211</v>
      </c>
      <c r="B3" s="84" t="s">
        <v>3279</v>
      </c>
      <c r="C3" s="87">
        <v>1E-3</v>
      </c>
      <c r="D3" s="87">
        <v>2E-3</v>
      </c>
      <c r="E3" s="87">
        <v>3.0000000000000001E-3</v>
      </c>
      <c r="F3" s="87">
        <v>6.0000000000000001E-3</v>
      </c>
    </row>
    <row r="4" spans="1:6" x14ac:dyDescent="0.25">
      <c r="A4" s="84"/>
      <c r="B4" s="84"/>
      <c r="C4" s="87"/>
      <c r="D4" s="87"/>
      <c r="E4" s="87"/>
      <c r="F4" s="87"/>
    </row>
    <row r="5" spans="1:6" x14ac:dyDescent="0.25">
      <c r="A5" s="84"/>
      <c r="B5" s="84"/>
      <c r="C5" s="87"/>
      <c r="D5" s="87"/>
      <c r="E5" s="87"/>
      <c r="F5" s="87"/>
    </row>
    <row r="8" spans="1:6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</row>
    <row r="9" spans="1:6" x14ac:dyDescent="0.25">
      <c r="A9" s="84"/>
      <c r="B9" s="84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4" t="s">
        <v>36</v>
      </c>
      <c r="B10" s="84">
        <v>80</v>
      </c>
      <c r="C10" s="84">
        <v>2E-3</v>
      </c>
      <c r="D10" s="84">
        <v>4.0000000000000001E-3</v>
      </c>
      <c r="E10" s="84">
        <v>6.0000000000000001E-3</v>
      </c>
      <c r="F10" s="84">
        <v>1.0999999999999999E-2</v>
      </c>
    </row>
    <row r="11" spans="1:6" x14ac:dyDescent="0.25">
      <c r="A11" s="84"/>
      <c r="B11" s="84"/>
      <c r="C11" s="84"/>
      <c r="D11" s="84"/>
      <c r="E11" s="84"/>
      <c r="F11" s="84"/>
    </row>
    <row r="12" spans="1:6" x14ac:dyDescent="0.25">
      <c r="A12" s="84"/>
      <c r="B12" s="84"/>
      <c r="C12" s="84"/>
      <c r="D12" s="84"/>
      <c r="E12" s="84"/>
      <c r="F12" s="84"/>
    </row>
    <row r="15" spans="1:6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</row>
    <row r="16" spans="1:6" x14ac:dyDescent="0.25">
      <c r="A16" s="84"/>
      <c r="B16" s="84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4" t="s">
        <v>34</v>
      </c>
      <c r="B17" s="84">
        <v>350</v>
      </c>
      <c r="C17" s="84">
        <v>2E-3</v>
      </c>
      <c r="D17" s="84">
        <v>4.0000000000000001E-3</v>
      </c>
      <c r="E17" s="84">
        <v>6.0000000000000001E-3</v>
      </c>
      <c r="F17" s="84">
        <v>1.0999999999999999E-2</v>
      </c>
    </row>
    <row r="18" spans="1:6" x14ac:dyDescent="0.25">
      <c r="A18" s="84"/>
      <c r="B18" s="84"/>
      <c r="C18" s="84"/>
      <c r="D18" s="84"/>
      <c r="E18" s="84"/>
      <c r="F18" s="84"/>
    </row>
    <row r="19" spans="1:6" x14ac:dyDescent="0.25">
      <c r="A19" s="84"/>
      <c r="B19" s="84"/>
      <c r="C19" s="84"/>
      <c r="D19" s="84"/>
      <c r="E19" s="84"/>
      <c r="F19" s="84"/>
    </row>
    <row r="22" spans="1:6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</row>
    <row r="23" spans="1:6" x14ac:dyDescent="0.25">
      <c r="A23" s="84"/>
      <c r="B23" s="84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4" t="s">
        <v>37</v>
      </c>
      <c r="B24" s="86">
        <v>175</v>
      </c>
      <c r="C24" s="84">
        <v>1E-3</v>
      </c>
      <c r="D24" s="84">
        <v>2E-3</v>
      </c>
      <c r="E24" s="84">
        <v>3.0000000000000001E-3</v>
      </c>
      <c r="F24" s="84">
        <v>6.0000000000000001E-3</v>
      </c>
    </row>
    <row r="25" spans="1:6" x14ac:dyDescent="0.25">
      <c r="A25" s="84"/>
      <c r="B25" s="86"/>
      <c r="C25" s="84"/>
      <c r="D25" s="84"/>
      <c r="E25" s="84"/>
      <c r="F25" s="84"/>
    </row>
    <row r="26" spans="1:6" x14ac:dyDescent="0.25">
      <c r="A26" s="84"/>
      <c r="B26" s="86"/>
      <c r="C26" s="84"/>
      <c r="D26" s="84"/>
      <c r="E26" s="84"/>
      <c r="F26" s="84"/>
    </row>
    <row r="29" spans="1:6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</row>
    <row r="30" spans="1:6" x14ac:dyDescent="0.25">
      <c r="A30" s="84"/>
      <c r="B30" s="84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4" t="s">
        <v>38</v>
      </c>
      <c r="B31" s="84">
        <v>175</v>
      </c>
      <c r="C31" s="84">
        <v>1E-3</v>
      </c>
      <c r="D31" s="84">
        <v>2E-3</v>
      </c>
      <c r="E31" s="84">
        <v>3.0000000000000001E-3</v>
      </c>
      <c r="F31" s="84">
        <v>6.0000000000000001E-3</v>
      </c>
    </row>
    <row r="32" spans="1:6" x14ac:dyDescent="0.25">
      <c r="A32" s="84"/>
      <c r="B32" s="84"/>
      <c r="C32" s="84"/>
      <c r="D32" s="84"/>
      <c r="E32" s="84"/>
      <c r="F32" s="84"/>
    </row>
    <row r="33" spans="1:6" x14ac:dyDescent="0.25">
      <c r="A33" s="84"/>
      <c r="B33" s="84"/>
      <c r="C33" s="84"/>
      <c r="D33" s="84"/>
      <c r="E33" s="84"/>
      <c r="F33" s="84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4" t="s">
        <v>3241</v>
      </c>
      <c r="B1" s="84" t="s">
        <v>3242</v>
      </c>
      <c r="C1" s="84" t="s">
        <v>3278</v>
      </c>
      <c r="D1" s="84"/>
      <c r="E1" s="84"/>
      <c r="F1" s="84"/>
      <c r="G1" s="84"/>
    </row>
    <row r="2" spans="1:7" x14ac:dyDescent="0.25">
      <c r="A2" s="84"/>
      <c r="B2" s="84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4" t="s">
        <v>2211</v>
      </c>
      <c r="B3" s="84" t="s">
        <v>3280</v>
      </c>
      <c r="C3" s="87">
        <v>2E-3</v>
      </c>
      <c r="D3" s="87">
        <v>3.0000000000000001E-3</v>
      </c>
      <c r="E3" s="87">
        <v>6.0000000000000001E-3</v>
      </c>
      <c r="F3" s="87">
        <v>7.0000000000000001E-3</v>
      </c>
      <c r="G3" s="87">
        <v>8.0000000000000002E-3</v>
      </c>
    </row>
    <row r="4" spans="1:7" x14ac:dyDescent="0.25">
      <c r="A4" s="84"/>
      <c r="B4" s="84"/>
      <c r="C4" s="87"/>
      <c r="D4" s="87"/>
      <c r="E4" s="87"/>
      <c r="F4" s="87"/>
      <c r="G4" s="87"/>
    </row>
    <row r="5" spans="1:7" x14ac:dyDescent="0.25">
      <c r="A5" s="84"/>
      <c r="B5" s="84"/>
      <c r="C5" s="87"/>
      <c r="D5" s="87"/>
      <c r="E5" s="87"/>
      <c r="F5" s="87"/>
      <c r="G5" s="87"/>
    </row>
    <row r="8" spans="1:7" x14ac:dyDescent="0.25">
      <c r="A8" s="84" t="s">
        <v>3241</v>
      </c>
      <c r="B8" s="84" t="s">
        <v>3242</v>
      </c>
      <c r="C8" s="84" t="s">
        <v>3278</v>
      </c>
      <c r="D8" s="84"/>
      <c r="E8" s="84"/>
      <c r="F8" s="84"/>
      <c r="G8" s="84"/>
    </row>
    <row r="9" spans="1:7" x14ac:dyDescent="0.25">
      <c r="A9" s="84"/>
      <c r="B9" s="84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4" t="s">
        <v>36</v>
      </c>
      <c r="B10" s="84">
        <v>80</v>
      </c>
      <c r="C10" s="84">
        <v>4.0000000000000001E-3</v>
      </c>
      <c r="D10" s="84">
        <v>6.0000000000000001E-3</v>
      </c>
      <c r="E10" s="84">
        <v>1.0999999999999999E-2</v>
      </c>
      <c r="F10" s="84">
        <v>1.2999999999999999E-2</v>
      </c>
      <c r="G10" s="84">
        <v>1.4E-2</v>
      </c>
    </row>
    <row r="11" spans="1:7" x14ac:dyDescent="0.25">
      <c r="A11" s="84"/>
      <c r="B11" s="84"/>
      <c r="C11" s="84"/>
      <c r="D11" s="84"/>
      <c r="E11" s="84"/>
      <c r="F11" s="84"/>
      <c r="G11" s="84"/>
    </row>
    <row r="12" spans="1:7" x14ac:dyDescent="0.25">
      <c r="A12" s="84"/>
      <c r="B12" s="84"/>
      <c r="C12" s="84"/>
      <c r="D12" s="84"/>
      <c r="E12" s="84"/>
      <c r="F12" s="84"/>
      <c r="G12" s="84"/>
    </row>
    <row r="15" spans="1:7" x14ac:dyDescent="0.25">
      <c r="A15" s="84" t="s">
        <v>3241</v>
      </c>
      <c r="B15" s="84" t="s">
        <v>3242</v>
      </c>
      <c r="C15" s="84" t="s">
        <v>3278</v>
      </c>
      <c r="D15" s="84"/>
      <c r="E15" s="84"/>
      <c r="F15" s="84"/>
      <c r="G15" s="84"/>
    </row>
    <row r="16" spans="1:7" x14ac:dyDescent="0.25">
      <c r="A16" s="84"/>
      <c r="B16" s="84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4" t="s">
        <v>34</v>
      </c>
      <c r="B17" s="84">
        <v>325</v>
      </c>
      <c r="C17" s="84">
        <v>4.0000000000000001E-3</v>
      </c>
      <c r="D17" s="84">
        <v>6.0000000000000001E-3</v>
      </c>
      <c r="E17" s="84">
        <v>1.0999999999999999E-2</v>
      </c>
      <c r="F17" s="84">
        <v>1.2999999999999999E-2</v>
      </c>
      <c r="G17" s="84">
        <v>1.4E-2</v>
      </c>
    </row>
    <row r="18" spans="1:7" x14ac:dyDescent="0.25">
      <c r="A18" s="84"/>
      <c r="B18" s="84"/>
      <c r="C18" s="84"/>
      <c r="D18" s="84"/>
      <c r="E18" s="84"/>
      <c r="F18" s="84"/>
      <c r="G18" s="84"/>
    </row>
    <row r="19" spans="1:7" x14ac:dyDescent="0.25">
      <c r="A19" s="84"/>
      <c r="B19" s="84"/>
      <c r="C19" s="84"/>
      <c r="D19" s="84"/>
      <c r="E19" s="84"/>
      <c r="F19" s="84"/>
      <c r="G19" s="84"/>
    </row>
    <row r="22" spans="1:7" x14ac:dyDescent="0.25">
      <c r="A22" s="84" t="s">
        <v>3241</v>
      </c>
      <c r="B22" s="84" t="s">
        <v>3242</v>
      </c>
      <c r="C22" s="84" t="s">
        <v>3278</v>
      </c>
      <c r="D22" s="84"/>
      <c r="E22" s="84"/>
      <c r="F22" s="84"/>
      <c r="G22" s="84"/>
    </row>
    <row r="23" spans="1:7" x14ac:dyDescent="0.25">
      <c r="A23" s="84"/>
      <c r="B23" s="84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4" t="s">
        <v>37</v>
      </c>
      <c r="B24" s="86">
        <v>540</v>
      </c>
      <c r="C24" s="84"/>
      <c r="D24" s="84"/>
      <c r="E24" s="84"/>
      <c r="F24" s="84"/>
      <c r="G24" s="84"/>
    </row>
    <row r="25" spans="1:7" x14ac:dyDescent="0.25">
      <c r="A25" s="84"/>
      <c r="B25" s="86"/>
      <c r="C25" s="84"/>
      <c r="D25" s="84"/>
      <c r="E25" s="84"/>
      <c r="F25" s="84"/>
      <c r="G25" s="84"/>
    </row>
    <row r="26" spans="1:7" x14ac:dyDescent="0.25">
      <c r="A26" s="84"/>
      <c r="B26" s="86"/>
      <c r="C26" s="84"/>
      <c r="D26" s="84"/>
      <c r="E26" s="84"/>
      <c r="F26" s="84"/>
      <c r="G26" s="84"/>
    </row>
    <row r="29" spans="1:7" x14ac:dyDescent="0.25">
      <c r="A29" s="84" t="s">
        <v>3241</v>
      </c>
      <c r="B29" s="84" t="s">
        <v>3242</v>
      </c>
      <c r="C29" s="84" t="s">
        <v>3278</v>
      </c>
      <c r="D29" s="84"/>
      <c r="E29" s="84"/>
      <c r="F29" s="84"/>
      <c r="G29" s="84"/>
    </row>
    <row r="30" spans="1:7" x14ac:dyDescent="0.25">
      <c r="A30" s="84"/>
      <c r="B30" s="84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4" t="s">
        <v>38</v>
      </c>
      <c r="B31" s="84">
        <v>225</v>
      </c>
      <c r="C31" s="84"/>
      <c r="D31" s="84"/>
      <c r="E31" s="84"/>
      <c r="F31" s="84"/>
      <c r="G31" s="84"/>
    </row>
    <row r="32" spans="1:7" x14ac:dyDescent="0.25">
      <c r="A32" s="84"/>
      <c r="B32" s="84"/>
      <c r="C32" s="84"/>
      <c r="D32" s="84"/>
      <c r="E32" s="84"/>
      <c r="F32" s="84"/>
      <c r="G32" s="84"/>
    </row>
    <row r="33" spans="1:7" x14ac:dyDescent="0.25">
      <c r="A33" s="84"/>
      <c r="B33" s="84"/>
      <c r="C33" s="84"/>
      <c r="D33" s="84"/>
      <c r="E33" s="84"/>
      <c r="F33" s="84"/>
      <c r="G33" s="84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1" activePane="bottomLeft" state="frozen"/>
      <selection activeCell="M1" sqref="M1"/>
      <selection pane="bottomLeft" activeCell="A146" sqref="A146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4" t="s">
        <v>3241</v>
      </c>
      <c r="B1" s="84" t="s">
        <v>3242</v>
      </c>
      <c r="C1" s="84" t="s">
        <v>3243</v>
      </c>
      <c r="D1" s="84"/>
      <c r="E1" s="84"/>
      <c r="F1" s="84"/>
      <c r="G1" s="84" t="s">
        <v>3244</v>
      </c>
      <c r="H1" s="84"/>
      <c r="I1" s="84" t="s">
        <v>3243</v>
      </c>
      <c r="J1" s="84"/>
      <c r="K1" s="84"/>
      <c r="L1" s="84"/>
      <c r="M1" s="84"/>
      <c r="N1" s="84"/>
      <c r="O1" s="84"/>
      <c r="P1" s="84"/>
      <c r="Q1" s="85" t="s">
        <v>3244</v>
      </c>
      <c r="R1" s="85"/>
    </row>
    <row r="2" spans="1:20" x14ac:dyDescent="0.25">
      <c r="A2" s="84"/>
      <c r="B2" s="84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4" t="s">
        <v>2211</v>
      </c>
      <c r="B3" s="84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4"/>
      <c r="B4" s="84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4"/>
      <c r="B5" s="84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4" t="s">
        <v>2211</v>
      </c>
      <c r="B7" s="84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4"/>
      <c r="B8" s="84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4"/>
      <c r="B9" s="84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4" t="s">
        <v>2211</v>
      </c>
      <c r="B11" s="84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4"/>
      <c r="B12" s="84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4"/>
      <c r="B13" s="84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4" t="s">
        <v>3241</v>
      </c>
      <c r="B15" s="84" t="s">
        <v>3242</v>
      </c>
      <c r="C15" s="84" t="s">
        <v>3243</v>
      </c>
      <c r="D15" s="84"/>
      <c r="E15" s="84"/>
      <c r="F15" s="84"/>
      <c r="G15" s="84" t="s">
        <v>3244</v>
      </c>
      <c r="H15" s="84"/>
      <c r="I15" s="84" t="s">
        <v>3243</v>
      </c>
      <c r="J15" s="84"/>
      <c r="K15" s="84"/>
      <c r="L15" s="84"/>
      <c r="M15" s="84"/>
      <c r="N15" s="84"/>
      <c r="O15" s="84"/>
      <c r="P15" s="84"/>
      <c r="Q15" s="85" t="s">
        <v>3244</v>
      </c>
      <c r="R15" s="85"/>
    </row>
    <row r="16" spans="1:20" x14ac:dyDescent="0.25">
      <c r="A16" s="84"/>
      <c r="B16" s="84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4" t="s">
        <v>36</v>
      </c>
      <c r="B17" s="84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4"/>
      <c r="B18" s="84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4"/>
      <c r="B19" s="84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4" t="s">
        <v>3241</v>
      </c>
      <c r="B22" s="84" t="s">
        <v>3242</v>
      </c>
      <c r="C22" s="84" t="s">
        <v>3243</v>
      </c>
      <c r="D22" s="84"/>
      <c r="E22" s="84"/>
      <c r="F22" s="84"/>
      <c r="G22" s="84" t="s">
        <v>3244</v>
      </c>
      <c r="H22" s="84"/>
      <c r="I22" s="84" t="s">
        <v>3243</v>
      </c>
      <c r="J22" s="84"/>
      <c r="K22" s="84"/>
      <c r="L22" s="84"/>
      <c r="M22" s="84"/>
      <c r="N22" s="84"/>
      <c r="O22" s="84"/>
      <c r="P22" s="84"/>
      <c r="Q22" s="85" t="s">
        <v>3244</v>
      </c>
      <c r="R22" s="85"/>
    </row>
    <row r="23" spans="1:18" x14ac:dyDescent="0.25">
      <c r="A23" s="84"/>
      <c r="B23" s="84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4" t="s">
        <v>34</v>
      </c>
      <c r="B24" s="84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4"/>
      <c r="B25" s="84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4"/>
      <c r="B26" s="84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4" t="s">
        <v>3241</v>
      </c>
      <c r="B29" s="84" t="s">
        <v>3242</v>
      </c>
      <c r="C29" s="84" t="s">
        <v>3243</v>
      </c>
      <c r="D29" s="84"/>
      <c r="E29" s="84"/>
      <c r="F29" s="84"/>
      <c r="G29" s="84" t="s">
        <v>3244</v>
      </c>
      <c r="H29" s="84"/>
      <c r="I29" s="84" t="s">
        <v>3243</v>
      </c>
      <c r="J29" s="84"/>
      <c r="K29" s="84"/>
      <c r="L29" s="84"/>
      <c r="M29" s="84"/>
      <c r="N29" s="84"/>
      <c r="O29" s="84"/>
      <c r="P29" s="84"/>
      <c r="Q29" s="85" t="s">
        <v>3244</v>
      </c>
      <c r="R29" s="85"/>
    </row>
    <row r="30" spans="1:18" x14ac:dyDescent="0.25">
      <c r="A30" s="84"/>
      <c r="B30" s="84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4" t="s">
        <v>37</v>
      </c>
      <c r="B31" s="86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4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4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4" t="s">
        <v>3241</v>
      </c>
      <c r="B36" s="84" t="s">
        <v>3242</v>
      </c>
      <c r="C36" s="84" t="s">
        <v>3243</v>
      </c>
      <c r="D36" s="84"/>
      <c r="E36" s="84"/>
      <c r="F36" s="84"/>
      <c r="G36" s="84" t="s">
        <v>3244</v>
      </c>
      <c r="H36" s="84"/>
      <c r="I36" s="84" t="s">
        <v>3243</v>
      </c>
      <c r="J36" s="84"/>
      <c r="K36" s="84"/>
      <c r="L36" s="84"/>
      <c r="M36" s="84"/>
      <c r="N36" s="84"/>
      <c r="O36" s="84"/>
      <c r="P36" s="84"/>
      <c r="Q36" s="85" t="s">
        <v>3244</v>
      </c>
      <c r="R36" s="85"/>
    </row>
    <row r="37" spans="1:18" x14ac:dyDescent="0.25">
      <c r="A37" s="84"/>
      <c r="B37" s="84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4" t="s">
        <v>38</v>
      </c>
      <c r="B38" s="84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4"/>
      <c r="B39" s="84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4"/>
      <c r="B40" s="84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93FBB2-8153-4AAB-AFAF-89BCB0A12C2C}">
  <ds:schemaRefs>
    <ds:schemaRef ds:uri="http://www.w3.org/XML/1998/namespace"/>
    <ds:schemaRef ds:uri="http://purl.org/dc/terms/"/>
    <ds:schemaRef ds:uri="http://purl.org/dc/dcmitype/"/>
    <ds:schemaRef ds:uri="6c468c42-b838-4982-98ec-e0d39a20f8d8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bf1e660-0d8f-4c78-a40f-c5193eca133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2024-10-01T17:03:20Z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