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D95F4C57-FFD1-488E-8BE3-04E606D61CC9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69" i="45" l="1"/>
  <c r="K1469" i="45"/>
  <c r="BM1469" i="45"/>
  <c r="R1468" i="45" l="1"/>
  <c r="K1468" i="45"/>
  <c r="BM1468" i="45"/>
  <c r="R1467" i="45" l="1"/>
  <c r="K1467" i="45"/>
  <c r="R1466" i="45" l="1"/>
  <c r="K1466" i="45"/>
  <c r="BM1466" i="45"/>
  <c r="R1465" i="45" l="1"/>
  <c r="R1464" i="45"/>
  <c r="K1465" i="45"/>
  <c r="BM1465" i="45"/>
  <c r="K1464" i="45" l="1"/>
  <c r="BM1464" i="45"/>
  <c r="R1463" i="45" l="1"/>
  <c r="K1463" i="45"/>
  <c r="BM1463" i="45"/>
  <c r="BM1462" i="45" l="1"/>
  <c r="R1461" i="45"/>
  <c r="R1462" i="45"/>
  <c r="K1462" i="45"/>
  <c r="K1461" i="45"/>
  <c r="BM1461" i="45"/>
  <c r="R1460" i="45"/>
  <c r="K1460" i="45"/>
  <c r="BM1460" i="45"/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2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A1078" i="45"/>
  <c r="R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V1221" i="45"/>
  <c r="AA1221" i="45"/>
  <c r="R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<sst xmlns="http://schemas.openxmlformats.org/spreadsheetml/2006/main" count="16814" uniqueCount="4099">
  <si>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</si>
  <si>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</si>
  <si>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</si>
  <si>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</si>
  <si>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</si>
  <si>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</si>
  <si>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</si>
  <si>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</si>
  <si>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</si>
  <si>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</si>
  <si>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</si>
  <si>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</si>
  <si>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</si>
  <si>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</si>
  <si>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</si>
  <si>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</si>
  <si>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</si>
  <si>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</si>
  <si>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</si>
  <si>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</si>
  <si>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</si>
  <si>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</si>
  <si>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</si>
  <si>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</si>
  <si>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</si>
  <si>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</si>
  <si>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</si>
  <si>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</si>
  <si>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</si>
  <si>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</si>
  <si>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</si>
  <si>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</si>
  <si>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</si>
  <si>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</si>
  <si>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</si>
  <si>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</si>
  <si>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</si>
  <si>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</si>
  <si>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</si>
  <si>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</si>
  <si>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</si>
  <si>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</si>
  <si>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</si>
  <si>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</si>
  <si>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</si>
  <si>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</si>
  <si>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</si>
  <si>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</si>
  <si>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</si>
  <si>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</si>
  <si>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</si>
  <si>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</si>
  <si>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</si>
  <si>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</si>
  <si>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</si>
  <si>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</si>
  <si>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</si>
  <si>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</si>
  <si>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</si>
  <si>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</si>
  <si>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</si>
  <si>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</si>
  <si>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</si>
  <si>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</si>
  <si>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</si>
  <si>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</si>
  <si>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</si>
  <si>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</si>
  <si>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</si>
  <si>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</si>
  <si>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</si>
  <si>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</si>
  <si>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</si>
  <si>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</si>
  <si>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</si>
  <si>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</si>
  <si>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</si>
  <si>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</si>
  <si>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</si>
  <si>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</si>
  <si>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</si>
  <si>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</si>
  <si>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</si>
  <si>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</si>
  <si>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</si>
  <si>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</si>
  <si>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</si>
  <si>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</si>
  <si>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</si>
  <si>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</si>
  <si>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</si>
  <si>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</si>
  <si>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</si>
  <si>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</si>
  <si>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</si>
  <si>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</si>
  <si>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</si>
  <si>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</si>
  <si>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</si>
  <si>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</si>
  <si>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</si>
  <si>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</si>
  <si>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</si>
  <si>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</si>
  <si>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</si>
  <si>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</si>
  <si>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</si>
  <si>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</si>
  <si>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</si>
  <si>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</si>
  <si>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</si>
  <si>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</si>
  <si>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</si>
  <si>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</si>
  <si>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</si>
  <si>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</si>
  <si>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</si>
  <si>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</si>
  <si>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</si>
  <si>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</si>
  <si>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</si>
  <si>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</si>
  <si>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</si>
  <si>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</si>
  <si>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</si>
  <si>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</si>
  <si>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</si>
  <si>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</si>
  <si>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</si>
  <si>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</si>
  <si>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</si>
  <si>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</si>
  <si>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</si>
  <si>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</si>
  <si>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</si>
  <si>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</si>
  <si>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</si>
  <si>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</si>
  <si>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</si>
  <si>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</si>
  <si>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</si>
  <si>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</si>
  <si>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</si>
  <si>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</si>
  <si>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</si>
  <si>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</si>
  <si>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</si>
  <si>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</si>
  <si>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</si>
  <si>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</si>
  <si>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</si>
  <si>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</si>
  <si>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</si>
  <si>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</si>
  <si>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</si>
  <si>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</si>
  <si>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</si>
  <si>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</si>
  <si>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</si>
  <si>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</si>
  <si>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</si>
  <si>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</si>
  <si>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</si>
  <si>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</si>
  <si>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</si>
  <si>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</si>
  <si>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</si>
  <si>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</si>
  <si>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</si>
  <si>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</si>
  <si>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</si>
  <si>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</si>
  <si>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</si>
  <si>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</si>
  <si>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</si>
  <si>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</si>
  <si>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</si>
  <si>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</si>
  <si>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</si>
  <si>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</si>
  <si>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</si>
  <si>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</si>
  <si>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</si>
  <si>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</si>
  <si>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</si>
  <si>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</si>
  <si>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</si>
  <si>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</si>
  <si>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</si>
  <si>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</si>
  <si>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</si>
  <si>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</si>
  <si>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</si>
  <si>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</si>
  <si>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</si>
  <si>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</si>
  <si>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</si>
  <si>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</si>
  <si>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</si>
  <si>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</si>
  <si>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</si>
  <si>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</si>
  <si>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</si>
  <si>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</si>
  <si>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</si>
  <si>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</si>
  <si>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</si>
  <si>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</si>
  <si>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</si>
  <si>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</si>
  <si>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</si>
  <si>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</si>
  <si>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</si>
  <si>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</si>
  <si>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</si>
  <si>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</si>
  <si>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</si>
  <si>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</si>
  <si>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</si>
  <si>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</si>
  <si>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</si>
  <si>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</si>
  <si>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</si>
  <si>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</si>
  <si>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</si>
  <si>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</si>
  <si>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</si>
  <si>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</si>
  <si>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</si>
  <si>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</si>
  <si>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</si>
  <si>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</si>
  <si>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</si>
  <si>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</si>
  <si>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</si>
  <si>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</si>
  <si>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</si>
  <si>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</si>
  <si>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</si>
  <si>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</si>
  <si>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</si>
  <si>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</si>
  <si>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</si>
  <si>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</si>
  <si>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</si>
  <si>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</si>
  <si>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</si>
  <si>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</si>
  <si>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</si>
  <si>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</si>
  <si>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</si>
  <si>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</si>
  <si>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</si>
  <si>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</si>
  <si>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</si>
  <si>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</si>
  <si>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</si>
  <si>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</si>
  <si>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</si>
  <si>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</si>
  <si>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</si>
  <si>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</si>
  <si>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</si>
  <si>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</si>
  <si>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</si>
  <si>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</si>
  <si>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</si>
  <si>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</si>
  <si>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</si>
  <si>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</si>
  <si>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</si>
  <si>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</si>
  <si>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</si>
  <si>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</si>
  <si>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</si>
  <si>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</si>
  <si>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</si>
  <si>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</si>
  <si>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</si>
  <si>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</si>
  <si>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</si>
  <si>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</si>
  <si>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</si>
  <si>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</si>
  <si>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</si>
  <si>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</si>
  <si>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</si>
  <si>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</si>
  <si>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</si>
  <si>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</si>
  <si>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</si>
  <si>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</si>
  <si>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</si>
  <si>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</si>
  <si>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</si>
  <si>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</si>
  <si>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</si>
  <si>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</si>
  <si>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</si>
  <si>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</si>
  <si>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</si>
  <si>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</si>
  <si>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</si>
  <si>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</si>
  <si>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</si>
  <si>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</si>
  <si>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</si>
  <si>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</si>
  <si>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</si>
  <si>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</si>
  <si>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</si>
  <si>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</si>
  <si>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</si>
  <si>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</si>
  <si>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</si>
  <si>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</si>
  <si>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</si>
  <si>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</si>
  <si>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</si>
  <si>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</si>
  <si>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</si>
  <si>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</si>
  <si>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</si>
  <si>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</si>
  <si>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</si>
  <si>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</si>
  <si>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</si>
  <si>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</si>
  <si>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</si>
  <si>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</si>
  <si>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</si>
  <si>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</si>
  <si>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</si>
  <si>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</si>
  <si>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</si>
  <si>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</si>
  <si>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</si>
  <si>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</si>
  <si>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</si>
  <si>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</si>
  <si>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</si>
  <si>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</si>
  <si>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</si>
  <si>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</si>
  <si>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</si>
  <si>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</si>
  <si>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</si>
  <si>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</si>
  <si>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</si>
  <si>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</si>
  <si>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</si>
  <si>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</si>
  <si>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</si>
  <si>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</si>
  <si>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</si>
  <si>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</si>
  <si>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</si>
  <si>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</si>
  <si>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</si>
  <si>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</si>
  <si>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</si>
  <si>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</si>
  <si>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</si>
  <si>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</si>
  <si>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</si>
  <si>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</si>
  <si>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</si>
  <si>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</si>
  <si>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</si>
  <si>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</si>
  <si>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</si>
  <si>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</si>
  <si>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</si>
  <si>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</si>
  <si>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</si>
  <si>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</si>
  <si>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</si>
  <si>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</si>
  <si>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</si>
  <si>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</si>
  <si>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</si>
  <si>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</si>
  <si>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</si>
  <si>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</si>
  <si>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</si>
  <si>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</si>
  <si>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</si>
  <si>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</si>
  <si>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</si>
  <si>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</si>
  <si>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</si>
  <si>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</si>
  <si>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</si>
  <si>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</si>
  <si>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</si>
  <si>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</si>
  <si>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</si>
  <si>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</si>
  <si>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</si>
  <si>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</si>
  <si>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</si>
  <si>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</si>
  <si>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</si>
  <si>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</si>
  <si>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</si>
  <si>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</si>
  <si>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</si>
  <si>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</si>
  <si>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</si>
  <si>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</si>
  <si>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</si>
  <si>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</si>
  <si>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</si>
  <si>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</si>
  <si>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</si>
  <si>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</si>
  <si>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</si>
  <si>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</si>
  <si>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</si>
  <si>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</si>
  <si>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</si>
  <si>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</si>
  <si>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</si>
  <si>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</si>
  <si>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</si>
  <si>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</si>
  <si>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</si>
  <si>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</si>
  <si>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</si>
  <si>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</si>
  <si>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</si>
  <si>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</si>
  <si>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</si>
  <si>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</si>
  <si>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</si>
  <si>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</si>
  <si>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</si>
  <si>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</si>
  <si>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</si>
  <si>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</si>
  <si>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</si>
  <si>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</si>
  <si>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</si>
  <si>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</si>
  <si>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</si>
  <si>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</si>
  <si>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</si>
  <si>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</si>
  <si>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</si>
  <si>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</si>
  <si>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</si>
  <si>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</si>
  <si>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</si>
  <si>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</si>
  <si>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</si>
  <si>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</si>
  <si>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</si>
  <si>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</si>
  <si>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</si>
  <si>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</si>
  <si>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</si>
  <si>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</si>
  <si>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</si>
  <si>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</si>
  <si>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</si>
  <si>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</si>
  <si>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</si>
  <si>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</si>
  <si>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</si>
  <si>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</si>
  <si>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</si>
  <si>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</si>
  <si>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</si>
  <si>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</si>
  <si>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</si>
  <si>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</si>
  <si>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</si>
  <si>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</si>
  <si>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</si>
  <si>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</si>
  <si>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</si>
  <si>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</si>
  <si>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</si>
  <si>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</si>
  <si>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</si>
  <si>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</si>
  <si>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</si>
  <si>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</si>
  <si>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</si>
  <si>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</si>
  <si>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</si>
  <si>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</si>
  <si>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</si>
  <si>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</si>
  <si>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</si>
  <si>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</si>
  <si>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</si>
  <si>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</si>
  <si>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</si>
  <si>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</si>
  <si>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</si>
  <si>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</si>
  <si>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</si>
  <si>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</si>
  <si>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</si>
  <si>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</si>
  <si>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</si>
  <si>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</si>
  <si>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</si>
  <si>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</si>
  <si>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</si>
  <si>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</si>
  <si>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</si>
  <si>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</si>
  <si>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</si>
  <si>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</si>
  <si>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</si>
  <si>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</si>
  <si>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</si>
  <si>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</si>
  <si>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</si>
  <si>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</si>
  <si>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</si>
  <si>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</si>
  <si>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</si>
  <si>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</si>
  <si>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</si>
  <si>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</si>
  <si>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</si>
  <si>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</si>
  <si>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</si>
  <si>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</si>
  <si>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</si>
  <si>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</si>
  <si>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</si>
  <si>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</si>
  <si>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</si>
  <si>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</si>
  <si>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</si>
  <si>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</si>
  <si>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</si>
  <si>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</si>
  <si>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</si>
  <si>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</si>
  <si>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</si>
  <si>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</si>
  <si>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</si>
  <si>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</si>
  <si>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</si>
  <si>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</si>
  <si>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</si>
  <si>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</si>
  <si>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</si>
  <si>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</si>
  <si>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</si>
  <si>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</si>
  <si>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</si>
  <si>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</si>
  <si>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</si>
  <si>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</si>
  <si>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</si>
  <si>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</si>
  <si>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</si>
  <si>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</si>
  <si>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</si>
  <si>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</si>
  <si>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</si>
  <si>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</si>
  <si>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</si>
  <si>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</si>
  <si>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</si>
  <si>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</si>
  <si>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</si>
  <si>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</si>
  <si>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</si>
  <si>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</si>
  <si>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</si>
  <si>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</si>
  <si>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</si>
  <si>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</si>
  <si>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</si>
  <si>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</si>
  <si>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</si>
  <si>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</si>
  <si>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</si>
  <si>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</si>
  <si>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</si>
  <si>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</si>
  <si>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</si>
  <si>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</si>
  <si>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</si>
  <si>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</si>
  <si>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</si>
  <si>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</si>
  <si>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</si>
  <si>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</si>
  <si>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</si>
  <si>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</si>
  <si>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</si>
  <si>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</si>
  <si>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</si>
  <si>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</si>
  <si>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</si>
  <si>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</si>
  <si>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</si>
  <si>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</si>
  <si>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</si>
  <si>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</si>
  <si>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</si>
  <si>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</si>
  <si>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</si>
  <si>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</si>
  <si>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</si>
  <si>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</si>
  <si>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</si>
  <si>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</si>
  <si>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</si>
  <si>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</si>
  <si>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</si>
  <si>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</si>
  <si>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</si>
  <si>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</si>
  <si>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</si>
  <si>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</si>
  <si>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</si>
  <si>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</si>
  <si>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</si>
  <si>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</si>
  <si>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</si>
  <si>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</si>
  <si>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</si>
  <si>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</si>
  <si>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</si>
  <si>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</si>
  <si>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</si>
  <si>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</si>
  <si>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</si>
  <si>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</si>
  <si>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</si>
  <si>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</si>
  <si>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</si>
  <si>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</si>
  <si>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</si>
  <si>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</si>
  <si>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</si>
  <si>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</si>
  <si>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</si>
  <si>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</si>
  <si>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</si>
  <si>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</si>
  <si>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</si>
  <si>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</si>
  <si>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</si>
  <si>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</si>
  <si>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</si>
  <si>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</si>
  <si>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</si>
  <si>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</si>
  <si>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</si>
  <si>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</si>
  <si>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</si>
  <si>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</si>
  <si>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</si>
  <si>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</si>
  <si>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</si>
  <si>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</si>
  <si>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</si>
  <si>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</si>
  <si>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</si>
  <si>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</si>
  <si>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</si>
  <si>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</si>
  <si>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</si>
  <si>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</si>
  <si>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</si>
  <si>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</si>
  <si>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</si>
  <si>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</si>
  <si>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</si>
  <si>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</si>
  <si>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</si>
  <si>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</si>
  <si>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</si>
  <si>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</si>
  <si>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</si>
  <si>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</si>
  <si>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</si>
  <si>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</si>
  <si>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</si>
  <si>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</si>
  <si>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</si>
  <si>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</si>
  <si>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</si>
  <si>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</si>
  <si>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</si>
  <si>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</si>
  <si>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</si>
  <si>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</si>
  <si>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</si>
  <si>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</si>
  <si>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</si>
  <si>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</si>
  <si>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</si>
  <si>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</si>
  <si>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</si>
  <si>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</si>
  <si>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</si>
  <si>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</si>
  <si>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</si>
  <si>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</si>
  <si>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</si>
  <si>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</si>
  <si>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</si>
  <si>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</si>
  <si>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</si>
  <si>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</si>
  <si>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</si>
  <si>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</si>
  <si>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</si>
  <si>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</si>
  <si>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</si>
  <si>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</si>
  <si>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</si>
  <si>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</si>
  <si>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</si>
  <si>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</si>
  <si>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</si>
  <si>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</si>
  <si>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</si>
  <si>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</si>
  <si>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</si>
  <si>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</si>
  <si>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</si>
  <si>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</si>
  <si>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</si>
  <si>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</si>
  <si>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</si>
  <si>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</si>
  <si>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</si>
  <si>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</si>
  <si>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</si>
  <si>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</si>
  <si>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</si>
  <si>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</si>
  <si>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</si>
  <si>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</si>
  <si>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</si>
  <si>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</si>
  <si>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</si>
  <si>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</si>
  <si>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</si>
  <si>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</si>
  <si>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</si>
  <si>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</si>
  <si>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</si>
  <si>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</si>
  <si>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</si>
  <si>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</si>
  <si>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</si>
  <si>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</si>
  <si>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</si>
  <si>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</si>
  <si>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</si>
  <si>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</si>
  <si>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</si>
  <si>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</si>
  <si>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</si>
  <si>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</si>
  <si>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</si>
  <si>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</si>
  <si>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</si>
  <si>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</si>
  <si>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</si>
  <si>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</si>
  <si>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</si>
  <si>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</si>
  <si>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</si>
  <si>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</si>
  <si>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</si>
  <si>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</si>
  <si>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</si>
  <si>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</si>
  <si>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</si>
  <si>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</si>
  <si>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</si>
  <si>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</si>
  <si>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</si>
  <si>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</si>
  <si>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</si>
  <si>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</si>
  <si>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</si>
  <si>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</si>
  <si>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</si>
  <si>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</si>
  <si>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</si>
  <si>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</si>
  <si>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</si>
  <si>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</si>
  <si>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</si>
  <si>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</si>
  <si>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</si>
  <si>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</si>
  <si>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</si>
  <si>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</si>
  <si>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</si>
  <si>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</si>
  <si>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</si>
  <si>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</si>
  <si>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</si>
  <si>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</si>
  <si>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</si>
  <si>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</si>
  <si>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</si>
  <si>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</si>
  <si>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</si>
  <si>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</si>
  <si>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</si>
  <si>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</si>
  <si>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</si>
  <si>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</si>
  <si>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</si>
  <si>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</si>
  <si>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</si>
  <si>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</si>
  <si>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</si>
  <si>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</si>
  <si>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</si>
  <si>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</si>
  <si>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</si>
  <si>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</si>
  <si>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</si>
  <si>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</si>
  <si>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</si>
  <si>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</si>
  <si>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</si>
  <si>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</si>
  <si>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</si>
  <si>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</si>
  <si>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</si>
  <si>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</si>
  <si>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</si>
  <si>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</si>
  <si>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</si>
  <si>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</si>
  <si>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</si>
  <si>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</si>
  <si>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</si>
  <si>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</si>
  <si>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</si>
  <si>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</si>
  <si>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</si>
  <si>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</si>
  <si>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</si>
  <si>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</si>
  <si>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</si>
  <si>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</si>
  <si>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</si>
  <si>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</si>
  <si>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</si>
  <si>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</si>
  <si>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</si>
  <si>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</si>
  <si>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</si>
  <si>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</si>
  <si>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</si>
  <si>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</si>
  <si>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</si>
  <si>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</si>
  <si>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</si>
  <si>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</si>
  <si>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</si>
  <si>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</si>
  <si>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</si>
  <si>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</si>
  <si>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</si>
  <si>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</si>
  <si>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</si>
  <si>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</si>
  <si>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</si>
  <si>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</si>
  <si>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</si>
  <si>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</si>
  <si>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</si>
  <si>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</si>
  <si>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</si>
  <si>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</si>
  <si>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</si>
  <si>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</si>
  <si>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</si>
  <si>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</si>
  <si>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</si>
  <si>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</si>
  <si>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</si>
  <si>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</si>
  <si>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</si>
  <si>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</si>
  <si>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</si>
  <si>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</si>
  <si>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</si>
  <si>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</si>
  <si>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</si>
  <si>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</si>
  <si>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</si>
  <si>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</si>
  <si>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</si>
  <si>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</si>
  <si>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</si>
  <si>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</si>
  <si>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</si>
  <si>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</si>
  <si>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</si>
  <si>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</si>
  <si>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</si>
  <si>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</si>
  <si>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</si>
  <si>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</si>
  <si>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</si>
  <si>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</si>
  <si>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</si>
  <si>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</si>
  <si>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</si>
  <si>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</si>
  <si>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</si>
  <si>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</si>
  <si>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</si>
  <si>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</si>
  <si>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</si>
  <si>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</si>
  <si>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</si>
  <si>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</si>
  <si>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</si>
  <si>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</si>
  <si>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</si>
  <si>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</si>
  <si>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</si>
  <si>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</si>
  <si>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</si>
  <si>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</si>
  <si>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</si>
  <si>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</si>
  <si>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</si>
  <si>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</si>
  <si>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</si>
  <si>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</si>
  <si>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</si>
  <si>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</si>
  <si>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</si>
  <si>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</si>
  <si>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</si>
  <si>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</si>
  <si>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</si>
  <si>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</si>
  <si>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</si>
  <si>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</si>
  <si>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</si>
  <si>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</si>
  <si>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</si>
  <si>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</si>
  <si>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</si>
  <si>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</si>
  <si>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</si>
  <si>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</si>
  <si>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</si>
  <si>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</si>
  <si>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</si>
  <si>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</si>
  <si>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</si>
  <si>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</si>
  <si>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</si>
  <si>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</si>
  <si>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</si>
  <si>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</si>
  <si>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</si>
  <si>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</si>
  <si>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</si>
  <si>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</si>
  <si>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</si>
  <si>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</si>
  <si>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</si>
  <si>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</si>
  <si>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</si>
  <si>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</si>
  <si>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</si>
  <si>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</si>
  <si>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</si>
  <si>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</si>
  <si>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</si>
  <si>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</si>
  <si>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</si>
  <si>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</si>
  <si>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</si>
  <si>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</si>
  <si>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</si>
  <si>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</si>
  <si>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</si>
  <si>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</si>
  <si>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</si>
  <si>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</si>
  <si>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</si>
  <si>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</si>
  <si>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</si>
  <si>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</si>
  <si>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</si>
  <si>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</si>
  <si>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</si>
  <si>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</si>
  <si>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</si>
  <si>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</si>
  <si>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</si>
  <si>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</si>
  <si>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</si>
  <si>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</si>
  <si>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</si>
  <si>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</si>
  <si>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</si>
  <si>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</si>
  <si>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</si>
  <si>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</si>
  <si>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</si>
  <si>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</si>
  <si>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</si>
  <si>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</si>
  <si>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</si>
  <si>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</si>
  <si>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</si>
  <si>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</si>
  <si>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</si>
  <si>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</si>
  <si>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</si>
  <si>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</si>
  <si>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</si>
  <si>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</si>
  <si>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</si>
  <si>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</si>
  <si>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</si>
  <si>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</si>
  <si>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</si>
  <si>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</si>
  <si>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</si>
  <si>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</si>
  <si>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</si>
  <si>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</si>
  <si>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</si>
  <si>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</si>
  <si>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</si>
  <si>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</si>
  <si>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</si>
  <si>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</si>
  <si>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</si>
  <si>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</si>
  <si>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</si>
  <si>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</si>
  <si>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</si>
  <si>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</si>
  <si>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</si>
  <si>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</si>
  <si>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</si>
  <si>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</si>
  <si>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</si>
  <si>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</si>
  <si>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</si>
  <si>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</si>
  <si>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</si>
  <si>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</si>
  <si>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</si>
  <si>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</si>
  <si>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</si>
  <si>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</si>
  <si>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</si>
  <si>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</si>
  <si>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</si>
  <si>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</si>
  <si>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</si>
  <si>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</si>
  <si>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</si>
  <si>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</si>
  <si>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</si>
  <si>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</si>
  <si>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</si>
  <si>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</si>
  <si>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</si>
  <si>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</si>
  <si>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</si>
  <si>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</si>
  <si>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</si>
  <si>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</si>
  <si>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</si>
  <si>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</si>
  <si>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</si>
  <si>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</si>
  <si>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</si>
  <si>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</si>
  <si>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</si>
  <si>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</si>
  <si>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</si>
  <si>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</si>
  <si>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</si>
  <si>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</si>
  <si>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</si>
  <si>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</si>
  <si>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</si>
  <si>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</si>
  <si>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</si>
  <si>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</si>
  <si>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</si>
  <si>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</si>
  <si>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</si>
  <si>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</si>
  <si>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</si>
  <si>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</si>
  <si>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</si>
  <si>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</si>
  <si>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</si>
  <si>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</si>
  <si>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</si>
  <si>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</si>
  <si>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</si>
  <si>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</si>
  <si>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</si>
  <si>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</si>
  <si>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</si>
  <si>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</si>
  <si>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</si>
  <si>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</si>
  <si>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</si>
  <si>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</si>
  <si>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</si>
  <si>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</si>
  <si>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</si>
  <si>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</si>
  <si>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</si>
  <si>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</si>
  <si>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</si>
  <si>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</si>
  <si>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</si>
  <si>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</si>
  <si>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</si>
  <si>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</si>
  <si>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</si>
  <si>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</si>
  <si>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</si>
  <si>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</si>
  <si>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</si>
  <si>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</si>
  <si>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</si>
  <si>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</si>
  <si>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</si>
  <si>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</si>
  <si>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</si>
  <si>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</si>
  <si>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</si>
  <si>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</si>
  <si>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</si>
  <si>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</si>
  <si>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</si>
  <si>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</si>
  <si>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</si>
  <si>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</si>
  <si>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</si>
  <si>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</si>
  <si>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</si>
  <si>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</si>
  <si>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</si>
  <si>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</si>
  <si>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</si>
  <si>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</si>
  <si>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</si>
  <si>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</si>
  <si>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</si>
  <si>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</si>
  <si>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</si>
  <si>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</si>
  <si>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</si>
  <si>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</si>
  <si>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</si>
  <si>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</si>
  <si>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</si>
  <si>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</si>
  <si>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</si>
  <si>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</si>
  <si>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</si>
  <si>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</si>
  <si>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</si>
  <si>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</si>
  <si>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</si>
  <si>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</si>
  <si>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</si>
  <si>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</si>
  <si>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</si>
  <si>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</si>
  <si>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</si>
  <si>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</si>
  <si>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</si>
  <si>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</si>
  <si>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</si>
  <si>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</si>
  <si>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</si>
  <si>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</si>
  <si>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</si>
  <si>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</si>
  <si>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</si>
  <si>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</si>
  <si>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</si>
  <si>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</si>
  <si>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</si>
  <si>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</si>
  <si>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</si>
  <si>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</si>
  <si>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</si>
  <si>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</si>
  <si>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</si>
  <si>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</si>
  <si>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</si>
  <si>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</si>
  <si>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</si>
  <si>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</si>
  <si>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</si>
  <si>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</si>
  <si>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</si>
  <si>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</si>
  <si>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</si>
  <si>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</si>
  <si>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</si>
  <si>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</si>
  <si>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</si>
  <si>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</si>
  <si>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</si>
  <si>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</si>
  <si>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</si>
  <si>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</si>
  <si>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</si>
  <si>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</si>
  <si>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</si>
  <si>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</si>
  <si>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</si>
  <si>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</si>
  <si>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</si>
  <si>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</si>
  <si>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</si>
  <si>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</si>
  <si>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</si>
  <si>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</si>
  <si>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</si>
  <si>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</si>
  <si>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</si>
  <si>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</si>
  <si>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</si>
  <si>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</si>
  <si>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</si>
  <si>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</si>
  <si>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</si>
  <si>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</si>
  <si>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</si>
  <si>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</si>
  <si>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</si>
  <si>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</si>
  <si>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</si>
  <si>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</si>
  <si>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</si>
  <si>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</si>
  <si>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</si>
  <si>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</si>
  <si>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</si>
  <si>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</si>
  <si>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</si>
  <si>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</si>
  <si>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</si>
  <si>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</si>
  <si>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</si>
  <si>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</si>
  <si>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</si>
  <si>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</si>
  <si>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</si>
  <si>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</si>
  <si>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</si>
  <si>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</si>
  <si>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</si>
  <si>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</si>
  <si>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</si>
  <si>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</si>
  <si>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</si>
  <si>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</si>
  <si>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</si>
  <si>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</si>
  <si>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</si>
  <si>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</si>
  <si>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</si>
  <si>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</si>
  <si>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</si>
  <si>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</si>
  <si>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</si>
  <si>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</si>
  <si>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</si>
  <si>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</si>
  <si>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</si>
  <si>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</si>
  <si>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</si>
  <si>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</si>
  <si>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</si>
  <si>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</si>
  <si>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</si>
  <si>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</si>
  <si>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</si>
  <si>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</si>
  <si>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</si>
  <si>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</si>
  <si>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</si>
  <si>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</si>
  <si>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</si>
  <si>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</si>
  <si>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</si>
  <si>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</si>
  <si>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</si>
  <si>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</si>
  <si>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</si>
  <si>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</si>
  <si>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</si>
  <si>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</si>
  <si>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</si>
  <si>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</si>
  <si>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</si>
  <si>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</si>
  <si>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</si>
  <si>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</si>
  <si>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</si>
  <si>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</si>
  <si>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</si>
  <si>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</si>
  <si>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</si>
  <si>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</si>
  <si>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</si>
  <si>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</si>
  <si>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</si>
  <si>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</si>
  <si>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</si>
  <si>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</si>
  <si>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</si>
  <si>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</si>
  <si>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</si>
  <si>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</si>
  <si>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</si>
  <si>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</si>
  <si>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</si>
  <si>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</si>
  <si>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</si>
  <si>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</si>
  <si>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</si>
  <si>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</si>
  <si>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</si>
  <si>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</si>
  <si>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</si>
  <si>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</si>
  <si>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</si>
  <si>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</si>
  <si>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</si>
  <si>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</si>
  <si>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</si>
  <si>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</si>
  <si>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</si>
  <si>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</si>
  <si>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</si>
  <si>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</si>
  <si>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</si>
  <si>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</si>
  <si>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</si>
  <si>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</si>
  <si>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</si>
  <si>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</si>
  <si>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</si>
  <si>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</si>
  <si>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</si>
  <si>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</si>
  <si>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</si>
  <si>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</si>
  <si>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</si>
  <si>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</si>
  <si>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</si>
  <si>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</si>
  <si>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</si>
  <si>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</si>
  <si>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</si>
  <si>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</si>
  <si>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</si>
  <si>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</si>
  <si>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</si>
  <si>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</si>
  <si>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</si>
  <si>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</si>
  <si>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</si>
  <si>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</si>
  <si>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</si>
  <si>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</si>
  <si>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</si>
  <si>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</si>
  <si>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</si>
  <si>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</si>
  <si>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</si>
  <si>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</si>
  <si>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</si>
  <si>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</si>
  <si>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</si>
  <si>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</si>
  <si>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</si>
  <si>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</si>
  <si>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</si>
  <si>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</si>
  <si>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</si>
  <si>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</si>
  <si>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</si>
  <si>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</si>
  <si>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</si>
  <si>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</si>
  <si>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</si>
  <si>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</si>
  <si>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</si>
  <si>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</si>
  <si>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</si>
  <si>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</si>
  <si>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</si>
  <si>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</si>
  <si>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</si>
  <si>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</si>
  <si>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</si>
  <si>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</si>
  <si>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</si>
  <si>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</si>
  <si>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</si>
  <si>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</si>
  <si>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</si>
  <si>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</si>
  <si>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</si>
  <si>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</si>
  <si>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</si>
  <si>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</si>
  <si>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</si>
  <si>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</si>
  <si>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</si>
  <si>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</si>
  <si>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</si>
  <si>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</si>
  <si>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</si>
  <si>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</si>
  <si>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</si>
  <si>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</si>
  <si>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</si>
  <si>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</si>
  <si>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</si>
  <si>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</si>
  <si>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</si>
  <si>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</si>
  <si>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</si>
  <si>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</si>
  <si>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</si>
  <si>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</si>
  <si>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</si>
  <si>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</si>
  <si>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</si>
  <si>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</si>
  <si>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</si>
  <si>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</si>
  <si>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</si>
  <si>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</si>
  <si>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</si>
  <si>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</si>
  <si>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</si>
  <si>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</si>
  <si>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</si>
  <si>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</si>
  <si>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</si>
  <si>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</si>
  <si>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</si>
  <si>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</si>
  <si>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</si>
  <si>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</si>
  <si>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</si>
  <si>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</si>
  <si>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</si>
  <si>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</si>
  <si>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</si>
  <si>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</si>
  <si>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</si>
  <si>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</si>
  <si>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</si>
  <si>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</si>
  <si>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</si>
  <si>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</si>
  <si>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</si>
  <si>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</si>
  <si>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</si>
  <si>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</si>
  <si>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</si>
  <si>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</si>
  <si>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</si>
  <si>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</si>
  <si>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</si>
  <si>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</si>
  <si>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</si>
  <si>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</si>
  <si>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</si>
  <si>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</si>
  <si>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</si>
  <si>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</si>
  <si>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</si>
  <si>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</si>
  <si>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</si>
  <si>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</si>
  <si>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</si>
  <si>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</si>
  <si>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</si>
  <si>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</si>
  <si>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</si>
  <si>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</si>
  <si>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</si>
  <si>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</si>
  <si>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</si>
  <si>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</si>
  <si>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</si>
  <si>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</si>
  <si>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</si>
  <si>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</si>
  <si>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</si>
  <si>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</si>
  <si>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</si>
  <si>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</si>
  <si>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</si>
  <si>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</si>
  <si>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</si>
  <si>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</si>
  <si>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</si>
  <si>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</si>
  <si>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</si>
  <si>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</si>
  <si>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</si>
  <si>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</si>
  <si>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</si>
  <si>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</si>
  <si>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</si>
  <si>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</si>
  <si>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</si>
  <si>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</si>
  <si>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</si>
  <si>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</si>
  <si>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</si>
  <si>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</si>
  <si>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</si>
  <si>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</si>
  <si>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</si>
  <si>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</si>
  <si>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</si>
  <si>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</si>
  <si>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</si>
  <si>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</si>
  <si>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</si>
  <si>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</si>
  <si>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</si>
  <si>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</si>
  <si>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</si>
  <si>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</si>
  <si>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</si>
  <si>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</si>
  <si>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</si>
  <si>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</si>
  <si>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</si>
  <si>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</si>
  <si>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</si>
  <si>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</si>
  <si>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</si>
  <si>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</si>
  <si>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</si>
  <si>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</si>
  <si>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</si>
  <si>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</si>
  <si>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</si>
  <si>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</si>
  <si>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</si>
  <si>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</si>
  <si>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</si>
  <si>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</si>
  <si>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</si>
  <si>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</si>
  <si>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</si>
  <si>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</si>
  <si>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</si>
  <si>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</si>
  <si>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</si>
  <si>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</si>
  <si>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</si>
  <si>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</si>
  <si>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</si>
  <si>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</si>
  <si>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</si>
  <si>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</si>
  <si>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</si>
  <si>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</si>
  <si>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</si>
  <si>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</si>
  <si>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</si>
  <si>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</si>
  <si>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</si>
  <si>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</si>
  <si>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</si>
  <si>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</si>
  <si>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</si>
  <si>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</si>
  <si>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</si>
  <si>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</si>
  <si>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</si>
  <si>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</si>
  <si>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</si>
  <si>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</si>
  <si>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</si>
  <si>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</si>
  <si>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</si>
  <si>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</si>
  <si>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</si>
  <si>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</si>
  <si>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</si>
  <si>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</si>
  <si>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</si>
  <si>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</si>
  <si>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</si>
  <si>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</si>
  <si>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</si>
  <si>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</si>
  <si>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</si>
  <si>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</si>
  <si>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</si>
  <si>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</si>
  <si>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</si>
  <si>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</si>
  <si>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</si>
  <si>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</si>
  <si>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</si>
  <si>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</si>
  <si>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</si>
  <si>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</si>
  <si>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</si>
  <si>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</si>
  <si>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</si>
  <si>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</si>
  <si>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</si>
  <si>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</si>
  <si>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</si>
  <si>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</si>
  <si>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</si>
  <si>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</si>
  <si>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</si>
  <si>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</si>
  <si>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</si>
  <si>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</si>
  <si>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</si>
  <si>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</si>
  <si>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</si>
  <si>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</si>
  <si>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</si>
  <si>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</si>
  <si>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</si>
  <si>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</si>
  <si>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</si>
  <si>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</si>
  <si>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</si>
  <si>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</si>
  <si>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</si>
  <si>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</si>
  <si>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</si>
  <si>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</si>
  <si>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</si>
  <si>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</si>
  <si>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</si>
  <si>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</si>
  <si>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</si>
  <si>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</si>
  <si>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</si>
  <si>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</si>
  <si>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</si>
  <si>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</si>
  <si>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</si>
  <si>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</si>
  <si>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</si>
  <si>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</si>
  <si>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</si>
  <si>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</si>
  <si>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</si>
  <si>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</si>
  <si>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</si>
  <si>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</si>
  <si>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</si>
  <si>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</si>
  <si>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</si>
  <si>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</si>
  <si>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</si>
  <si>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</si>
  <si>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</si>
  <si>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</si>
  <si>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</si>
  <si>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</si>
  <si>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</si>
  <si>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</si>
  <si>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</si>
  <si>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</si>
  <si>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</si>
  <si>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</si>
  <si>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</si>
  <si>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</si>
  <si>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</si>
  <si>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</si>
  <si>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</si>
  <si>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</si>
  <si>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</si>
  <si>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</si>
  <si>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</si>
  <si>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</si>
  <si>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</si>
  <si>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</si>
  <si>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</si>
  <si>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</si>
  <si>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</si>
  <si>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</si>
  <si>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</si>
  <si>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</si>
  <si>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</si>
  <si>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</si>
  <si>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</si>
  <si>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</si>
  <si>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</si>
  <si>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</si>
  <si>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</si>
  <si>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</si>
  <si>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</si>
  <si>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</si>
  <si>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</si>
  <si>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</si>
  <si>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</si>
  <si>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</si>
  <si>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</si>
  <si>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</si>
  <si>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</si>
  <si>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</si>
  <si>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</si>
  <si>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</si>
  <si>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</si>
  <si>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</si>
  <si>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</si>
  <si>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</si>
  <si>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</si>
  <si>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</si>
  <si>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</si>
  <si>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</si>
  <si>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</si>
  <si>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</si>
  <si>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</si>
  <si>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</si>
  <si>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</si>
  <si>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</si>
  <si>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</si>
  <si>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</si>
  <si>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</si>
  <si>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</si>
  <si>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</si>
  <si>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</si>
  <si>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</si>
  <si>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</si>
  <si>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</si>
  <si>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</si>
  <si>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</si>
  <si>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</si>
  <si>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</si>
  <si>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</si>
  <si>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</si>
  <si>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</si>
  <si>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</si>
  <si>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</si>
  <si>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</si>
  <si>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</si>
  <si>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</si>
  <si>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</si>
  <si>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</si>
  <si>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</si>
  <si>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</si>
  <si>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</si>
  <si>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</si>
  <si>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</si>
  <si>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</si>
  <si>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</si>
  <si>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</si>
  <si>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</si>
  <si>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</si>
  <si>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</si>
  <si>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</si>
  <si>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</si>
  <si>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</si>
  <si>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</si>
  <si>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</si>
  <si>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</si>
  <si>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</si>
  <si>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</si>
  <si>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</si>
  <si>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</si>
  <si>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</si>
  <si>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</si>
  <si>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</si>
  <si>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</si>
  <si>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</si>
  <si>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</si>
  <si>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</si>
  <si>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</si>
  <si>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</si>
  <si>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</si>
  <si>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</si>
  <si>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</si>
  <si>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</si>
  <si>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</si>
  <si>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</si>
  <si>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</si>
  <si>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</si>
  <si>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</si>
  <si>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</si>
  <si>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</si>
  <si>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</si>
  <si>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</si>
  <si>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</si>
  <si>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</si>
  <si>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</si>
  <si>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</si>
  <si>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</si>
  <si>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</si>
  <si>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</si>
  <si>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</si>
  <si>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</si>
  <si>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</si>
  <si>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</si>
  <si>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</si>
  <si>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</si>
  <si>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</si>
  <si>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</si>
  <si>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</si>
  <si>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</si>
  <si>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</si>
  <si>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</si>
  <si>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</si>
  <si>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</si>
  <si>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</si>
  <si>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</si>
  <si>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</si>
  <si>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</si>
  <si>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</si>
  <si>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</si>
  <si>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</si>
  <si>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</si>
  <si>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</si>
  <si>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</si>
  <si>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</si>
  <si>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</si>
  <si>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</si>
  <si>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</si>
  <si>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</si>
  <si>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</si>
  <si>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</si>
  <si>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</si>
  <si>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</si>
  <si>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</si>
  <si>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</si>
  <si>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</si>
  <si>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</si>
  <si>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</si>
  <si>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</si>
  <si>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</si>
  <si>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</si>
  <si>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</si>
  <si>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</si>
  <si>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</si>
  <si>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</si>
  <si>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</si>
  <si>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</si>
  <si>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</si>
  <si>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</si>
  <si>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</si>
  <si>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</si>
  <si>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</si>
  <si>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</si>
  <si>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</si>
  <si>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</si>
  <si>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</si>
  <si>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</si>
  <si>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</si>
  <si>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</si>
  <si>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</si>
  <si>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</si>
  <si>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</si>
  <si>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</si>
  <si>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</si>
  <si>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</si>
  <si>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</si>
  <si>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</si>
  <si>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</si>
  <si>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</si>
  <si>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</si>
  <si>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</si>
  <si>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</si>
  <si>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</si>
  <si>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</si>
  <si>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</si>
  <si>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</si>
  <si>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</si>
  <si>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</si>
  <si>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</si>
  <si>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</si>
  <si>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</si>
  <si>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</si>
  <si>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</si>
  <si>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</si>
  <si>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</si>
  <si>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</si>
  <si>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</si>
  <si>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</si>
  <si>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</si>
  <si>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</si>
  <si>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</si>
  <si>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</si>
  <si>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</si>
  <si>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</si>
  <si>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</si>
  <si>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</si>
  <si>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</si>
  <si>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</si>
  <si>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</si>
  <si>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</si>
  <si>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</si>
  <si>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</si>
  <si>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</si>
  <si>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</si>
  <si>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</si>
  <si>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</si>
  <si>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</si>
  <si>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</si>
  <si>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</si>
  <si>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</si>
  <si>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</si>
  <si>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</si>
  <si>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</si>
  <si>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</si>
  <si>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</si>
  <si>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</si>
  <si>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</si>
  <si>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</si>
  <si>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</si>
  <si>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</si>
  <si>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</si>
  <si>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</si>
  <si>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</si>
  <si>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</si>
  <si>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</si>
  <si>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</si>
  <si>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</si>
  <si>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</si>
  <si>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</si>
  <si>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</si>
  <si>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</si>
  <si>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</si>
  <si>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</si>
  <si>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</si>
  <si>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</si>
  <si>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</si>
  <si>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</si>
  <si>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</si>
  <si>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</si>
  <si>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</si>
  <si>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</si>
  <si>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</si>
  <si>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</si>
  <si>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</si>
  <si>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</si>
  <si>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</si>
  <si>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</si>
  <si>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</si>
  <si>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</si>
  <si>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</si>
  <si>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</si>
  <si>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</si>
  <si>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</si>
  <si>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</si>
  <si>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</si>
  <si>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</si>
  <si>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</si>
  <si>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</si>
  <si>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</si>
  <si>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</si>
  <si>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</si>
  <si>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</si>
  <si>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</si>
  <si>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</si>
  <si>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</si>
  <si>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</si>
  <si>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</si>
  <si>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</si>
  <si>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</si>
  <si>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</si>
  <si>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</si>
  <si>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</si>
  <si>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</si>
  <si>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</si>
  <si>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</si>
  <si>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</si>
  <si>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</si>
  <si>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</si>
  <si>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</si>
  <si>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</si>
  <si>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</si>
  <si>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</si>
  <si>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</si>
  <si>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</si>
  <si>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</si>
  <si>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</si>
  <si>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</si>
  <si>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</si>
  <si>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</si>
  <si>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</si>
  <si>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</si>
  <si>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</si>
  <si>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</si>
  <si>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</si>
  <si>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</si>
  <si>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</si>
  <si>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</si>
  <si>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</si>
  <si>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</si>
  <si>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</si>
  <si>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</si>
  <si>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</si>
  <si>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</si>
  <si>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</si>
  <si>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</si>
  <si>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</si>
  <si>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</si>
  <si>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</si>
  <si>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</si>
  <si>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</si>
  <si>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</si>
  <si>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</si>
  <si>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</si>
  <si>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</si>
  <si>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</si>
  <si>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</si>
  <si>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</si>
  <si>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</si>
  <si>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</si>
  <si>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</si>
  <si>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</si>
  <si>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</si>
  <si>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</si>
  <si>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</si>
  <si>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</si>
  <si>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</si>
  <si>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</si>
  <si>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</si>
  <si>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</si>
  <si>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</si>
  <si>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</si>
  <si>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</si>
  <si>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</si>
  <si>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</si>
  <si>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</si>
  <si>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</si>
  <si>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</si>
  <si>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</si>
  <si>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</si>
  <si>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</si>
  <si>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</si>
  <si>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</si>
  <si>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</si>
  <si>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</si>
  <si>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</si>
  <si>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</si>
  <si>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</si>
  <si>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</si>
  <si>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</si>
  <si>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</si>
  <si>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</si>
  <si>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</si>
  <si>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</si>
  <si>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</si>
  <si>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</si>
  <si>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</si>
  <si>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</si>
  <si>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</si>
  <si>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</si>
  <si>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</si>
  <si>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</si>
  <si>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</si>
  <si>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</si>
  <si>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</si>
  <si>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</si>
  <si>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</si>
  <si>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</si>
  <si>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</si>
  <si>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</si>
  <si>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</si>
  <si>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</si>
  <si>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</si>
  <si>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</si>
  <si>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</si>
  <si>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</si>
  <si>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</si>
  <si>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</si>
  <si>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</si>
  <si>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</si>
  <si>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</si>
  <si>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</si>
  <si>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</si>
  <si>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</si>
  <si>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</si>
  <si>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</si>
  <si>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</si>
  <si>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</si>
  <si>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</si>
  <si>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</si>
  <si>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</si>
  <si>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</si>
  <si>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</si>
  <si>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</si>
  <si>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</si>
  <si>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</si>
  <si>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</si>
  <si>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</si>
  <si>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</si>
  <si>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</si>
  <si>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</si>
  <si>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</si>
  <si>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</si>
  <si>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</si>
  <si>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</si>
  <si>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</si>
  <si>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</si>
  <si>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</si>
  <si>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</si>
  <si>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</si>
  <si>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</si>
  <si>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</si>
  <si>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</si>
  <si>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</si>
  <si>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</si>
  <si>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</si>
  <si>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</si>
  <si>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</si>
  <si>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</si>
  <si>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</si>
  <si>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</si>
  <si>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</si>
  <si>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</si>
  <si>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</si>
  <si>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</si>
  <si>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</si>
  <si>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</si>
  <si>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</si>
  <si>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</si>
  <si>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</si>
  <si>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</si>
  <si>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</si>
  <si>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</si>
  <si>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</si>
  <si>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</si>
  <si>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</si>
  <si>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</si>
  <si>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</si>
  <si>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</si>
  <si>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</si>
  <si>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</si>
  <si>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</si>
  <si>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</si>
  <si>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</si>
  <si>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</si>
  <si>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</si>
  <si>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</si>
  <si>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</si>
  <si>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</si>
  <si>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</si>
  <si>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</si>
  <si>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</si>
  <si>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</si>
  <si>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</si>
  <si>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</si>
  <si>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</si>
  <si>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</si>
  <si>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</si>
  <si>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</si>
  <si>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</si>
  <si>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</si>
  <si>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</si>
  <si>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</si>
  <si>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</si>
  <si>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</si>
  <si>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</si>
  <si>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</si>
  <si>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</si>
  <si>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</si>
  <si>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</si>
  <si>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</si>
  <si>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</si>
  <si>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</si>
  <si>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</si>
  <si>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</si>
  <si>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</si>
  <si>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</si>
  <si>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</si>
  <si>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</si>
  <si>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</si>
  <si>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</si>
  <si>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</si>
  <si>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</si>
  <si>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</si>
  <si>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</si>
  <si>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</si>
  <si>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</si>
  <si>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</si>
  <si>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</si>
  <si>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</si>
  <si>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</si>
  <si>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</si>
  <si>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</si>
  <si>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</si>
  <si>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</si>
  <si>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</si>
  <si>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</si>
  <si>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</si>
  <si>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</si>
  <si>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</si>
  <si>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</si>
  <si>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</si>
  <si>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</si>
  <si>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</si>
  <si>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</si>
  <si>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</si>
  <si>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</si>
  <si>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</si>
  <si>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</si>
  <si>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</si>
  <si>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</si>
  <si>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</si>
  <si>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</si>
  <si>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</si>
  <si>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</si>
  <si>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</si>
  <si>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</si>
  <si>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</si>
  <si>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</si>
  <si>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</si>
  <si>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</si>
  <si>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</si>
  <si>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</si>
  <si>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</si>
  <si>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</si>
  <si>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</si>
  <si>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</si>
  <si>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</si>
  <si>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</si>
  <si>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</si>
  <si>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</si>
  <si>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</si>
  <si>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</si>
  <si>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</si>
  <si>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</si>
  <si>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</si>
  <si>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</si>
  <si>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</si>
  <si>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</si>
  <si>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</si>
  <si>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</si>
  <si>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</si>
  <si>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</si>
  <si>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</si>
  <si>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</si>
  <si>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</si>
  <si>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</si>
  <si>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</si>
  <si>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</si>
  <si>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</si>
  <si>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</si>
  <si>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</si>
  <si>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</si>
  <si>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</si>
  <si>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</si>
  <si>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</si>
  <si>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</si>
  <si>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</si>
  <si>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</si>
  <si>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</si>
  <si>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</si>
  <si>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</si>
  <si>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</si>
  <si>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</si>
  <si>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</si>
  <si>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</si>
  <si>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</si>
  <si>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</si>
  <si>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</si>
  <si>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</si>
  <si>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</si>
  <si>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</si>
  <si>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</si>
  <si>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</si>
  <si>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</si>
  <si>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</si>
  <si>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</si>
  <si>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</si>
  <si>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</si>
  <si>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</si>
  <si>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</si>
  <si>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</si>
  <si>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</si>
  <si>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</si>
  <si>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</si>
  <si>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</si>
  <si>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</si>
  <si>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</si>
  <si>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</si>
  <si>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</si>
  <si>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</si>
  <si>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</si>
  <si>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</si>
  <si>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</si>
  <si>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</si>
  <si>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</si>
  <si>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</si>
  <si>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</si>
  <si>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</si>
  <si>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</si>
  <si>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</si>
  <si>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</si>
  <si>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</si>
  <si>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</si>
  <si>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</si>
  <si>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</si>
  <si>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</si>
  <si>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</si>
  <si>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</si>
  <si>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</si>
  <si>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</si>
  <si>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</si>
  <si>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</si>
  <si>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</si>
  <si>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</si>
  <si>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</si>
  <si>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</si>
  <si>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</si>
  <si>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</si>
  <si>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</si>
  <si>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</si>
  <si>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</si>
  <si>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</si>
  <si>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</si>
  <si>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</si>
  <si>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</si>
  <si>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</si>
  <si>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</si>
  <si>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</si>
  <si>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</si>
  <si>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</si>
  <si>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</si>
  <si>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</si>
  <si>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</si>
  <si>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</si>
  <si>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</si>
  <si>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</si>
  <si>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</si>
  <si>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</si>
  <si>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</si>
  <si>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</si>
  <si>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</si>
  <si>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</si>
  <si>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</si>
  <si>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</si>
  <si>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</si>
  <si>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</si>
  <si>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</si>
  <si>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</si>
  <si>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</si>
  <si>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</si>
  <si>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</si>
  <si>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</si>
  <si>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</si>
  <si>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</si>
  <si>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</si>
  <si>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</si>
  <si>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</si>
  <si>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</si>
  <si>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</si>
  <si>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</si>
  <si>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</si>
  <si>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</si>
  <si>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</si>
  <si>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</si>
  <si>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</si>
  <si>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</si>
  <si>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</si>
  <si>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</si>
  <si>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</si>
  <si>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</si>
  <si>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</si>
  <si>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</si>
  <si>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</si>
  <si>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</si>
  <si>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</si>
  <si>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</si>
  <si>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</si>
  <si>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</si>
  <si>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</si>
  <si>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</si>
  <si>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</si>
  <si>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</si>
  <si>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</si>
  <si>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</si>
  <si>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</si>
  <si>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</si>
  <si>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</si>
  <si>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</si>
  <si>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</si>
  <si>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</si>
  <si>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</si>
  <si>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</si>
  <si>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</si>
  <si>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</si>
  <si>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</si>
  <si>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</si>
  <si>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</si>
  <si>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</si>
  <si>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</si>
  <si>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</si>
  <si>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</si>
  <si>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</si>
  <si>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</si>
  <si>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</si>
  <si>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</si>
  <si>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</si>
  <si>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</si>
  <si>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</si>
  <si>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</si>
  <si>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</si>
  <si>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</si>
  <si>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</si>
  <si>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</si>
  <si>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</si>
  <si>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</si>
  <si>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</si>
  <si>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</si>
  <si>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</si>
  <si>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</si>
  <si>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</si>
  <si>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</si>
  <si>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</si>
  <si>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</si>
  <si>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</si>
  <si>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</si>
  <si>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</si>
  <si>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</si>
  <si>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</si>
  <si>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</si>
  <si>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</si>
  <si>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</si>
  <si>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</si>
  <si>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</si>
  <si>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</si>
  <si>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</si>
  <si>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</si>
  <si>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</si>
  <si>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</si>
  <si>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</si>
  <si>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</si>
  <si>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</si>
  <si>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</si>
  <si>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</si>
  <si>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</si>
  <si>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</si>
  <si>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</si>
  <si>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</si>
  <si>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</si>
  <si>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</si>
  <si>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</si>
  <si>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</si>
  <si>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</si>
  <si>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</si>
  <si>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</si>
  <si>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</si>
  <si>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</si>
  <si>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</si>
  <si>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</si>
  <si>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</si>
  <si>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</si>
  <si>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</si>
  <si>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</si>
  <si>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</si>
  <si>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</si>
  <si>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</si>
  <si>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</si>
  <si>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</si>
  <si>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</si>
  <si>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</si>
  <si>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</si>
  <si>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</si>
  <si>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</si>
  <si>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</si>
  <si>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</si>
  <si>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</si>
  <si>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</si>
  <si>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</si>
  <si>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</si>
  <si>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</si>
  <si>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</si>
  <si>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</si>
  <si>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</si>
  <si>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</si>
  <si>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</si>
  <si>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</si>
  <si>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</si>
  <si>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</si>
  <si>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</si>
  <si>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</si>
  <si>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</si>
  <si>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</si>
  <si>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</si>
  <si>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</si>
  <si>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</si>
  <si>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</si>
  <si>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</si>
  <si>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</si>
  <si>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</si>
  <si>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</si>
  <si>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</si>
  <si>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</si>
  <si>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</si>
  <si>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</si>
  <si>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</si>
  <si>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</si>
  <si>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</si>
  <si>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</si>
  <si>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</si>
  <si>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</si>
  <si>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</si>
  <si>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</si>
  <si>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</si>
  <si>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</si>
  <si>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</si>
  <si>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</si>
  <si>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</si>
  <si>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</si>
  <si>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</si>
  <si>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</si>
  <si>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</si>
  <si>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</si>
  <si>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</si>
  <si>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</si>
  <si>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</si>
  <si>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</si>
  <si>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</si>
  <si>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</si>
  <si>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</si>
  <si>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</si>
  <si>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</si>
  <si>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</si>
  <si>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</si>
  <si>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</si>
  <si>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</si>
  <si>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</si>
  <si>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</si>
  <si>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</si>
  <si>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</si>
  <si>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</si>
  <si>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</si>
  <si>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</si>
  <si>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</si>
  <si>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</si>
  <si>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</si>
  <si>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</si>
  <si>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</si>
  <si>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</si>
  <si>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</si>
  <si>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</si>
  <si>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</si>
  <si>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</si>
  <si>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</si>
  <si>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</si>
  <si>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</si>
  <si>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</si>
  <si>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</si>
  <si>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</si>
  <si>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</si>
  <si>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</si>
  <si>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</si>
  <si>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</si>
  <si>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</si>
  <si>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</si>
  <si>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</si>
  <si>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</si>
  <si>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</si>
  <si>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</si>
  <si>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</si>
  <si>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</si>
  <si>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</si>
  <si>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</si>
  <si>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</si>
  <si>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</si>
  <si>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</si>
  <si>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</si>
  <si>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</si>
  <si>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</si>
  <si>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</si>
  <si>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</si>
  <si>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</si>
  <si>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</si>
  <si>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</si>
  <si>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</si>
  <si>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</si>
  <si>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</si>
  <si>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</si>
  <si>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</si>
  <si>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</si>
  <si>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</si>
  <si>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</si>
  <si>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</si>
  <si>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</si>
  <si>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</si>
  <si>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</si>
  <si>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</si>
  <si>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</si>
  <si>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</si>
  <si>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</si>
  <si>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</si>
  <si>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</si>
  <si>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</si>
  <si>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</si>
  <si>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</si>
  <si>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</si>
  <si>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</si>
  <si>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</si>
  <si>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</si>
  <si>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</si>
  <si>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</si>
  <si>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</si>
  <si>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</si>
  <si>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</si>
  <si>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</si>
  <si>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</si>
  <si>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</si>
  <si>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</si>
  <si>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</si>
  <si>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</si>
  <si>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</si>
  <si>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</si>
  <si>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</si>
  <si>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</si>
  <si>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</si>
  <si>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</si>
  <si>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</si>
  <si>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</si>
  <si>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</si>
  <si>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</si>
  <si>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</si>
  <si>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</si>
  <si>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</si>
  <si>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</si>
  <si>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</si>
  <si>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</si>
  <si>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</si>
  <si>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</si>
  <si>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</si>
  <si>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</si>
  <si>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</si>
  <si>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</si>
  <si>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</si>
  <si>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</si>
  <si>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</si>
  <si>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</si>
  <si>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</si>
  <si>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</si>
  <si>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</si>
  <si>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</si>
  <si>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</si>
  <si>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</si>
  <si>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</si>
  <si>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</si>
  <si>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</si>
  <si>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</si>
  <si>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</si>
  <si>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</si>
  <si>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</si>
  <si>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</si>
  <si>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</si>
  <si>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</si>
  <si>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</si>
  <si>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</si>
  <si>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</si>
  <si>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</si>
  <si>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</si>
  <si>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</si>
  <si>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</si>
  <si>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</si>
  <si>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</si>
  <si>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</si>
  <si>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</si>
  <si>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</si>
  <si>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</si>
  <si>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</si>
  <si>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</si>
  <si>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</si>
  <si>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</si>
  <si>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</si>
  <si>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</si>
  <si>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</si>
  <si>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</si>
  <si>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</si>
  <si>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</si>
  <si>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</si>
  <si>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</si>
  <si>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</si>
  <si>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</si>
  <si>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</si>
  <si>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</si>
  <si>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</si>
  <si>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</si>
  <si>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</si>
  <si>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</si>
  <si>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</si>
  <si>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</si>
  <si>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</si>
  <si>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</si>
  <si>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</si>
  <si>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</si>
  <si>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</si>
  <si>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</si>
  <si>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</si>
  <si>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</si>
  <si>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</si>
  <si>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</si>
  <si>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</si>
  <si>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</si>
  <si>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</si>
  <si>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</si>
  <si>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</si>
  <si>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</si>
  <si>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</si>
  <si>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</si>
  <si>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</si>
  <si>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</si>
  <si>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</si>
  <si>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</si>
  <si>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</si>
  <si>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</si>
  <si>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</si>
  <si>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</si>
  <si>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</si>
  <si>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</si>
  <si>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</si>
  <si>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</si>
  <si>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</si>
  <si>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</si>
  <si>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</si>
  <si>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</si>
  <si>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</si>
  <si>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</si>
  <si>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</si>
  <si>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</si>
  <si>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</si>
  <si>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</si>
  <si>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</si>
  <si>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</si>
  <si>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</si>
  <si>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</si>
  <si>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</si>
  <si>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</si>
  <si>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</si>
  <si>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</si>
  <si>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</si>
  <si>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</si>
  <si>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</si>
  <si>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</si>
  <si>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</si>
  <si>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</si>
  <si>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</si>
  <si>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</si>
  <si>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</si>
  <si>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</si>
  <si>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</si>
  <si>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</si>
  <si>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</si>
  <si>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</si>
  <si>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</si>
  <si>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</si>
  <si>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</si>
  <si>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</si>
  <si>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</si>
  <si>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</si>
  <si>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</si>
  <si>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</si>
  <si>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</si>
  <si>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</si>
  <si>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</si>
  <si>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</si>
  <si>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</si>
  <si>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</si>
  <si>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</si>
  <si>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</si>
  <si>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</si>
  <si>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</si>
  <si>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</si>
  <si>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</si>
  <si>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</si>
  <si>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</si>
  <si>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</si>
  <si>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</si>
  <si>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</si>
  <si>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</si>
  <si>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</si>
  <si>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</si>
  <si>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</si>
  <si>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</si>
  <si>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</si>
  <si>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</si>
  <si>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</si>
  <si>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</si>
  <si>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</si>
  <si>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</si>
  <si>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</si>
  <si>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</si>
  <si>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</si>
  <si>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</si>
  <si>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</si>
  <si>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</si>
  <si>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</si>
  <si>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</si>
  <si>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</si>
  <si>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</si>
  <si>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</si>
  <si>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</si>
  <si>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</si>
  <si>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</si>
  <si>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</si>
  <si>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</si>
  <si>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</si>
  <si>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</si>
  <si>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</si>
  <si>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</si>
  <si>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</si>
  <si>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</si>
  <si>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</si>
  <si>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</si>
  <si>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</si>
  <si>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</si>
  <si>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</si>
  <si>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</si>
  <si>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</si>
  <si>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</si>
  <si>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</si>
  <si>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</si>
  <si>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</si>
  <si>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</si>
  <si>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</si>
  <si>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</si>
  <si>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</si>
  <si>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</si>
  <si>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</si>
  <si>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</si>
  <si>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</si>
  <si>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</si>
  <si>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</si>
  <si>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</si>
  <si>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</si>
  <si>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</si>
  <si>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</si>
  <si>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</si>
  <si>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</si>
  <si>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</si>
  <si>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</si>
  <si>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</si>
  <si>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</si>
  <si>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</si>
  <si>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</si>
  <si>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</si>
  <si>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</si>
  <si>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</si>
  <si>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</si>
  <si>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</si>
  <si>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</si>
  <si>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</si>
  <si>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</si>
  <si>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</si>
  <si>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</si>
  <si>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</si>
  <si>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</si>
  <si>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</si>
  <si>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</si>
  <si>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</si>
  <si>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</si>
  <si>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</si>
  <si>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</si>
  <si>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</si>
  <si>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</si>
  <si>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</si>
  <si>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</si>
  <si>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</si>
  <si>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</si>
  <si>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</si>
  <si>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</si>
  <si>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</si>
  <si>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</si>
  <si>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</si>
  <si>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</si>
  <si>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</si>
  <si>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</si>
  <si>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</si>
  <si>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</si>
  <si>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</si>
  <si>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</si>
  <si>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</si>
  <si>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</si>
  <si>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</si>
  <si>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</si>
  <si>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</si>
  <si>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</si>
  <si>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</si>
  <si>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</si>
  <si>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</si>
  <si>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</si>
  <si>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</si>
  <si>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</si>
  <si>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</si>
  <si>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</si>
  <si>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</si>
  <si>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</si>
  <si>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</si>
  <si>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</si>
  <si>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</si>
  <si>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</si>
  <si>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</si>
  <si>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</si>
  <si>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</si>
  <si>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</si>
  <si>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</si>
  <si>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</si>
  <si>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</si>
  <si>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</si>
  <si>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</si>
  <si>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</si>
  <si>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</si>
  <si>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</si>
  <si>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</si>
  <si>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</si>
  <si>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</si>
  <si>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</si>
  <si>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</si>
  <si>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</si>
  <si>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</si>
  <si>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</si>
  <si>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</si>
  <si>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</si>
  <si>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</si>
  <si>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</si>
  <si>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</si>
  <si>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</si>
  <si>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</si>
  <si>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</si>
  <si>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</si>
  <si>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</si>
  <si>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</si>
  <si>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</si>
  <si>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</si>
  <si>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</si>
  <si>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</si>
  <si>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</si>
  <si>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</si>
  <si>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</si>
  <si>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</si>
  <si>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</si>
  <si>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</si>
  <si>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</si>
  <si>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</si>
  <si>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</si>
  <si>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</si>
  <si>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</si>
  <si>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</si>
  <si>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</si>
  <si>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</si>
  <si>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</si>
  <si>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</si>
  <si>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</si>
  <si>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</si>
  <si>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</si>
  <si>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</si>
  <si>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</si>
  <si>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</si>
  <si>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</si>
  <si>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</si>
  <si>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</si>
  <si>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</si>
  <si>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</si>
  <si>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</si>
  <si>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</si>
  <si>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</si>
  <si>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</si>
  <si>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</si>
  <si>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</si>
  <si>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</si>
  <si>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</si>
  <si>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</si>
  <si>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</si>
  <si>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</si>
  <si>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</si>
  <si>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</si>
  <si>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</si>
  <si>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</si>
  <si>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</si>
  <si>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</si>
  <si>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</si>
  <si>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</si>
  <si>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</si>
  <si>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</si>
  <si>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</si>
  <si>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</si>
  <si>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</si>
  <si>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</si>
  <si>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</si>
  <si>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</si>
  <si>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</si>
  <si>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</si>
  <si>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</si>
  <si>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</si>
  <si>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</si>
  <si>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</si>
  <si>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</si>
  <si>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</si>
  <si>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</si>
  <si>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</si>
  <si>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</si>
  <si>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</si>
  <si>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</si>
  <si>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</si>
  <si>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</si>
  <si>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</si>
  <si>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</si>
  <si>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</si>
  <si>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</si>
  <si>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</si>
  <si>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</si>
  <si>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</si>
  <si>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</si>
  <si>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</si>
  <si>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</si>
  <si>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</si>
  <si>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</si>
  <si>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</si>
  <si>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</si>
  <si>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</si>
  <si>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</si>
  <si>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</si>
  <si>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</si>
  <si>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</si>
  <si>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</si>
  <si>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</si>
  <si>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</si>
  <si>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</si>
  <si>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</si>
  <si>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</si>
  <si>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</si>
  <si>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</si>
  <si>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</si>
  <si>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</si>
  <si>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</si>
  <si>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</si>
  <si>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</si>
  <si>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</si>
  <si>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</si>
  <si>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</si>
  <si>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</si>
  <si>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</si>
  <si>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</si>
  <si>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</si>
  <si>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</si>
  <si>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</si>
  <si>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</si>
  <si>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</si>
  <si>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</si>
  <si>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</si>
  <si>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</si>
  <si>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</si>
  <si>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</si>
  <si>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</si>
  <si>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</si>
  <si>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</si>
  <si>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</si>
  <si>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</si>
  <si>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</si>
  <si>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</si>
  <si>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</si>
  <si>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</si>
  <si>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</si>
  <si>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</si>
  <si>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</si>
  <si>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</si>
  <si>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</si>
  <si>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</si>
  <si>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</si>
  <si>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</si>
  <si>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</si>
  <si>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</si>
  <si>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</si>
  <si>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</si>
  <si>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</si>
  <si>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</si>
  <si>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</si>
  <si>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</si>
  <si>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</si>
  <si>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</si>
  <si>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</si>
  <si>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</si>
  <si>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</si>
  <si>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</si>
  <si>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</si>
  <si>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</si>
  <si>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</si>
  <si>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</si>
  <si>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</si>
  <si>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</si>
  <si>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</si>
  <si>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</si>
  <si>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</si>
  <si>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</si>
  <si>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</si>
  <si>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</si>
  <si>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</si>
  <si>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</si>
  <si>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</si>
  <si>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</si>
  <si>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</si>
  <si>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</si>
  <si>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</si>
  <si>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</si>
  <si>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</si>
  <si>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</si>
  <si>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</si>
  <si>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</si>
  <si>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</si>
  <si>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</si>
  <si>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</si>
  <si>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</si>
  <si>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</si>
  <si>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</si>
  <si>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</si>
  <si>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</si>
  <si>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</si>
  <si>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</si>
  <si>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</si>
  <si>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</si>
  <si>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</si>
  <si>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</si>
  <si>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</si>
  <si>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</si>
  <si>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</si>
  <si>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</si>
  <si>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</si>
  <si>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</si>
  <si>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</si>
  <si>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</si>
  <si>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</si>
  <si>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</si>
  <si>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</si>
  <si>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</si>
  <si>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</si>
  <si>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</si>
  <si>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</si>
  <si>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</si>
  <si>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</si>
  <si>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</si>
  <si>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</si>
  <si>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</si>
  <si>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</si>
  <si>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</si>
  <si>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</si>
  <si>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</si>
  <si>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</si>
  <si>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</si>
  <si>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</si>
  <si>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</si>
  <si>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</si>
  <si>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</si>
  <si>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</si>
  <si>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</si>
  <si>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</si>
  <si>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</si>
  <si>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</si>
  <si>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</si>
  <si>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</si>
  <si>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</si>
  <si>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</si>
  <si>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</si>
  <si>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</si>
  <si>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</si>
  <si>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</si>
  <si>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</si>
  <si>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</si>
  <si>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</si>
  <si>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</si>
  <si>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</si>
  <si>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</si>
  <si>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</si>
  <si>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</si>
  <si>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</si>
  <si>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</si>
  <si>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</si>
  <si>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</si>
  <si>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</si>
  <si>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</si>
  <si>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</si>
  <si>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</si>
  <si>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</si>
  <si>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</si>
  <si>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</si>
  <si>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</si>
  <si>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</si>
  <si>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</si>
  <si>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</si>
  <si>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</si>
  <si>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</si>
  <si>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</si>
  <si>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</si>
  <si>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</si>
  <si>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</si>
  <si>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</si>
  <si>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</si>
  <si>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</si>
  <si>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</si>
  <si>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</si>
  <si>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</si>
  <si>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</si>
  <si>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</si>
  <si>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</si>
  <si>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</si>
  <si>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</si>
  <si>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</si>
  <si>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</si>
  <si>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</si>
  <si>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</si>
  <si>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</si>
  <si>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</si>
  <si>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</si>
  <si>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</si>
  <si>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</si>
  <si>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</si>
  <si>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</si>
  <si>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</si>
  <si>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</si>
  <si>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</si>
  <si>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</si>
  <si>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</si>
  <si>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</si>
  <si>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</si>
  <si>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</si>
  <si>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</si>
  <si>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</si>
  <si>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</si>
  <si>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</si>
  <si>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</si>
  <si>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</si>
  <si>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</si>
  <si>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</si>
  <si>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</si>
  <si>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</si>
  <si>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</si>
  <si>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</si>
  <si>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</si>
  <si>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</si>
  <si>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</si>
  <si>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</si>
  <si>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</si>
  <si>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</si>
  <si>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</si>
  <si>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</si>
  <si>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</si>
  <si>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</si>
  <si>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</si>
  <si>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</si>
  <si>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</si>
  <si>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</si>
  <si>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</si>
  <si>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</si>
  <si>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</si>
  <si>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</si>
  <si>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</si>
  <si>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</si>
  <si>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</si>
  <si>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</si>
  <si>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</si>
  <si>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</si>
  <si>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</si>
  <si>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</si>
  <si>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</si>
  <si>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</si>
  <si>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</si>
  <si>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</si>
  <si>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</si>
  <si>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</si>
  <si>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</si>
  <si>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</si>
  <si>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</si>
  <si>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</si>
  <si>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</si>
  <si>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</si>
  <si>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</si>
  <si>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</si>
  <si>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</si>
  <si>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</si>
  <si>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</si>
  <si>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</si>
  <si>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</si>
  <si>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</si>
  <si>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</si>
  <si>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</si>
  <si>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</si>
  <si>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</si>
  <si>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</si>
  <si>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</si>
  <si>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</si>
  <si>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</si>
  <si>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</si>
  <si>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</si>
  <si>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</si>
  <si>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</si>
  <si>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</si>
  <si>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</si>
  <si>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</si>
  <si>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</si>
  <si>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</si>
  <si>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</si>
  <si>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</si>
  <si>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</si>
  <si>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</si>
  <si>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</si>
  <si>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</si>
  <si>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</si>
  <si>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</si>
  <si>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</si>
  <si>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</si>
  <si>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</si>
  <si>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</si>
  <si>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</si>
  <si>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</si>
  <si>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</si>
  <si>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</si>
  <si>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</si>
  <si>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</si>
  <si>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</si>
  <si>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</si>
  <si>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</si>
  <si>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</si>
  <si>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</si>
  <si>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</si>
  <si>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</si>
  <si>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</si>
  <si>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</si>
  <si>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</si>
  <si>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</si>
  <si>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</si>
  <si>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</si>
  <si>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</si>
  <si>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</si>
  <si>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</si>
  <si>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</si>
  <si>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</si>
  <si>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</si>
  <si>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</si>
  <si>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</si>
  <si>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</si>
  <si>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</si>
  <si>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</si>
  <si>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</si>
  <si>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</si>
  <si>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</si>
  <si>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</si>
  <si>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</si>
  <si>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</si>
  <si>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</si>
  <si>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</si>
  <si>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</si>
  <si>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</si>
  <si>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</si>
  <si>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</si>
  <si>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</si>
  <si>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</si>
  <si>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</si>
  <si>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</si>
  <si>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</si>
  <si>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</si>
  <si>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</si>
  <si>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</si>
  <si>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</si>
  <si>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</si>
  <si>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</si>
  <si>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</si>
  <si>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</si>
  <si>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</si>
  <si>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</si>
  <si>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</si>
  <si>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</si>
  <si>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</si>
  <si>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</si>
  <si>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</si>
  <si>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</si>
  <si>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</si>
  <si>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</si>
  <si>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</si>
  <si>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</si>
  <si>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</si>
  <si>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</si>
  <si>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</si>
  <si>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</si>
  <si>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</si>
  <si>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</si>
  <si>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</si>
  <si>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</si>
  <si>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</si>
  <si>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</si>
  <si>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</si>
  <si>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</si>
  <si>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</si>
  <si>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</si>
  <si>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</si>
  <si>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</si>
  <si>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</si>
  <si>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</si>
  <si>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</si>
  <si>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</si>
  <si>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</si>
  <si>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</si>
  <si>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</si>
  <si>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</si>
  <si>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</si>
  <si>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</si>
  <si>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</si>
  <si>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</si>
  <si>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</si>
  <si>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</si>
  <si>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</si>
  <si>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</si>
  <si>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</si>
  <si>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</si>
  <si>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</si>
  <si>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</si>
  <si>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</si>
  <si>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</si>
  <si>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</si>
  <si>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</si>
  <si>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</si>
  <si>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</si>
  <si>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</si>
  <si>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</si>
  <si>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</si>
  <si>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</si>
  <si>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</si>
  <si>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</si>
  <si>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</si>
  <si>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</si>
  <si>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</si>
  <si>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</si>
  <si>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</si>
  <si>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</si>
  <si>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</si>
  <si>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</si>
  <si>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</si>
  <si>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</si>
  <si>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</si>
  <si>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</si>
  <si>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</si>
  <si>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</si>
  <si>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</si>
  <si>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</si>
  <si>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</si>
  <si>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</si>
  <si>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</si>
  <si>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</si>
  <si>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</si>
  <si>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</si>
  <si>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</si>
  <si>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</si>
  <si>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</si>
  <si>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</si>
  <si>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</si>
  <si>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</si>
  <si>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</si>
  <si>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</si>
  <si>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</si>
  <si>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</si>
  <si>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</si>
  <si>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</si>
  <si>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</si>
  <si>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</si>
  <si>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</si>
  <si>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</si>
  <si>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</si>
  <si>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</si>
  <si>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</si>
  <si>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</si>
  <si>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</si>
  <si>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</si>
  <si>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</si>
  <si>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</si>
  <si>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</si>
  <si>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</si>
  <si>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</si>
  <si>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</si>
  <si>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</si>
  <si>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</si>
  <si>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</si>
  <si>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</si>
  <si>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</si>
  <si>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</si>
  <si>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</si>
  <si>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</si>
  <si>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</si>
  <si>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</si>
  <si>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</si>
  <si>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</si>
  <si>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</si>
  <si>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</si>
  <si>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</si>
  <si>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</si>
  <si>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</si>
  <si>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</si>
  <si>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</si>
  <si>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</si>
  <si>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</si>
  <si>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</si>
  <si>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</si>
  <si>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</si>
  <si>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</si>
  <si>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</si>
  <si>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</si>
  <si>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</si>
  <si>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</si>
  <si>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</si>
  <si>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</si>
  <si>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</si>
  <si>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</si>
  <si>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</si>
  <si>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</si>
  <si>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</si>
  <si>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</si>
  <si>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</si>
  <si>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</si>
  <si>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</si>
  <si>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</si>
  <si>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</si>
  <si>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</si>
  <si>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</si>
  <si>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</si>
  <si>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</si>
  <si>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</si>
  <si>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</si>
  <si>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</si>
  <si>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</si>
  <si>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</si>
  <si>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</si>
  <si>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</si>
  <si>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</si>
  <si>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</si>
  <si>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</si>
  <si>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</si>
  <si>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</si>
  <si>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</si>
  <si>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</si>
  <si>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</si>
  <si>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</si>
  <si>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</si>
  <si>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</si>
  <si>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</si>
  <si>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</si>
  <si>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</si>
  <si>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</si>
  <si>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</si>
  <si>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</si>
  <si>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</si>
  <si>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</si>
  <si>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</si>
  <si>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</si>
  <si>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</si>
  <si>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</si>
  <si>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</si>
  <si>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</si>
  <si>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</si>
  <si>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</si>
  <si>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</si>
  <si>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</si>
  <si>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</si>
  <si>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</si>
  <si>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</si>
  <si>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</si>
  <si>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</si>
  <si>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</si>
  <si>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</si>
  <si>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</si>
  <si>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</si>
  <si>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</si>
  <si>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</si>
  <si>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</si>
  <si>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</si>
  <si>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</si>
  <si>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</si>
  <si>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</si>
  <si>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</si>
  <si>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</si>
  <si>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</si>
  <si>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</si>
  <si>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</si>
  <si>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</si>
  <si>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</si>
  <si>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</si>
  <si>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</si>
  <si>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</si>
  <si>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</si>
  <si>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</si>
  <si>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</si>
  <si>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</si>
  <si>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</si>
  <si>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</si>
  <si>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</si>
  <si>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</si>
  <si>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</si>
  <si>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</si>
  <si>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</si>
  <si>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</si>
  <si>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</si>
  <si>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</si>
  <si>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</si>
  <si>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</si>
  <si>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</si>
  <si>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</si>
  <si>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</si>
  <si>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</si>
  <si>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</si>
  <si>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</si>
  <si>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</si>
  <si>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</si>
  <si>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</si>
  <si>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</si>
  <si>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</si>
  <si>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</si>
  <si>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</si>
  <si>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</si>
  <si>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</si>
  <si>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</si>
  <si>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</si>
  <si>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</si>
  <si>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</si>
  <si>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</si>
  <si>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</si>
  <si>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</si>
  <si>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</si>
  <si>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</si>
  <si>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</si>
  <si>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</si>
  <si>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</si>
  <si>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</si>
  <si>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</si>
  <si>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</si>
  <si>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</si>
  <si>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</si>
  <si>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</si>
  <si>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</si>
  <si>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</si>
  <si>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</si>
  <si>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</si>
  <si>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</si>
  <si>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</si>
  <si>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</si>
  <si>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</si>
  <si>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</si>
  <si>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</si>
  <si>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</si>
  <si>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</si>
  <si>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</si>
  <si>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</si>
  <si>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</si>
  <si>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</si>
  <si>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</si>
  <si>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</si>
  <si>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</si>
  <si>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</si>
  <si>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</si>
  <si>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</si>
  <si>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</si>
  <si>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</si>
  <si>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</si>
  <si>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</si>
  <si>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</si>
  <si>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</si>
  <si>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</si>
  <si>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</si>
  <si>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</si>
  <si>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</si>
  <si>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</si>
  <si>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</si>
  <si>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</si>
  <si>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</si>
  <si>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</si>
  <si>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</si>
  <si>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</si>
  <si>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</si>
  <si>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</si>
  <si>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</si>
  <si>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</si>
  <si>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</si>
  <si>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</si>
  <si>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</si>
  <si>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</si>
  <si>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</si>
  <si>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</si>
  <si>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</si>
  <si>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</si>
  <si>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</si>
  <si>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</si>
  <si>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</si>
  <si>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</si>
  <si>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</si>
  <si>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</si>
  <si>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</si>
  <si>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</si>
  <si>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</si>
  <si>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</si>
  <si>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</si>
  <si>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</si>
  <si>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</si>
  <si>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</si>
  <si>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</si>
  <si>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</si>
  <si>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</si>
  <si>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</si>
  <si>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</si>
  <si>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</si>
  <si>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</si>
  <si>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</si>
  <si>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</si>
  <si>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</si>
  <si>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</si>
  <si>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</si>
  <si>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</si>
  <si>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</si>
  <si>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</si>
  <si>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</si>
  <si>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</si>
  <si>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</si>
  <si>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</si>
  <si>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</si>
  <si>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</si>
  <si>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</si>
  <si>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</si>
  <si>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</si>
  <si>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</si>
  <si>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</si>
  <si>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</si>
  <si>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</si>
  <si>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</si>
  <si>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</si>
  <si>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</si>
  <si>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</si>
  <si>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</si>
  <si>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</si>
  <si>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</si>
  <si>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</si>
  <si>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</si>
  <si>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</si>
  <si>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</si>
  <si>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</si>
  <si>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</si>
  <si>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</si>
  <si>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</si>
  <si>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</si>
  <si>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</si>
  <si>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</si>
  <si>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</si>
  <si>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</si>
  <si>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</si>
  <si>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</si>
  <si>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</si>
  <si>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</si>
  <si>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</si>
  <si>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</si>
  <si>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</si>
  <si>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</si>
  <si>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</si>
  <si>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</si>
  <si>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</si>
  <si>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</si>
  <si>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</si>
  <si>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</si>
  <si>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</si>
  <si>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</si>
  <si>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</si>
  <si>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</si>
  <si>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</si>
  <si>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</si>
  <si>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</si>
  <si>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</si>
  <si>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</si>
  <si>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</si>
  <si>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</si>
  <si>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</si>
  <si>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</si>
  <si>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</si>
  <si>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</si>
  <si>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</si>
  <si>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</si>
  <si>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</si>
  <si>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</si>
  <si>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</si>
  <si>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</si>
  <si>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</si>
  <si>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</si>
  <si>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</si>
  <si>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</si>
  <si>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</si>
  <si>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</si>
  <si>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</si>
  <si>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</si>
  <si>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</si>
  <si>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</si>
  <si>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</si>
  <si>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</si>
  <si>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</si>
  <si>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</si>
  <si>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</si>
  <si>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</si>
  <si>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</si>
  <si>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</si>
  <si>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</si>
  <si>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</si>
  <si>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</si>
  <si>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</si>
  <si>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</si>
  <si>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</si>
  <si>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</si>
  <si>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</si>
  <si>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</si>
  <si>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</si>
  <si>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</si>
  <si>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</si>
  <si>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</si>
  <si>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</si>
  <si>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</si>
  <si>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</si>
  <si>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</si>
  <si>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</si>
  <si>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</si>
  <si>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</si>
  <si>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</si>
  <si>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</si>
  <si>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</si>
  <si>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</si>
  <si>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</si>
  <si>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</si>
  <si>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</si>
  <si>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</si>
  <si>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</si>
  <si>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</si>
  <si>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</si>
  <si>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</si>
  <si>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</si>
  <si>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</si>
  <si>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</si>
  <si>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</si>
  <si>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</si>
  <si>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</si>
  <si>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</si>
  <si>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</si>
  <si>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</si>
  <si>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</si>
  <si>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</si>
  <si>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</si>
  <si>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</si>
  <si>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</si>
  <si>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</si>
  <si>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</si>
  <si>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</si>
  <si>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</si>
  <si>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</si>
  <si>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</si>
  <si>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</si>
  <si>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</si>
  <si>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</si>
  <si>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</si>
  <si>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</si>
  <si>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</si>
  <si>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</si>
  <si>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</si>
  <si>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</si>
  <si>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</si>
  <si>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</si>
  <si>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</si>
  <si>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</si>
  <si>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</si>
  <si>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</si>
  <si>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</si>
  <si>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</si>
  <si>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</si>
  <si>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</si>
  <si>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</si>
  <si>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</si>
  <si>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</si>
  <si>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</si>
  <si>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</si>
  <si>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</si>
  <si>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</si>
  <si>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</si>
  <si>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</si>
  <si>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</si>
  <si>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</si>
  <si>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</si>
  <si>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</si>
  <si>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</si>
  <si>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</si>
  <si>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</si>
  <si>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</si>
  <si>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</si>
  <si>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</si>
  <si>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</si>
  <si>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</si>
  <si>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</si>
  <si>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</si>
  <si>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</si>
  <si>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</si>
  <si>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</si>
  <si>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</si>
  <si>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</si>
  <si>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</si>
  <si>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</si>
  <si>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</si>
  <si>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</si>
  <si>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</si>
  <si>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</si>
  <si>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</si>
  <si>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</si>
  <si>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</si>
  <si>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</si>
  <si>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</si>
  <si>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</si>
  <si>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</si>
  <si>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</si>
  <si>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</si>
  <si>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</si>
  <si>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</si>
  <si>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</si>
  <si>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</si>
  <si>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</si>
  <si>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</si>
  <si>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</si>
  <si>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</si>
  <si>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</si>
  <si>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</si>
  <si>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</si>
  <si>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</si>
  <si>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</si>
  <si>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</si>
  <si>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</si>
  <si>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</si>
  <si>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</si>
  <si>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</si>
  <si>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</si>
  <si>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</si>
  <si>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</si>
  <si>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</si>
  <si>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</si>
  <si>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</si>
  <si>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</si>
  <si>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</si>
  <si>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</si>
  <si>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</si>
  <si>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</si>
  <si>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</si>
  <si>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</si>
  <si>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</si>
  <si>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</si>
  <si>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</si>
  <si>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</si>
  <si>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</si>
  <si>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</si>
  <si>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</si>
  <si>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</si>
  <si>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</si>
  <si>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</si>
  <si>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</si>
  <si>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</si>
  <si>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</si>
  <si>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</si>
  <si>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</si>
  <si>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</si>
  <si>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</si>
  <si>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</si>
  <si>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</si>
  <si>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</si>
  <si>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</si>
  <si>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</si>
  <si>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</si>
  <si>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</si>
  <si>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</si>
  <si>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</si>
  <si>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</si>
  <si>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</si>
  <si>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</si>
  <si>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</si>
  <si>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</si>
  <si>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</si>
  <si>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</si>
  <si>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</si>
  <si>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</si>
  <si>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</si>
  <si>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</si>
  <si>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</si>
  <si>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</si>
  <si>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</si>
  <si>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</si>
  <si>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</si>
  <si>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</si>
  <si>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</si>
  <si>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</si>
  <si>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</si>
  <si>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</si>
  <si>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</si>
  <si>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</si>
  <si>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</si>
  <si>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</si>
  <si>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</si>
  <si>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</si>
  <si>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</si>
  <si>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</si>
  <si>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</si>
  <si>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</si>
  <si>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</si>
  <si>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</si>
  <si>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</si>
  <si>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</si>
  <si>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</si>
  <si>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</si>
  <si>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</si>
  <si>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</si>
  <si>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</si>
  <si>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</si>
  <si>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</si>
  <si>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</si>
  <si>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</si>
  <si>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</si>
  <si>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</si>
  <si>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</si>
  <si>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</si>
  <si>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</si>
  <si>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</si>
  <si>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</si>
  <si>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</si>
  <si>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</si>
  <si>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</si>
  <si>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</si>
  <si>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</si>
  <si>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</si>
  <si>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</si>
  <si>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</si>
  <si>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</si>
  <si>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</si>
  <si>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</si>
  <si>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</si>
  <si>
    <t>800-503257-01A</t>
  </si>
  <si>
    <t>739862-C3</t>
  </si>
  <si>
    <t>800-503259-01A</t>
  </si>
  <si>
    <t>P98311372</t>
  </si>
  <si>
    <t>800503255-01A</t>
  </si>
  <si>
    <t>800-5032561-01A</t>
  </si>
  <si>
    <t>P15250180</t>
  </si>
  <si>
    <t>800-503258-01A</t>
  </si>
  <si>
    <t>PG25x100_ER11_EXT</t>
  </si>
  <si>
    <t>L: x = 0.000000, y = 0.315000</t>
  </si>
  <si>
    <t>L: x = 0.474500, y = 0.315000</t>
  </si>
  <si>
    <t>L: x = 0.474500, y = 0.256000</t>
  </si>
  <si>
    <t>L: x = 2.000000, y = 0.256000</t>
  </si>
  <si>
    <t>L: x = 2.000000, y = 0.551181</t>
  </si>
  <si>
    <t>L: x = 2.056826, y = 0.649606</t>
  </si>
  <si>
    <t>L: x = 2.293046, y = 0.649606</t>
  </si>
  <si>
    <t>L: x = 2.378285, y = 0.797244</t>
  </si>
  <si>
    <t>L: x = 4.913386, y = 0.797244</t>
  </si>
  <si>
    <t>L: x = 4.913386, y = 1.240157</t>
  </si>
  <si>
    <t>L: x = 5.937008, y = 1.240157</t>
  </si>
  <si>
    <t>L: x = 5.937008, y = 0.000000</t>
  </si>
  <si>
    <t>34262-C3</t>
  </si>
  <si>
    <t>800-503260-01A</t>
  </si>
  <si>
    <t>800-503262</t>
  </si>
  <si>
    <t>24662-C4</t>
  </si>
  <si>
    <t>1/8-27 NPT</t>
  </si>
  <si>
    <t>800-503261-01A</t>
  </si>
  <si>
    <t>S-141172</t>
  </si>
  <si>
    <t>USA2495</t>
  </si>
  <si>
    <t>DGI-USA</t>
  </si>
  <si>
    <t>800-503263-01A</t>
  </si>
  <si>
    <t>58335-C3</t>
  </si>
  <si>
    <t>L: x = 0.216000, y = 0.006000</t>
  </si>
  <si>
    <t>L: x = 0.276000, y = 0.020000</t>
  </si>
  <si>
    <t>800-503266-01A</t>
  </si>
  <si>
    <t>P15851188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</si>
</sst>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69" totalsRowShown="0">
  <autoFilter ref="A1:BP1469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2"/>
  <sheetViews>
    <sheetView tabSelected="1" topLeftCell="AA1" zoomScaleNormal="100" workbookViewId="0">
      <pane ySplit="1" topLeftCell="A1433" activePane="bottomLeft" state="frozen"/>
      <selection pane="bottomLeft" activeCell="BM1469" sqref="BM1469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hidden="1" customWidth="1"/>
    <col min="6" max="6" width="13.5703125" style="8" hidden="1" customWidth="1"/>
    <col min="7" max="7" width="13.5703125" style="9" hidden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v>1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30" t="s">
        <v>4091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</v>
      </c>
      <c r="O1078" s="6">
        <v>0.11849999999999999</v>
      </c>
      <c r="P1078" s="6">
        <v>0.9</v>
      </c>
      <c r="Q1078" s="6">
        <v>0.90049999999999997</v>
      </c>
      <c r="R1078" s="14">
        <f>IF(Table3[[#This Row],[ShoulderLenEnd]]="",0,90-(DEGREES(ATAN((Q1078-P1078)/((N1078-O1078)/2)))))</f>
        <v>96.709836807756204</v>
      </c>
      <c r="S1078" s="15">
        <v>1.5</v>
      </c>
      <c r="T1078" s="6">
        <v>4</v>
      </c>
      <c r="U1078" s="6">
        <v>3.5430000000000001</v>
      </c>
      <c r="V1078" s="6">
        <v>0.89900000000000002</v>
      </c>
      <c r="AA1078" s="13" t="str">
        <f t="shared" si="17"/>
        <v/>
      </c>
      <c r="AB1078" s="6">
        <v>1E-3</v>
      </c>
      <c r="AC1078" s="6">
        <v>5.5E-2</v>
      </c>
      <c r="AE1078" s="6" t="s">
        <v>49</v>
      </c>
      <c r="AF1078" s="6" t="s">
        <v>62</v>
      </c>
      <c r="AG1078" s="6" t="s">
        <v>4092</v>
      </c>
      <c r="AI1078" s="6">
        <v>0</v>
      </c>
      <c r="AJ1078" s="6">
        <v>1</v>
      </c>
      <c r="AK1078" s="6">
        <v>1</v>
      </c>
      <c r="AL1078" s="6">
        <v>1</v>
      </c>
      <c r="AM1078" s="6">
        <v>0</v>
      </c>
      <c r="AN1078" s="6">
        <v>1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v>1</v>
      </c>
      <c r="AW1078" s="6">
        <v>0</v>
      </c>
      <c r="AX1078" s="6">
        <v>0</v>
      </c>
      <c r="AY1078" s="6">
        <v>0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v>1</v>
      </c>
      <c r="B1221" s="6" t="s">
        <v>2241</v>
      </c>
      <c r="C1221" s="6" t="s">
        <v>2241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.2710 4FL</v>
      </c>
      <c r="L1221" s="17" t="s">
        <v>2399</v>
      </c>
      <c r="M1221" s="13">
        <v>0.27100000000000002</v>
      </c>
      <c r="N1221" s="13">
        <v>0.312</v>
      </c>
      <c r="O1221" s="6">
        <v>0.30499999999999999</v>
      </c>
      <c r="P1221" s="6">
        <v>0.62</v>
      </c>
      <c r="Q1221" s="6">
        <v>0.64</v>
      </c>
      <c r="R1221" s="14">
        <f>IF(Table3[[#This Row],[ShoulderLenEnd]]="",0,90-(DEGREES(ATAN((Q1221-P1221)/((N1221-O1221)/2)))))</f>
        <v>9.9262455066517106</v>
      </c>
      <c r="S1221" s="15">
        <v>0.65</v>
      </c>
      <c r="T1221" s="6">
        <v>4</v>
      </c>
      <c r="U1221" s="6">
        <v>3.04</v>
      </c>
      <c r="V1221" s="6">
        <v>0.6</v>
      </c>
      <c r="X1221" s="13">
        <v>5.5500000000000001E-2</v>
      </c>
      <c r="Y1221" s="6" t="s">
        <v>3516</v>
      </c>
      <c r="AA1221" s="13" t="str">
        <f t="shared" si="19"/>
        <v/>
      </c>
      <c r="AB1221" s="6">
        <v>0.27100000000000002</v>
      </c>
      <c r="AC1221" s="6">
        <v>0</v>
      </c>
      <c r="AE1221" s="6" t="s">
        <v>44</v>
      </c>
      <c r="AF1221" s="6" t="s">
        <v>73</v>
      </c>
      <c r="AG1221" s="6" t="s">
        <v>66</v>
      </c>
      <c r="AH1221" s="6">
        <v>11</v>
      </c>
      <c r="AI1221" s="6">
        <v>0</v>
      </c>
      <c r="AJ1221" s="6">
        <v>1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v>0</v>
      </c>
      <c r="BA1221" s="6">
        <v>0</v>
      </c>
      <c r="BB1221" s="6">
        <v>0</v>
      </c>
      <c r="BC1221" s="6">
        <v>1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x14ac:dyDescent="0.25">
      <c r="A1458" s="6">
        <v>1</v>
      </c>
      <c r="B1458" s="6" t="s">
        <v>1565</v>
      </c>
      <c r="C1458" s="6" t="s">
        <v>1565</v>
      </c>
      <c r="H1458" s="10" t="s">
        <v>1565</v>
      </c>
      <c r="I1458" s="11" t="s">
        <v>4058</v>
      </c>
      <c r="J1458" s="30" t="s">
        <v>4059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4062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x14ac:dyDescent="0.25">
      <c r="A1459" s="6">
        <v>1</v>
      </c>
      <c r="B1459" s="6" t="s">
        <v>1565</v>
      </c>
      <c r="C1459" s="6" t="s">
        <v>1565</v>
      </c>
      <c r="H1459" s="10" t="s">
        <v>1565</v>
      </c>
      <c r="I1459" s="11" t="s">
        <v>4060</v>
      </c>
      <c r="J1459" s="30" t="s">
        <v>4061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4062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460" spans="1:65" x14ac:dyDescent="0.25">
      <c r="A1460" s="6">
        <v>1</v>
      </c>
      <c r="B1460" s="6" t="s">
        <v>120</v>
      </c>
      <c r="C1460" s="6" t="s">
        <v>120</v>
      </c>
      <c r="H1460" s="10" t="s">
        <v>120</v>
      </c>
      <c r="I1460" s="11" t="s">
        <v>4063</v>
      </c>
      <c r="J1460" s="30" t="s">
        <v>4064</v>
      </c>
      <c r="K1460" s="11" t="str">
        <f>CONCATENATE(Table3[[#This Row],[Type]]," "&amp;TEXT(Table3[[#This Row],[Diameter]],".0000")&amp;""," "&amp;Table3[[#This Row],[NumFlutes]]&amp;"FL")</f>
        <v>BU .0620 4FL</v>
      </c>
      <c r="M1460" s="13">
        <v>6.2E-2</v>
      </c>
      <c r="N1460" s="13">
        <v>0.125</v>
      </c>
      <c r="O1460" s="6">
        <v>6.2E-2</v>
      </c>
      <c r="P1460" s="6">
        <v>0.40500000000000003</v>
      </c>
      <c r="Q1460" s="6">
        <v>0.52</v>
      </c>
      <c r="R1460" s="14">
        <f>IF(Table3[[#This Row],[ShoulderLenEnd]]="",0,90-(DEGREES(ATAN((Q1460-P1460)/((N1460-O1460)/2)))))</f>
        <v>15.31833579345458</v>
      </c>
      <c r="S1460" s="15">
        <v>0.55000000000000004</v>
      </c>
      <c r="T1460" s="6">
        <v>4</v>
      </c>
      <c r="U1460" s="6">
        <v>2.5</v>
      </c>
      <c r="V1460" s="6">
        <v>0.375</v>
      </c>
      <c r="W1460" s="6">
        <v>0.01</v>
      </c>
      <c r="AE1460" s="6" t="s">
        <v>44</v>
      </c>
      <c r="AF1460" s="6" t="s">
        <v>369</v>
      </c>
      <c r="AG1460" s="6" t="s">
        <v>66</v>
      </c>
      <c r="AI1460" s="6">
        <v>0</v>
      </c>
      <c r="AJ1460" s="6">
        <v>1</v>
      </c>
      <c r="AK1460" s="6">
        <v>1</v>
      </c>
      <c r="AL1460" s="6">
        <v>1</v>
      </c>
      <c r="AM1460" s="6">
        <v>1</v>
      </c>
      <c r="AN1460" s="6">
        <v>1</v>
      </c>
      <c r="AO1460" s="6">
        <v>1</v>
      </c>
      <c r="AP1460" s="6">
        <v>1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0</v>
      </c>
      <c r="AX1460" s="6">
        <v>0</v>
      </c>
      <c r="AY1460" s="6">
        <v>0</v>
      </c>
      <c r="AZ1460" s="6">
        <v>1</v>
      </c>
      <c r="BA1460" s="6">
        <v>0</v>
      </c>
      <c r="BB1460" s="6">
        <v>0</v>
      </c>
      <c r="BC1460" s="6">
        <v>0</v>
      </c>
      <c r="BD1460" s="6">
        <v>0</v>
      </c>
      <c r="BE1460" s="6">
        <v>0</v>
      </c>
      <c r="BF1460" s="6">
        <v>0</v>
      </c>
      <c r="BG1460" s="6">
        <v>0</v>
      </c>
      <c r="BH1460" s="6">
        <v>0</v>
      </c>
      <c r="BI1460" s="6">
        <v>0</v>
      </c>
      <c r="BJ1460" s="6">
        <v>0</v>
      </c>
      <c r="BK1460" s="6">
        <v>0</v>
      </c>
      <c r="BL1460" s="6">
        <v>0</v>
      </c>
      <c r="BM1460" s="76">
        <f>IF(Table3[[#This Row],[Type]]="EM",IF((Table3[[#This Row],[Diameter]]/2)-Table3[[#This Row],[CornerRadius]]-0.012&gt;0,(Table3[[#This Row],[Diameter]]/2)-Table3[[#This Row],[CornerRadius]]-0.012,0),)</f>
        <v>0</v>
      </c>
    </row>
    <row r="1461" spans="1:65" x14ac:dyDescent="0.25">
      <c r="A1461" s="6">
        <v>1</v>
      </c>
      <c r="B1461" s="6" t="s">
        <v>120</v>
      </c>
      <c r="C1461" s="6" t="s">
        <v>120</v>
      </c>
      <c r="H1461" s="10" t="s">
        <v>120</v>
      </c>
      <c r="I1461" s="11" t="s">
        <v>4065</v>
      </c>
      <c r="J1461" s="30" t="s">
        <v>4066</v>
      </c>
      <c r="K1461" s="11" t="str">
        <f>CONCATENATE(Table3[[#This Row],[Type]]," "&amp;TEXT(Table3[[#This Row],[Diameter]],".0000")&amp;""," "&amp;Table3[[#This Row],[NumFlutes]]&amp;"FL")</f>
        <v>BU .3125 6FL</v>
      </c>
      <c r="M1461" s="13">
        <v>0.3125</v>
      </c>
      <c r="N1461" s="13">
        <v>0.3125</v>
      </c>
      <c r="O1461" s="6">
        <v>0.3125</v>
      </c>
      <c r="P1461" s="6">
        <v>1.375</v>
      </c>
      <c r="R1461" s="14">
        <f>IF(Table3[[#This Row],[ShoulderLenEnd]]="",0,90-(DEGREES(ATAN((Q1461-P1461)/((N1461-O1461)/2)))))</f>
        <v>0</v>
      </c>
      <c r="S1461" s="15">
        <v>1.425</v>
      </c>
      <c r="T1461" s="6">
        <v>6</v>
      </c>
      <c r="U1461" s="6">
        <v>3</v>
      </c>
      <c r="V1461" s="6">
        <v>1.23</v>
      </c>
      <c r="W1461" s="6">
        <v>6.0000000000000001E-3</v>
      </c>
      <c r="AE1461" s="6" t="s">
        <v>44</v>
      </c>
      <c r="AF1461" s="6" t="s">
        <v>369</v>
      </c>
      <c r="AG1461" s="6" t="s">
        <v>2268</v>
      </c>
      <c r="AI1461" s="6">
        <v>0</v>
      </c>
      <c r="AJ1461" s="6">
        <v>0</v>
      </c>
      <c r="AK1461" s="6">
        <v>1</v>
      </c>
      <c r="AL1461" s="6">
        <v>0</v>
      </c>
      <c r="AM1461" s="6">
        <v>0</v>
      </c>
      <c r="AN1461" s="6">
        <v>0</v>
      </c>
      <c r="AO1461" s="6">
        <v>1</v>
      </c>
      <c r="AP1461" s="6">
        <v>1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1</v>
      </c>
      <c r="AZ1461" s="6">
        <v>0</v>
      </c>
      <c r="BA1461" s="6">
        <v>0</v>
      </c>
      <c r="BB1461" s="6">
        <v>1</v>
      </c>
      <c r="BC1461" s="6">
        <v>0</v>
      </c>
      <c r="BD1461" s="6">
        <v>0</v>
      </c>
      <c r="BE1461" s="6">
        <v>0</v>
      </c>
      <c r="BF1461" s="6">
        <v>0</v>
      </c>
      <c r="BG1461" s="6">
        <v>0</v>
      </c>
      <c r="BH1461" s="6">
        <v>0</v>
      </c>
      <c r="BI1461" s="6">
        <v>0</v>
      </c>
      <c r="BJ1461" s="6">
        <v>0</v>
      </c>
      <c r="BK1461" s="6">
        <v>0</v>
      </c>
      <c r="BL1461" s="6">
        <v>0</v>
      </c>
      <c r="BM1461" s="76">
        <f>IF(Table3[[#This Row],[Type]]="EM",IF((Table3[[#This Row],[Diameter]]/2)-Table3[[#This Row],[CornerRadius]]-0.012&gt;0,(Table3[[#This Row],[Diameter]]/2)-Table3[[#This Row],[CornerRadius]]-0.012,0),)</f>
        <v>0</v>
      </c>
    </row>
    <row r="1462" spans="1:65" x14ac:dyDescent="0.25">
      <c r="A1462" s="6">
        <v>1</v>
      </c>
      <c r="B1462" s="6" t="s">
        <v>1565</v>
      </c>
      <c r="C1462" s="6" t="s">
        <v>1565</v>
      </c>
      <c r="H1462" s="10" t="s">
        <v>1565</v>
      </c>
      <c r="I1462" s="11" t="s">
        <v>4067</v>
      </c>
      <c r="J1462" s="12">
        <v>81566</v>
      </c>
      <c r="K1462" s="11" t="str">
        <f>CONCATENATE(Table3[[#This Row],[Type]]," "&amp;TEXT(Table3[[#This Row],[Diameter]],".0000")&amp;""," "&amp;Table3[[#This Row],[NumFlutes]]&amp;"FL")</f>
        <v>EM .1250 3FL</v>
      </c>
      <c r="M1462" s="13">
        <v>0.125</v>
      </c>
      <c r="N1462" s="13">
        <v>0.125</v>
      </c>
      <c r="O1462" s="6">
        <v>0.11600000000000001</v>
      </c>
      <c r="P1462" s="6">
        <v>1.0149999999999999</v>
      </c>
      <c r="Q1462" s="6">
        <v>1.0149999999999999</v>
      </c>
      <c r="R1462" s="14">
        <f>IF(Table3[[#This Row],[ShoulderLenEnd]]="",0,90-(DEGREES(ATAN((Q1462-P1462)/((N1462-O1462)/2)))))</f>
        <v>90</v>
      </c>
      <c r="S1462" s="15">
        <v>1.0249999999999999</v>
      </c>
      <c r="T1462" s="6">
        <v>3</v>
      </c>
      <c r="U1462" s="6">
        <v>3</v>
      </c>
      <c r="V1462" s="6">
        <v>0.15620000000000001</v>
      </c>
      <c r="AE1462" s="6" t="s">
        <v>44</v>
      </c>
      <c r="AF1462" s="6" t="s">
        <v>369</v>
      </c>
      <c r="AG1462" s="6" t="s">
        <v>1709</v>
      </c>
      <c r="AI1462" s="6">
        <v>0</v>
      </c>
      <c r="AJ1462" s="6">
        <v>1</v>
      </c>
      <c r="AK1462" s="6">
        <v>1</v>
      </c>
      <c r="AL1462" s="6">
        <v>1</v>
      </c>
      <c r="AM1462" s="6">
        <v>1</v>
      </c>
      <c r="AN1462" s="6">
        <v>1</v>
      </c>
      <c r="AO1462" s="6">
        <v>1</v>
      </c>
      <c r="AP1462" s="6">
        <v>1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0</v>
      </c>
      <c r="BC1462" s="6">
        <v>0</v>
      </c>
      <c r="BD1462" s="6">
        <v>0</v>
      </c>
      <c r="BE1462" s="6">
        <v>0</v>
      </c>
      <c r="BF1462" s="6">
        <v>0</v>
      </c>
      <c r="BG1462" s="6">
        <v>0</v>
      </c>
      <c r="BH1462" s="6">
        <v>0</v>
      </c>
      <c r="BI1462" s="6">
        <v>0</v>
      </c>
      <c r="BJ1462" s="6">
        <v>0</v>
      </c>
      <c r="BK1462" s="6">
        <v>0</v>
      </c>
      <c r="BL1462" s="6">
        <v>0</v>
      </c>
      <c r="BM1462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63" spans="1:65" x14ac:dyDescent="0.25">
      <c r="A1463" s="6">
        <v>1</v>
      </c>
      <c r="B1463" s="6" t="s">
        <v>1565</v>
      </c>
      <c r="C1463" s="6" t="s">
        <v>1565</v>
      </c>
      <c r="H1463" s="10" t="s">
        <v>1565</v>
      </c>
      <c r="I1463" s="11" t="s">
        <v>4068</v>
      </c>
      <c r="J1463" s="30" t="s">
        <v>4069</v>
      </c>
      <c r="K1463" s="11" t="str">
        <f>CONCATENATE(Table3[[#This Row],[Type]]," "&amp;TEXT(Table3[[#This Row],[Diameter]],".0000")&amp;""," "&amp;Table3[[#This Row],[NumFlutes]]&amp;"FL")</f>
        <v>EM .1180 5FL</v>
      </c>
      <c r="M1463" s="13">
        <v>0.11799999999999999</v>
      </c>
      <c r="N1463" s="13">
        <v>0.23499999999999999</v>
      </c>
      <c r="O1463" s="6">
        <v>0.11799999999999999</v>
      </c>
      <c r="P1463" s="6">
        <v>0.37</v>
      </c>
      <c r="Q1463" s="6">
        <v>0.61</v>
      </c>
      <c r="R1463" s="14">
        <f>IF(Table3[[#This Row],[ShoulderLenEnd]]="",0,90-(DEGREES(ATAN((Q1463-P1463)/((N1463-O1463)/2)))))</f>
        <v>13.698717007084454</v>
      </c>
      <c r="S1463" s="15">
        <v>0.65</v>
      </c>
      <c r="T1463" s="6">
        <v>5</v>
      </c>
      <c r="U1463" s="6">
        <v>2.2879999999999998</v>
      </c>
      <c r="V1463" s="6">
        <v>0.35</v>
      </c>
      <c r="AE1463" s="6" t="s">
        <v>44</v>
      </c>
      <c r="AF1463" s="6" t="s">
        <v>369</v>
      </c>
      <c r="AG1463" s="6" t="s">
        <v>2268</v>
      </c>
      <c r="AI1463" s="6">
        <v>0</v>
      </c>
      <c r="AJ1463" s="6">
        <v>0</v>
      </c>
      <c r="AK1463" s="6">
        <v>1</v>
      </c>
      <c r="AL1463" s="6">
        <v>0</v>
      </c>
      <c r="AM1463" s="6">
        <v>0</v>
      </c>
      <c r="AN1463" s="6">
        <v>0</v>
      </c>
      <c r="AO1463" s="6">
        <v>0</v>
      </c>
      <c r="AP1463" s="6">
        <v>1</v>
      </c>
      <c r="AR1463" s="6">
        <v>0</v>
      </c>
      <c r="AS1463" s="6">
        <v>0</v>
      </c>
      <c r="AT1463" s="6">
        <v>0</v>
      </c>
      <c r="AU1463" s="6">
        <v>0</v>
      </c>
      <c r="AV1463" s="6">
        <v>0</v>
      </c>
      <c r="AW1463" s="6">
        <v>0</v>
      </c>
      <c r="AX1463" s="6">
        <v>0</v>
      </c>
      <c r="AY1463" s="6">
        <v>0</v>
      </c>
      <c r="AZ1463" s="6">
        <v>0</v>
      </c>
      <c r="BA1463" s="6">
        <v>0</v>
      </c>
      <c r="BB1463" s="6">
        <v>1</v>
      </c>
      <c r="BC1463" s="6">
        <v>0</v>
      </c>
      <c r="BD1463" s="6">
        <v>0</v>
      </c>
      <c r="BE1463" s="6">
        <v>0</v>
      </c>
      <c r="BF1463" s="6">
        <v>0</v>
      </c>
      <c r="BG1463" s="6">
        <v>0</v>
      </c>
      <c r="BH1463" s="6">
        <v>0</v>
      </c>
      <c r="BI1463" s="6">
        <v>0</v>
      </c>
      <c r="BJ1463" s="6">
        <v>0</v>
      </c>
      <c r="BK1463" s="6">
        <v>0</v>
      </c>
      <c r="BL1463" s="6">
        <v>0</v>
      </c>
      <c r="BM1463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64" spans="1:65" x14ac:dyDescent="0.25">
      <c r="A1464" s="6">
        <v>1</v>
      </c>
      <c r="B1464" s="6" t="s">
        <v>1554</v>
      </c>
      <c r="C1464" s="6" t="s">
        <v>1554</v>
      </c>
      <c r="H1464" s="10" t="s">
        <v>1554</v>
      </c>
      <c r="I1464" s="11" t="s">
        <v>4070</v>
      </c>
      <c r="J1464" s="12">
        <v>715214</v>
      </c>
      <c r="K1464" s="11" t="str">
        <f>CONCATENATE(Table3[[#This Row],[Type]]," "&amp;TEXT(Table3[[#This Row],[Diameter]],".0000")&amp;""," "&amp;Table3[[#This Row],[NumFlutes]]&amp;"FL")</f>
        <v>DO .0830 FL</v>
      </c>
      <c r="M1464" s="13">
        <v>8.3000000000000004E-2</v>
      </c>
      <c r="N1464" s="13">
        <v>0.125</v>
      </c>
      <c r="R1464" s="14">
        <f>IF(Table3[[#This Row],[ShoulderLenEnd]]="",0,90-(DEGREES(ATAN((Q1464-P1464)/((N1464-O1464)/2)))))</f>
        <v>0</v>
      </c>
      <c r="BM1464" s="76">
        <f>IF(Table3[[#This Row],[Type]]="EM",IF((Table3[[#This Row],[Diameter]]/2)-Table3[[#This Row],[CornerRadius]]-0.012&gt;0,(Table3[[#This Row],[Diameter]]/2)-Table3[[#This Row],[CornerRadius]]-0.012,0),)</f>
        <v>0</v>
      </c>
    </row>
    <row r="1465" spans="1:65" x14ac:dyDescent="0.25">
      <c r="A1465" s="6">
        <v>1</v>
      </c>
      <c r="B1465" s="6" t="s">
        <v>59</v>
      </c>
      <c r="C1465" s="6" t="s">
        <v>59</v>
      </c>
      <c r="H1465" s="10" t="s">
        <v>59</v>
      </c>
      <c r="I1465" s="11" t="s">
        <v>4085</v>
      </c>
      <c r="J1465" s="30" t="s">
        <v>4084</v>
      </c>
      <c r="K1465" s="11" t="str">
        <f>CONCATENATE(Table3[[#This Row],[Type]]," "&amp;TEXT(Table3[[#This Row],[Diameter]],".0000")&amp;""," "&amp;Table3[[#This Row],[NumFlutes]]&amp;"FL")</f>
        <v>BA .0625 3FL</v>
      </c>
      <c r="M1465" s="13">
        <v>6.25E-2</v>
      </c>
      <c r="N1465" s="13">
        <v>0.125</v>
      </c>
      <c r="O1465" s="6">
        <v>6.25E-2</v>
      </c>
      <c r="P1465" s="6">
        <v>0.5</v>
      </c>
      <c r="Q1465" s="6">
        <v>0.6</v>
      </c>
      <c r="R1465" s="14">
        <f>IF(Table3[[#This Row],[ShoulderLenEnd]]="",0,90-(DEGREES(ATAN((Q1465-P1465)/((N1465-O1465)/2)))))</f>
        <v>17.354024636261329</v>
      </c>
      <c r="S1465" s="15">
        <v>0.65</v>
      </c>
      <c r="T1465" s="6">
        <v>3</v>
      </c>
      <c r="U1465" s="6">
        <v>2.5</v>
      </c>
      <c r="V1465" s="6">
        <v>9.2999999999999999E-2</v>
      </c>
      <c r="AE1465" s="6" t="s">
        <v>44</v>
      </c>
      <c r="AF1465" s="6" t="s">
        <v>62</v>
      </c>
      <c r="AG1465" s="6" t="s">
        <v>66</v>
      </c>
      <c r="AI1465" s="6">
        <v>0</v>
      </c>
      <c r="AJ1465" s="6">
        <v>1</v>
      </c>
      <c r="AK1465" s="6">
        <v>0</v>
      </c>
      <c r="AL1465" s="6">
        <v>1</v>
      </c>
      <c r="AM1465" s="6">
        <v>0</v>
      </c>
      <c r="AN1465" s="6">
        <v>1</v>
      </c>
      <c r="AO1465" s="6">
        <v>0</v>
      </c>
      <c r="AP1465" s="6">
        <v>1</v>
      </c>
      <c r="AR1465" s="6">
        <v>0</v>
      </c>
      <c r="AS1465" s="6">
        <v>0</v>
      </c>
      <c r="AT1465" s="6">
        <v>0</v>
      </c>
      <c r="AU1465" s="6">
        <v>0</v>
      </c>
      <c r="AV1465" s="6">
        <v>1</v>
      </c>
      <c r="AW1465" s="6">
        <v>0</v>
      </c>
      <c r="AX1465" s="6">
        <v>0</v>
      </c>
      <c r="AY1465" s="6">
        <v>0</v>
      </c>
      <c r="AZ1465" s="6">
        <v>1</v>
      </c>
      <c r="BA1465" s="6">
        <v>0</v>
      </c>
      <c r="BB1465" s="6">
        <v>0</v>
      </c>
      <c r="BC1465" s="6">
        <v>0</v>
      </c>
      <c r="BD1465" s="6">
        <v>0</v>
      </c>
      <c r="BE1465" s="6">
        <v>0</v>
      </c>
      <c r="BF1465" s="6">
        <v>0</v>
      </c>
      <c r="BG1465" s="6">
        <v>0</v>
      </c>
      <c r="BH1465" s="6">
        <v>0</v>
      </c>
      <c r="BI1465" s="6">
        <v>0</v>
      </c>
      <c r="BJ1465" s="6">
        <v>0</v>
      </c>
      <c r="BK1465" s="6">
        <v>0</v>
      </c>
      <c r="BL1465" s="6">
        <v>0</v>
      </c>
      <c r="BM1465" s="76">
        <f>IF(Table3[[#This Row],[Type]]="EM",IF((Table3[[#This Row],[Diameter]]/2)-Table3[[#This Row],[CornerRadius]]-0.012&gt;0,(Table3[[#This Row],[Diameter]]/2)-Table3[[#This Row],[CornerRadius]]-0.012,0),)</f>
        <v>0</v>
      </c>
    </row>
    <row r="1466" spans="1:65" x14ac:dyDescent="0.25">
      <c r="A1466" s="6">
        <v>1</v>
      </c>
      <c r="B1466" s="6" t="s">
        <v>59</v>
      </c>
      <c r="C1466" s="6" t="s">
        <v>59</v>
      </c>
      <c r="H1466" s="10" t="s">
        <v>59</v>
      </c>
      <c r="I1466" s="11" t="s">
        <v>4086</v>
      </c>
      <c r="J1466" s="30" t="s">
        <v>4087</v>
      </c>
      <c r="K1466" s="11" t="str">
        <f>CONCATENATE(Table3[[#This Row],[Type]]," "&amp;TEXT(Table3[[#This Row],[Diameter]],".0000")&amp;""," "&amp;Table3[[#This Row],[NumFlutes]]&amp;"FL")</f>
        <v>BA .0620 4FL</v>
      </c>
      <c r="M1466" s="13">
        <v>6.2E-2</v>
      </c>
      <c r="N1466" s="13">
        <v>0.125</v>
      </c>
      <c r="O1466" s="6">
        <v>6.2E-2</v>
      </c>
      <c r="P1466" s="6">
        <v>0.125</v>
      </c>
      <c r="Q1466" s="6">
        <v>0.23499999999999999</v>
      </c>
      <c r="R1466" s="14">
        <f>IF(Table3[[#This Row],[ShoulderLenEnd]]="",0,90-(DEGREES(ATAN((Q1466-P1466)/((N1466-O1466)/2)))))</f>
        <v>15.979787120990125</v>
      </c>
      <c r="S1466" s="15">
        <v>0.25</v>
      </c>
      <c r="T1466" s="6">
        <v>4</v>
      </c>
      <c r="U1466" s="6">
        <v>1.51</v>
      </c>
      <c r="V1466" s="6">
        <v>0.1</v>
      </c>
      <c r="AE1466" s="6" t="s">
        <v>44</v>
      </c>
      <c r="AF1466" s="6" t="s">
        <v>369</v>
      </c>
      <c r="AG1466" s="6" t="s">
        <v>66</v>
      </c>
      <c r="AI1466" s="6">
        <v>0</v>
      </c>
      <c r="AJ1466" s="6">
        <v>1</v>
      </c>
      <c r="AK1466" s="6">
        <v>1</v>
      </c>
      <c r="AL1466" s="6">
        <v>1</v>
      </c>
      <c r="AM1466" s="6">
        <v>1</v>
      </c>
      <c r="AN1466" s="6">
        <v>1</v>
      </c>
      <c r="AO1466" s="6">
        <v>1</v>
      </c>
      <c r="AP1466" s="6">
        <v>1</v>
      </c>
      <c r="AR1466" s="6">
        <v>0</v>
      </c>
      <c r="AS1466" s="6">
        <v>0</v>
      </c>
      <c r="AT1466" s="6">
        <v>0</v>
      </c>
      <c r="AV1466" s="6">
        <v>1</v>
      </c>
      <c r="AW1466" s="6">
        <v>0</v>
      </c>
      <c r="AX1466" s="6">
        <v>0</v>
      </c>
      <c r="AY1466" s="6">
        <v>0</v>
      </c>
      <c r="AZ1466" s="6">
        <v>1</v>
      </c>
      <c r="BA1466" s="6">
        <v>0</v>
      </c>
      <c r="BB1466" s="6">
        <v>0</v>
      </c>
      <c r="BC1466" s="6">
        <v>0</v>
      </c>
      <c r="BD1466" s="6">
        <v>0</v>
      </c>
      <c r="BE1466" s="6">
        <v>0</v>
      </c>
      <c r="BF1466" s="6">
        <v>0</v>
      </c>
      <c r="BG1466" s="6">
        <v>0</v>
      </c>
      <c r="BH1466" s="6">
        <v>0</v>
      </c>
      <c r="BI1466" s="6">
        <v>0</v>
      </c>
      <c r="BJ1466" s="6">
        <v>0</v>
      </c>
      <c r="BK1466" s="6">
        <v>0</v>
      </c>
      <c r="BL1466" s="6">
        <v>0</v>
      </c>
      <c r="BM1466" s="76">
        <f>IF(Table3[[#This Row],[Type]]="EM",IF((Table3[[#This Row],[Diameter]]/2)-Table3[[#This Row],[CornerRadius]]-0.012&gt;0,(Table3[[#This Row],[Diameter]]/2)-Table3[[#This Row],[CornerRadius]]-0.012,0),)</f>
        <v>0</v>
      </c>
    </row>
    <row r="1467" spans="1:65" x14ac:dyDescent="0.25">
      <c r="A1467" s="6">
        <v>1</v>
      </c>
      <c r="B1467" s="6" t="s">
        <v>2241</v>
      </c>
      <c r="C1467" s="6" t="s">
        <v>2241</v>
      </c>
      <c r="H1467" s="10" t="s">
        <v>2241</v>
      </c>
      <c r="I1467" s="11" t="s">
        <v>4089</v>
      </c>
      <c r="J1467" s="30" t="s">
        <v>4090</v>
      </c>
      <c r="K1467" s="11" t="str">
        <f>CONCATENATE(Table3[[#This Row],[Type]]," "&amp;TEXT(Table3[[#This Row],[Diameter]],".0000")&amp;""," "&amp;Table3[[#This Row],[NumFlutes]]&amp;"FL")</f>
        <v>TM .2180 3FL</v>
      </c>
      <c r="L1467" s="17" t="s">
        <v>4088</v>
      </c>
      <c r="M1467" s="13">
        <v>0.218</v>
      </c>
      <c r="N1467" s="13">
        <v>0.25</v>
      </c>
      <c r="O1467" s="6">
        <v>0.245</v>
      </c>
      <c r="P1467" s="6">
        <v>0.44</v>
      </c>
      <c r="Q1467" s="6">
        <v>0.46</v>
      </c>
      <c r="R1467" s="14">
        <f>IF(Table3[[#This Row],[ShoulderLenEnd]]="",0,90-(DEGREES(ATAN((Q1467-P1467)/((N1467-O1467)/2)))))</f>
        <v>7.125016348901795</v>
      </c>
      <c r="S1467" s="15">
        <v>0.5</v>
      </c>
      <c r="T1467" s="6">
        <v>3</v>
      </c>
      <c r="U1467" s="6">
        <v>4.04</v>
      </c>
      <c r="V1467" s="6">
        <v>0.44</v>
      </c>
      <c r="X1467" s="13">
        <v>3.6999999999999998E-2</v>
      </c>
      <c r="Y1467" s="6" t="s">
        <v>3516</v>
      </c>
      <c r="AB1467" s="6">
        <v>0.17499999999999999</v>
      </c>
      <c r="AE1467" s="6" t="s">
        <v>44</v>
      </c>
      <c r="AF1467" s="6" t="s">
        <v>73</v>
      </c>
      <c r="AG1467" s="6" t="s">
        <v>66</v>
      </c>
      <c r="AH1467" s="6">
        <v>10</v>
      </c>
      <c r="AI1467" s="6">
        <v>0</v>
      </c>
      <c r="AJ1467" s="6">
        <v>1</v>
      </c>
      <c r="AK1467" s="6">
        <v>1</v>
      </c>
      <c r="AL1467" s="6">
        <v>1</v>
      </c>
      <c r="AM1467" s="6">
        <v>1</v>
      </c>
      <c r="AN1467" s="6">
        <v>1</v>
      </c>
      <c r="AO1467" s="6">
        <v>0</v>
      </c>
      <c r="AP1467" s="6">
        <v>1</v>
      </c>
      <c r="AR1467" s="6">
        <v>0</v>
      </c>
      <c r="AS1467" s="6">
        <v>0</v>
      </c>
      <c r="AT1467" s="6">
        <v>0</v>
      </c>
      <c r="AU1467" s="6">
        <v>0</v>
      </c>
      <c r="AV1467" s="6">
        <v>1</v>
      </c>
      <c r="AW1467" s="6">
        <v>0</v>
      </c>
      <c r="AX1467" s="6">
        <v>0</v>
      </c>
      <c r="AY1467" s="6">
        <v>0</v>
      </c>
      <c r="AZ1467" s="6">
        <v>0</v>
      </c>
      <c r="BA1467" s="6">
        <v>1</v>
      </c>
      <c r="BB1467" s="6">
        <v>0</v>
      </c>
      <c r="BC1467" s="6">
        <v>0</v>
      </c>
      <c r="BD1467" s="6">
        <v>0</v>
      </c>
      <c r="BE1467" s="6">
        <v>0</v>
      </c>
      <c r="BF1467" s="6">
        <v>0</v>
      </c>
      <c r="BG1467" s="6">
        <v>0</v>
      </c>
      <c r="BH1467" s="6">
        <v>0</v>
      </c>
      <c r="BI1467" s="6">
        <v>0</v>
      </c>
      <c r="BJ1467" s="6">
        <v>0</v>
      </c>
      <c r="BK1467" s="6">
        <v>0</v>
      </c>
      <c r="BL1467" s="6">
        <v>0</v>
      </c>
      <c r="BM1467" s="76">
        <v>0</v>
      </c>
    </row>
    <row r="1468" spans="1:65" x14ac:dyDescent="0.25">
      <c r="A1468" s="6">
        <v>1</v>
      </c>
      <c r="B1468" s="6" t="s">
        <v>1565</v>
      </c>
      <c r="C1468" s="6" t="s">
        <v>1565</v>
      </c>
      <c r="H1468" s="10" t="s">
        <v>1565</v>
      </c>
      <c r="I1468" s="11" t="s">
        <v>4093</v>
      </c>
      <c r="J1468" s="30" t="s">
        <v>4094</v>
      </c>
      <c r="K1468" s="11" t="str">
        <f>CONCATENATE(Table3[[#This Row],[Type]]," "&amp;TEXT(Table3[[#This Row],[Diameter]],".0000")&amp;""," "&amp;Table3[[#This Row],[NumFlutes]]&amp;"FL")</f>
        <v>EM .0350 3FL</v>
      </c>
      <c r="M1468" s="13">
        <v>3.5000000000000003E-2</v>
      </c>
      <c r="N1468" s="13">
        <v>0.125</v>
      </c>
      <c r="O1468" s="6">
        <v>3.3000000000000002E-2</v>
      </c>
      <c r="P1468" s="6">
        <v>0.71</v>
      </c>
      <c r="Q1468" s="6">
        <v>0.78</v>
      </c>
      <c r="R1468" s="14">
        <f>IF(Table3[[#This Row],[ShoulderLenEnd]]="",0,90-(DEGREES(ATAN((Q1468-P1468)/((N1468-O1468)/2)))))</f>
        <v>33.310630824560782</v>
      </c>
      <c r="S1468" s="15">
        <v>0.8</v>
      </c>
      <c r="T1468" s="6">
        <v>3</v>
      </c>
      <c r="U1468" s="6">
        <v>2.5</v>
      </c>
      <c r="V1468" s="6">
        <v>5.1999999999999998E-2</v>
      </c>
      <c r="AE1468" s="6" t="s">
        <v>44</v>
      </c>
      <c r="AF1468" s="6" t="s">
        <v>369</v>
      </c>
      <c r="AG1468" s="6" t="s">
        <v>66</v>
      </c>
      <c r="AI1468" s="6">
        <v>0</v>
      </c>
      <c r="AJ1468" s="6">
        <v>1</v>
      </c>
      <c r="AK1468" s="6">
        <v>1</v>
      </c>
      <c r="AL1468" s="6">
        <v>1</v>
      </c>
      <c r="AM1468" s="6">
        <v>1</v>
      </c>
      <c r="AN1468" s="6">
        <v>1</v>
      </c>
      <c r="AO1468" s="6">
        <v>1</v>
      </c>
      <c r="AP1468" s="6">
        <v>1</v>
      </c>
      <c r="AR1468" s="6">
        <v>0</v>
      </c>
      <c r="AS1468" s="6">
        <v>0</v>
      </c>
      <c r="AT1468" s="6">
        <v>0</v>
      </c>
      <c r="AU1468" s="6">
        <v>0</v>
      </c>
      <c r="AV1468" s="6">
        <v>1</v>
      </c>
      <c r="AW1468" s="6">
        <v>0</v>
      </c>
      <c r="AX1468" s="6">
        <v>0</v>
      </c>
      <c r="AY1468" s="6">
        <v>0</v>
      </c>
      <c r="AZ1468" s="6">
        <v>1</v>
      </c>
      <c r="BA1468" s="6">
        <v>0</v>
      </c>
      <c r="BB1468" s="6">
        <v>0</v>
      </c>
      <c r="BC1468" s="6">
        <v>0</v>
      </c>
      <c r="BD1468" s="6">
        <v>0</v>
      </c>
      <c r="BE1468" s="6">
        <v>0</v>
      </c>
      <c r="BF1468" s="6">
        <v>0</v>
      </c>
      <c r="BG1468" s="6">
        <v>0</v>
      </c>
      <c r="BH1468" s="6">
        <v>0</v>
      </c>
      <c r="BI1468" s="6">
        <v>0</v>
      </c>
      <c r="BJ1468" s="6">
        <v>0</v>
      </c>
      <c r="BK1468" s="6">
        <v>0</v>
      </c>
      <c r="BL1468" s="6">
        <v>0</v>
      </c>
      <c r="BM1468" s="76">
        <f>IF(Table3[[#This Row],[Type]]="EM",IF((Table3[[#This Row],[Diameter]]/2)-Table3[[#This Row],[CornerRadius]]-0.012&gt;0,(Table3[[#This Row],[Diameter]]/2)-Table3[[#This Row],[CornerRadius]]-0.012,0),)</f>
        <v>5.5000000000000014E-3</v>
      </c>
    </row>
    <row r="1469" spans="1:65" x14ac:dyDescent="0.25">
      <c r="A1469" s="6">
        <v>0</v>
      </c>
      <c r="B1469" s="6" t="s">
        <v>1565</v>
      </c>
      <c r="C1469" s="6" t="s">
        <v>1565</v>
      </c>
      <c r="H1469" s="10" t="s">
        <v>1565</v>
      </c>
      <c r="I1469" s="11" t="s">
        <v>4097</v>
      </c>
      <c r="J1469" s="30" t="s">
        <v>4098</v>
      </c>
      <c r="K1469" s="11" t="str">
        <f>CONCATENATE(Table3[[#This Row],[Type]]," "&amp;TEXT(Table3[[#This Row],[Diameter]],".0000")&amp;""," "&amp;Table3[[#This Row],[NumFlutes]]&amp;"FL")</f>
        <v>EM .1250 5FL</v>
      </c>
      <c r="M1469" s="13">
        <v>0.125</v>
      </c>
      <c r="N1469" s="13">
        <v>0.25</v>
      </c>
      <c r="O1469" s="6">
        <v>0.125</v>
      </c>
      <c r="P1469" s="6">
        <v>0.4</v>
      </c>
      <c r="Q1469" s="6">
        <v>0.67500000000000004</v>
      </c>
      <c r="R1469" s="14">
        <f>IF(Table3[[#This Row],[ShoulderLenEnd]]="",0,90-(DEGREES(ATAN((Q1469-P1469)/((N1469-O1469)/2)))))</f>
        <v>12.80426606528674</v>
      </c>
      <c r="S1469" s="15">
        <v>0.7</v>
      </c>
      <c r="T1469" s="6">
        <v>5</v>
      </c>
      <c r="U1469" s="6">
        <v>2.2749999999999999</v>
      </c>
      <c r="V1469" s="6">
        <v>0.375</v>
      </c>
      <c r="AE1469" s="6" t="s">
        <v>44</v>
      </c>
      <c r="AF1469" s="6" t="s">
        <v>369</v>
      </c>
      <c r="AG1469" s="6" t="s">
        <v>2268</v>
      </c>
      <c r="AI1469" s="6">
        <v>0</v>
      </c>
      <c r="AJ1469" s="6">
        <v>1</v>
      </c>
      <c r="AK1469" s="6">
        <v>1</v>
      </c>
      <c r="AL1469" s="6">
        <v>1</v>
      </c>
      <c r="AM1469" s="6">
        <v>1</v>
      </c>
      <c r="AN1469" s="6">
        <v>1</v>
      </c>
      <c r="AO1469" s="6">
        <v>1</v>
      </c>
      <c r="AP1469" s="6">
        <v>1</v>
      </c>
      <c r="AR1469" s="6">
        <v>0</v>
      </c>
      <c r="AS1469" s="6">
        <v>0</v>
      </c>
      <c r="AT1469" s="6">
        <v>0</v>
      </c>
      <c r="AU1469" s="6">
        <v>0</v>
      </c>
      <c r="AV1469" s="6">
        <v>1</v>
      </c>
      <c r="AW1469" s="6">
        <v>0</v>
      </c>
      <c r="AX1469" s="6">
        <v>0</v>
      </c>
      <c r="AY1469" s="6">
        <v>0</v>
      </c>
      <c r="AZ1469" s="6">
        <v>0</v>
      </c>
      <c r="BA1469" s="6">
        <v>0</v>
      </c>
      <c r="BB1469" s="6">
        <v>1</v>
      </c>
      <c r="BC1469" s="6">
        <v>0</v>
      </c>
      <c r="BD1469" s="6">
        <v>0</v>
      </c>
      <c r="BE1469" s="6">
        <v>0</v>
      </c>
      <c r="BF1469" s="6">
        <v>0</v>
      </c>
      <c r="BG1469" s="6">
        <v>0</v>
      </c>
      <c r="BH1469" s="6">
        <v>0</v>
      </c>
      <c r="BI1469" s="6">
        <v>0</v>
      </c>
      <c r="BJ1469" s="6">
        <v>0</v>
      </c>
      <c r="BK1469" s="6">
        <v>0</v>
      </c>
      <c r="BL1469" s="6">
        <v>0</v>
      </c>
      <c r="BM1469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048442" spans="5:5" x14ac:dyDescent="0.25">
      <c r="E1048442" s="6">
        <f>COUNT(E24:E1048441)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F28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B12" sqref="B12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A24" t="s">
        <v>1275</v>
      </c>
      <c r="B24" s="86" t="s">
        <v>4071</v>
      </c>
      <c r="C24" s="86" t="s">
        <v>2546</v>
      </c>
      <c r="D24" s="86">
        <v>5.9370079999999996</v>
      </c>
      <c r="E24" t="s">
        <v>2513</v>
      </c>
      <c r="F24" s="86" t="s">
        <v>2514</v>
      </c>
      <c r="G24" s="86" t="s">
        <v>4072</v>
      </c>
      <c r="H24" s="86" t="s">
        <v>4073</v>
      </c>
      <c r="I24" s="86" t="s">
        <v>4074</v>
      </c>
      <c r="J24" s="86" t="s">
        <v>4075</v>
      </c>
      <c r="K24" t="s">
        <v>4076</v>
      </c>
      <c r="L24" t="s">
        <v>4077</v>
      </c>
      <c r="M24" t="s">
        <v>4078</v>
      </c>
      <c r="N24" t="s">
        <v>4079</v>
      </c>
      <c r="O24" t="s">
        <v>4080</v>
      </c>
      <c r="P24" t="s">
        <v>4081</v>
      </c>
      <c r="Q24" t="s">
        <v>4082</v>
      </c>
      <c r="R24" t="s">
        <v>4083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04" activePane="bottomLeft" state="frozen"/>
      <selection activeCell="M1" sqref="M1"/>
      <selection pane="bottomLeft" activeCell="K140" sqref="K14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4095</v>
      </c>
      <c r="H140" s="21" t="s">
        <v>4096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62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99"/>
  <sheetViews>
    <sheetView workbookViewId="0">
      <selection activeCell="I38" sqref="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  <row r="1871" spans="2:2" x14ac:dyDescent="0.25">
      <c r="B1871" s="77"/>
    </row>
    <row r="1872" spans="2:2" x14ac:dyDescent="0.25">
      <c r="B1872" s="77"/>
    </row>
    <row r="1873" spans="2:2" x14ac:dyDescent="0.25">
      <c r="B1873" s="77"/>
    </row>
    <row r="1874" spans="2:2" x14ac:dyDescent="0.25">
      <c r="B1874" s="77"/>
    </row>
    <row r="1875" spans="2:2" x14ac:dyDescent="0.25">
      <c r="B1875" s="77"/>
    </row>
    <row r="1876" spans="2:2" x14ac:dyDescent="0.25">
      <c r="B1876" s="77"/>
    </row>
    <row r="1877" spans="2:2" x14ac:dyDescent="0.25">
      <c r="B1877" s="77"/>
    </row>
    <row r="1878" spans="2:2" x14ac:dyDescent="0.25">
      <c r="B1878" s="77"/>
    </row>
    <row r="1879" spans="2:2" x14ac:dyDescent="0.25">
      <c r="B1879" s="77"/>
    </row>
    <row r="1880" spans="2:2" x14ac:dyDescent="0.25">
      <c r="B1880" s="77"/>
    </row>
    <row r="1881" spans="2:2" x14ac:dyDescent="0.25">
      <c r="B1881" s="77"/>
    </row>
    <row r="1882" spans="2:2" x14ac:dyDescent="0.25">
      <c r="B1882" s="77"/>
    </row>
    <row r="1883" spans="2:2" x14ac:dyDescent="0.25">
      <c r="B1883" s="77"/>
    </row>
    <row r="1884" spans="2:2" x14ac:dyDescent="0.25">
      <c r="B1884" s="77"/>
    </row>
    <row r="1885" spans="2:2" x14ac:dyDescent="0.25">
      <c r="B1885" s="77"/>
    </row>
    <row r="1886" spans="2:2" x14ac:dyDescent="0.25">
      <c r="B1886" s="77"/>
    </row>
    <row r="1887" spans="2:2" x14ac:dyDescent="0.25">
      <c r="B1887" s="77"/>
    </row>
    <row r="1888" spans="2:2" x14ac:dyDescent="0.25">
      <c r="B1888" s="77"/>
    </row>
    <row r="1889" spans="2:2" x14ac:dyDescent="0.25">
      <c r="B1889" s="77"/>
    </row>
    <row r="1890" spans="2:2" x14ac:dyDescent="0.25">
      <c r="B1890" s="77"/>
    </row>
    <row r="1891" spans="2:2" x14ac:dyDescent="0.25">
      <c r="B1891" s="77"/>
    </row>
    <row r="1892" spans="2:2" x14ac:dyDescent="0.25">
      <c r="B1892" s="77"/>
    </row>
    <row r="1893" spans="2:2" x14ac:dyDescent="0.25">
      <c r="B1893" s="77"/>
    </row>
    <row r="1894" spans="2:2" x14ac:dyDescent="0.25">
      <c r="B1894" s="77"/>
    </row>
    <row r="1895" spans="2:2" x14ac:dyDescent="0.25">
      <c r="B1895" s="77"/>
    </row>
    <row r="1896" spans="2:2" x14ac:dyDescent="0.25">
      <c r="B1896" s="77"/>
    </row>
    <row r="1897" spans="2:2" x14ac:dyDescent="0.25">
      <c r="B1897" s="77"/>
    </row>
    <row r="1898" spans="2:2" x14ac:dyDescent="0.25">
      <c r="B1898" s="77"/>
    </row>
    <row r="1899" spans="2:2" x14ac:dyDescent="0.25">
      <c r="B1899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37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2025-09-02T14:30:25Z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