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17818A02-659F-4839-A7B5-24C9911E6C08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72" i="45" l="1"/>
  <c r="K1472" i="45"/>
  <c r="BM1472" i="45"/>
  <c r="R1471" i="45" l="1"/>
  <c r="R1470" i="45"/>
  <c r="BM1470" i="45"/>
  <c r="BM1471" i="45"/>
  <c r="K1469" i="45"/>
  <c r="K1470" i="45"/>
  <c r="K1471" i="45"/>
  <c r="R1469" i="45" l="1"/>
  <c r="BM1469" i="45"/>
  <c r="R1468" i="45" l="1"/>
  <c r="K1468" i="45"/>
  <c r="BM1468" i="45"/>
  <c r="R1467" i="45" l="1"/>
  <c r="K1467" i="45"/>
  <c r="R1466" i="45" l="1"/>
  <c r="K1466" i="45"/>
  <c r="BM1466" i="45"/>
  <c r="R1465" i="45" l="1"/>
  <c r="R1464" i="45"/>
  <c r="K1465" i="45"/>
  <c r="BM1465" i="45"/>
  <c r="K1464" i="45" l="1"/>
  <c r="BM1464" i="45"/>
  <c r="R1463" i="45" l="1"/>
  <c r="K1463" i="45"/>
  <c r="BM1463" i="45"/>
  <c r="BM1462" i="45" l="1"/>
  <c r="R1461" i="45"/>
  <c r="R1462" i="45"/>
  <c r="K1462" i="45"/>
  <c r="K1461" i="45"/>
  <c r="BM1461" i="45"/>
  <c r="R1460" i="45"/>
  <c r="K1460" i="45"/>
  <c r="BM1460" i="45"/>
  <c r="R1459" i="45" l="1"/>
  <c r="K1459" i="45"/>
  <c r="BM1459" i="45"/>
  <c r="R1458" i="45"/>
  <c r="K1458" i="45"/>
  <c r="BM1458" i="45"/>
  <c r="R1457" i="45" l="1"/>
  <c r="K1457" i="45"/>
  <c r="BM1457" i="45"/>
  <c r="R1456" i="45" l="1"/>
  <c r="K1456" i="45"/>
  <c r="BM1456" i="45"/>
  <c r="R1455" i="45" l="1"/>
  <c r="K1455" i="45"/>
  <c r="BM1455" i="45"/>
  <c r="R1454" i="45" l="1"/>
  <c r="K1454" i="45"/>
  <c r="BM1454" i="45"/>
  <c r="BM1453" i="45" l="1"/>
  <c r="R1453" i="45"/>
  <c r="AA1453" i="45"/>
  <c r="K1453" i="45"/>
  <c r="BM1452" i="45" l="1"/>
  <c r="AA1452" i="45"/>
  <c r="R1452" i="45"/>
  <c r="K1452" i="45"/>
  <c r="AA1451" i="45" l="1"/>
  <c r="R1451" i="45"/>
  <c r="K1451" i="45"/>
  <c r="BM1451" i="45"/>
  <c r="R1450" i="45" l="1"/>
  <c r="K1450" i="45"/>
  <c r="BM1450" i="45"/>
  <c r="R1449" i="45" l="1"/>
  <c r="K1449" i="45"/>
  <c r="BM1449" i="45"/>
  <c r="AA1448" i="45" l="1"/>
  <c r="R1448" i="45"/>
  <c r="K1448" i="45"/>
  <c r="BM1448" i="45"/>
  <c r="R1447" i="45" l="1"/>
  <c r="K1447" i="45"/>
  <c r="BM1447" i="45"/>
  <c r="R1446" i="45"/>
  <c r="K1446" i="45"/>
  <c r="BM1446" i="45"/>
  <c r="R1445" i="45" l="1"/>
  <c r="K1445" i="45"/>
  <c r="BM1445" i="45"/>
  <c r="R1444" i="45" l="1"/>
  <c r="K1444" i="45"/>
  <c r="BM1444" i="45"/>
  <c r="R1443" i="45" l="1"/>
  <c r="K1443" i="45"/>
  <c r="BM1443" i="45"/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R1426" i="45" l="1"/>
  <c r="M1426" i="45"/>
  <c r="AA1426" i="45" s="1"/>
  <c r="BM1426" i="45"/>
  <c r="K1426" i="45" l="1"/>
  <c r="AA1422" i="45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2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A319" i="45"/>
  <c r="R319" i="45"/>
  <c r="BO320" i="45"/>
  <c r="AZ320" i="45"/>
  <c r="AA320" i="45"/>
  <c r="R320" i="45"/>
  <c r="BO321" i="45"/>
  <c r="AZ321" i="45"/>
  <c r="AA321" i="45"/>
  <c r="R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A1078" i="45"/>
  <c r="R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V1221" i="45"/>
  <c r="AA1221" i="45"/>
  <c r="R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V1267" i="45"/>
  <c r="AA1267" i="45"/>
  <c r="R1267" i="45"/>
  <c r="BO1268" i="45"/>
  <c r="AZ1268" i="45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<sst xmlns="http://schemas.openxmlformats.org/spreadsheetml/2006/main" count="16838" uniqueCount="4105">
  <si>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</si>
  <si>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</si>
  <si>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</si>
  <si>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</si>
  <si>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</si>
  <si>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</si>
  <si>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</si>
  <si>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</si>
  <si>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</si>
  <si>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</si>
  <si>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</si>
  <si>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</si>
  <si>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</si>
  <si>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</si>
  <si>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</si>
  <si>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</si>
  <si>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</si>
  <si>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</si>
  <si>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</si>
  <si>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</si>
  <si>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</si>
  <si>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</si>
  <si>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</si>
  <si>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</si>
  <si>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</si>
  <si>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</si>
  <si>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</si>
  <si>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</si>
  <si>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</si>
  <si>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</si>
  <si>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</si>
  <si>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</si>
  <si>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</si>
  <si>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</si>
  <si>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</si>
  <si>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</si>
  <si>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</si>
  <si>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</si>
  <si>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</si>
  <si>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</si>
  <si>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</si>
  <si>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</si>
  <si>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</si>
  <si>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</si>
  <si>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</si>
  <si>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</si>
  <si>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</si>
  <si>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</si>
  <si>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</si>
  <si>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</si>
  <si>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</si>
  <si>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</si>
  <si>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</si>
  <si>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</si>
  <si>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</si>
  <si>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</si>
  <si>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</si>
  <si>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</si>
  <si>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</si>
  <si>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</si>
  <si>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</si>
  <si>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</si>
  <si>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</si>
  <si>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</si>
  <si>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</si>
  <si>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</si>
  <si>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</si>
  <si>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</si>
  <si>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</si>
  <si>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</si>
  <si>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</si>
  <si>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</si>
  <si>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</si>
  <si>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</si>
  <si>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</si>
  <si>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</si>
  <si>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</si>
  <si>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</si>
  <si>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</si>
  <si>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</si>
  <si>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</si>
  <si>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</si>
  <si>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</si>
  <si>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</si>
  <si>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</si>
  <si>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</si>
  <si>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</si>
  <si>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</si>
  <si>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</si>
  <si>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</si>
  <si>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</si>
  <si>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</si>
  <si>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</si>
  <si>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</si>
  <si>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</si>
  <si>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</si>
  <si>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</si>
  <si>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</si>
  <si>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</si>
  <si>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</si>
  <si>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</si>
  <si>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</si>
  <si>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</si>
  <si>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</si>
  <si>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</si>
  <si>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</si>
  <si>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</si>
  <si>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</si>
  <si>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</si>
  <si>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</si>
  <si>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</si>
  <si>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</si>
  <si>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</si>
  <si>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</si>
  <si>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</si>
  <si>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</si>
  <si>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</si>
  <si>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</si>
  <si>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</si>
  <si>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</si>
  <si>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</si>
  <si>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</si>
  <si>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</si>
  <si>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</si>
  <si>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</si>
  <si>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</si>
  <si>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</si>
  <si>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</si>
  <si>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</si>
  <si>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</si>
  <si>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</si>
  <si>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</si>
  <si>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</si>
  <si>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</si>
  <si>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</si>
  <si>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</si>
  <si>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</si>
  <si>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</si>
  <si>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</si>
  <si>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</si>
  <si>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</si>
  <si>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</si>
  <si>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</si>
  <si>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</si>
  <si>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</si>
  <si>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</si>
  <si>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</si>
  <si>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</si>
  <si>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</si>
  <si>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</si>
  <si>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</si>
  <si>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</si>
  <si>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</si>
  <si>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</si>
  <si>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</si>
  <si>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</si>
  <si>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</si>
  <si>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</si>
  <si>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</si>
  <si>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</si>
  <si>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</si>
  <si>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</si>
  <si>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</si>
  <si>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</si>
  <si>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</si>
  <si>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</si>
  <si>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</si>
  <si>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</si>
  <si>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</si>
  <si>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</si>
  <si>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</si>
  <si>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</si>
  <si>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</si>
  <si>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</si>
  <si>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</si>
  <si>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</si>
  <si>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</si>
  <si>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</si>
  <si>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</si>
  <si>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</si>
  <si>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</si>
  <si>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</si>
  <si>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</si>
  <si>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</si>
  <si>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</si>
  <si>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</si>
  <si>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</si>
  <si>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</si>
  <si>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</si>
  <si>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</si>
  <si>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</si>
  <si>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</si>
  <si>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</si>
  <si>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</si>
  <si>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</si>
  <si>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</si>
  <si>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</si>
  <si>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</si>
  <si>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</si>
  <si>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</si>
  <si>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</si>
  <si>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</si>
  <si>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</si>
  <si>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</si>
  <si>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</si>
  <si>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</si>
  <si>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</si>
  <si>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</si>
  <si>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</si>
  <si>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</si>
  <si>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</si>
  <si>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</si>
  <si>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</si>
  <si>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</si>
  <si>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</si>
  <si>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</si>
  <si>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</si>
  <si>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</si>
  <si>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</si>
  <si>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</si>
  <si>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</si>
  <si>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</si>
  <si>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</si>
  <si>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</si>
  <si>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</si>
  <si>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</si>
  <si>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</si>
  <si>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</si>
  <si>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</si>
  <si>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</si>
  <si>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</si>
  <si>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</si>
  <si>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</si>
  <si>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</si>
  <si>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</si>
  <si>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</si>
  <si>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</si>
  <si>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</si>
  <si>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</si>
  <si>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</si>
  <si>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</si>
  <si>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</si>
  <si>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</si>
  <si>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</si>
  <si>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</si>
  <si>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</si>
  <si>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</si>
  <si>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</si>
  <si>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</si>
  <si>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</si>
  <si>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</si>
  <si>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</si>
  <si>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</si>
  <si>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</si>
  <si>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</si>
  <si>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</si>
  <si>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</si>
  <si>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</si>
  <si>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</si>
  <si>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</si>
  <si>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</si>
  <si>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</si>
  <si>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</si>
  <si>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</si>
  <si>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</si>
  <si>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</si>
  <si>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</si>
  <si>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</si>
  <si>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</si>
  <si>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</si>
  <si>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</si>
  <si>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</si>
  <si>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</si>
  <si>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</si>
  <si>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</si>
  <si>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</si>
  <si>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</si>
  <si>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</si>
  <si>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</si>
  <si>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</si>
  <si>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</si>
  <si>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</si>
  <si>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</si>
  <si>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</si>
  <si>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</si>
  <si>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</si>
  <si>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</si>
  <si>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</si>
  <si>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</si>
  <si>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</si>
  <si>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</si>
  <si>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</si>
  <si>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</si>
  <si>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</si>
  <si>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</si>
  <si>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</si>
  <si>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</si>
  <si>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</si>
  <si>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</si>
  <si>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</si>
  <si>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</si>
  <si>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</si>
  <si>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</si>
  <si>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</si>
  <si>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</si>
  <si>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</si>
  <si>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</si>
  <si>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</si>
  <si>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</si>
  <si>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</si>
  <si>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</si>
  <si>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</si>
  <si>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</si>
  <si>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</si>
  <si>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</si>
  <si>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</si>
  <si>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</si>
  <si>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</si>
  <si>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</si>
  <si>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</si>
  <si>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</si>
  <si>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</si>
  <si>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</si>
  <si>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</si>
  <si>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</si>
  <si>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</si>
  <si>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</si>
  <si>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</si>
  <si>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</si>
  <si>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</si>
  <si>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</si>
  <si>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</si>
  <si>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</si>
  <si>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</si>
  <si>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</si>
  <si>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</si>
  <si>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</si>
  <si>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</si>
  <si>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</si>
  <si>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</si>
  <si>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</si>
  <si>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</si>
  <si>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</si>
  <si>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</si>
  <si>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</si>
  <si>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</si>
  <si>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</si>
  <si>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</si>
  <si>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</si>
  <si>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</si>
  <si>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</si>
  <si>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</si>
  <si>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</si>
  <si>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</si>
  <si>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</si>
  <si>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</si>
  <si>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</si>
  <si>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</si>
  <si>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</si>
  <si>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</si>
  <si>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</si>
  <si>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</si>
  <si>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</si>
  <si>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</si>
  <si>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</si>
  <si>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</si>
  <si>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</si>
  <si>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</si>
  <si>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</si>
  <si>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</si>
  <si>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</si>
  <si>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</si>
  <si>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</si>
  <si>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</si>
  <si>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</si>
  <si>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</si>
  <si>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</si>
  <si>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</si>
  <si>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</si>
  <si>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</si>
  <si>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</si>
  <si>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</si>
  <si>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</si>
  <si>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</si>
  <si>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</si>
  <si>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</si>
  <si>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</si>
  <si>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</si>
  <si>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</si>
  <si>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</si>
  <si>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</si>
  <si>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</si>
  <si>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</si>
  <si>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</si>
  <si>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</si>
  <si>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</si>
  <si>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</si>
  <si>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</si>
  <si>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</si>
  <si>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</si>
  <si>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</si>
  <si>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</si>
  <si>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</si>
  <si>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</si>
  <si>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</si>
  <si>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</si>
  <si>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</si>
  <si>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</si>
  <si>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</si>
  <si>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</si>
  <si>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</si>
  <si>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</si>
  <si>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</si>
  <si>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</si>
  <si>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</si>
  <si>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</si>
  <si>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</si>
  <si>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</si>
  <si>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</si>
  <si>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</si>
  <si>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</si>
  <si>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</si>
  <si>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</si>
  <si>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</si>
  <si>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</si>
  <si>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</si>
  <si>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</si>
  <si>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</si>
  <si>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</si>
  <si>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</si>
  <si>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</si>
  <si>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</si>
  <si>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</si>
  <si>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</si>
  <si>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</si>
  <si>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</si>
  <si>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</si>
  <si>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</si>
  <si>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</si>
  <si>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</si>
  <si>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</si>
  <si>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</si>
  <si>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</si>
  <si>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</si>
  <si>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</si>
  <si>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</si>
  <si>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</si>
  <si>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</si>
  <si>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</si>
  <si>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</si>
  <si>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</si>
  <si>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</si>
  <si>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</si>
  <si>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</si>
  <si>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</si>
  <si>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</si>
  <si>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</si>
  <si>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</si>
  <si>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</si>
  <si>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</si>
  <si>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</si>
  <si>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</si>
  <si>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</si>
  <si>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</si>
  <si>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</si>
  <si>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</si>
  <si>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</si>
  <si>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</si>
  <si>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</si>
  <si>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</si>
  <si>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</si>
  <si>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</si>
  <si>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</si>
  <si>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</si>
  <si>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</si>
  <si>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</si>
  <si>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</si>
  <si>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</si>
  <si>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</si>
  <si>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</si>
  <si>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</si>
  <si>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</si>
  <si>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</si>
  <si>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</si>
  <si>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</si>
  <si>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</si>
  <si>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</si>
  <si>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</si>
  <si>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</si>
  <si>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</si>
  <si>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</si>
  <si>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</si>
  <si>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</si>
  <si>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</si>
  <si>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</si>
  <si>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</si>
  <si>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</si>
  <si>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</si>
  <si>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</si>
  <si>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</si>
  <si>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</si>
  <si>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</si>
  <si>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</si>
  <si>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</si>
  <si>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</si>
  <si>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</si>
  <si>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</si>
  <si>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</si>
  <si>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</si>
  <si>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</si>
  <si>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</si>
  <si>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</si>
  <si>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</si>
  <si>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</si>
  <si>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</si>
  <si>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</si>
  <si>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</si>
  <si>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</si>
  <si>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</si>
  <si>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</si>
  <si>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</si>
  <si>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</si>
  <si>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</si>
  <si>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</si>
  <si>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</si>
  <si>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</si>
  <si>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</si>
  <si>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</si>
  <si>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</si>
  <si>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</si>
  <si>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</si>
  <si>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</si>
  <si>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</si>
  <si>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</si>
  <si>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</si>
  <si>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</si>
  <si>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</si>
  <si>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</si>
  <si>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</si>
  <si>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</si>
  <si>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</si>
  <si>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</si>
  <si>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</si>
  <si>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</si>
  <si>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</si>
  <si>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</si>
  <si>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</si>
  <si>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</si>
  <si>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</si>
  <si>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</si>
  <si>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</si>
  <si>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</si>
  <si>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</si>
  <si>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</si>
  <si>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</si>
  <si>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</si>
  <si>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</si>
  <si>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</si>
  <si>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</si>
  <si>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</si>
  <si>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</si>
  <si>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</si>
  <si>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</si>
  <si>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</si>
  <si>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</si>
  <si>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</si>
  <si>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</si>
  <si>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</si>
  <si>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</si>
  <si>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</si>
  <si>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</si>
  <si>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</si>
  <si>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</si>
  <si>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</si>
  <si>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</si>
  <si>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</si>
  <si>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</si>
  <si>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</si>
  <si>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</si>
  <si>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</si>
  <si>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</si>
  <si>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</si>
  <si>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</si>
  <si>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</si>
  <si>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</si>
  <si>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</si>
  <si>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</si>
  <si>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</si>
  <si>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</si>
  <si>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</si>
  <si>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</si>
  <si>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</si>
  <si>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</si>
  <si>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</si>
  <si>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</si>
  <si>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</si>
  <si>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</si>
  <si>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</si>
  <si>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</si>
  <si>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</si>
  <si>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</si>
  <si>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</si>
  <si>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</si>
  <si>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</si>
  <si>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</si>
  <si>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</si>
  <si>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</si>
  <si>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</si>
  <si>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</si>
  <si>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</si>
  <si>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</si>
  <si>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</si>
  <si>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</si>
  <si>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</si>
  <si>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</si>
  <si>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</si>
  <si>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</si>
  <si>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</si>
  <si>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</si>
  <si>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</si>
  <si>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</si>
  <si>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</si>
  <si>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</si>
  <si>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</si>
  <si>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</si>
  <si>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</si>
  <si>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</si>
  <si>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</si>
  <si>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</si>
  <si>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</si>
  <si>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</si>
  <si>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</si>
  <si>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</si>
  <si>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</si>
  <si>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</si>
  <si>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</si>
  <si>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</si>
  <si>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</si>
  <si>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</si>
  <si>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</si>
  <si>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</si>
  <si>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</si>
  <si>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</si>
  <si>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</si>
  <si>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</si>
  <si>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</si>
  <si>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</si>
  <si>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</si>
  <si>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</si>
  <si>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</si>
  <si>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</si>
  <si>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</si>
  <si>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</si>
  <si>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</si>
  <si>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</si>
  <si>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</si>
  <si>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</si>
  <si>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</si>
  <si>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</si>
  <si>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</si>
  <si>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</si>
  <si>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</si>
  <si>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</si>
  <si>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</si>
  <si>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</si>
  <si>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</si>
  <si>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</si>
  <si>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</si>
  <si>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</si>
  <si>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</si>
  <si>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</si>
  <si>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</si>
  <si>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</si>
  <si>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</si>
  <si>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</si>
  <si>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</si>
  <si>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</si>
  <si>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</si>
  <si>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</si>
  <si>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</si>
  <si>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</si>
  <si>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</si>
  <si>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</si>
  <si>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</si>
  <si>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</si>
  <si>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</si>
  <si>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</si>
  <si>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</si>
  <si>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</si>
  <si>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</si>
  <si>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</si>
  <si>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</si>
  <si>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</si>
  <si>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</si>
  <si>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</si>
  <si>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</si>
  <si>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</si>
  <si>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</si>
  <si>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</si>
  <si>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</si>
  <si>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</si>
  <si>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</si>
  <si>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</si>
  <si>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</si>
  <si>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</si>
  <si>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</si>
  <si>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</si>
  <si>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</si>
  <si>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</si>
  <si>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</si>
  <si>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</si>
  <si>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</si>
  <si>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</si>
  <si>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</si>
  <si>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</si>
  <si>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</si>
  <si>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</si>
  <si>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</si>
  <si>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</si>
  <si>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</si>
  <si>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</si>
  <si>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</si>
  <si>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</si>
  <si>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</si>
  <si>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</si>
  <si>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</si>
  <si>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</si>
  <si>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</si>
  <si>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</si>
  <si>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</si>
  <si>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</si>
  <si>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</si>
  <si>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</si>
  <si>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</si>
  <si>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</si>
  <si>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</si>
  <si>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</si>
  <si>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</si>
  <si>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</si>
  <si>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</si>
  <si>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</si>
  <si>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</si>
  <si>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</si>
  <si>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</si>
  <si>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</si>
  <si>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</si>
  <si>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</si>
  <si>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</si>
  <si>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</si>
  <si>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</si>
  <si>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</si>
  <si>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</si>
  <si>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</si>
  <si>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</si>
  <si>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</si>
  <si>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</si>
  <si>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</si>
  <si>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</si>
  <si>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</si>
  <si>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</si>
  <si>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</si>
  <si>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</si>
  <si>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</si>
  <si>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</si>
  <si>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</si>
  <si>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</si>
  <si>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</si>
  <si>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</si>
  <si>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</si>
  <si>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</si>
  <si>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</si>
  <si>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</si>
  <si>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</si>
  <si>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</si>
  <si>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</si>
  <si>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</si>
  <si>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</si>
  <si>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</si>
  <si>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</si>
  <si>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</si>
  <si>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</si>
  <si>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</si>
  <si>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</si>
  <si>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</si>
  <si>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</si>
  <si>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</si>
  <si>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</si>
  <si>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</si>
  <si>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</si>
  <si>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</si>
  <si>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</si>
  <si>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</si>
  <si>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</si>
  <si>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</si>
  <si>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</si>
  <si>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</si>
  <si>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</si>
  <si>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</si>
  <si>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</si>
  <si>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</si>
  <si>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</si>
  <si>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</si>
  <si>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</si>
  <si>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</si>
  <si>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</si>
  <si>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</si>
  <si>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</si>
  <si>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</si>
  <si>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</si>
  <si>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</si>
  <si>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</si>
  <si>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</si>
  <si>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</si>
  <si>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</si>
  <si>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</si>
  <si>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</si>
  <si>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</si>
  <si>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</si>
  <si>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</si>
  <si>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</si>
  <si>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</si>
  <si>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</si>
  <si>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</si>
  <si>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</si>
  <si>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</si>
  <si>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</si>
  <si>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</si>
  <si>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</si>
  <si>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</si>
  <si>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</si>
  <si>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</si>
  <si>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</si>
  <si>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</si>
  <si>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</si>
  <si>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</si>
  <si>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</si>
  <si>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</si>
  <si>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</si>
  <si>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</si>
  <si>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</si>
  <si>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</si>
  <si>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</si>
  <si>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</si>
  <si>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</si>
  <si>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</si>
  <si>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</si>
  <si>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</si>
  <si>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</si>
  <si>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</si>
  <si>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</si>
  <si>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</si>
  <si>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</si>
  <si>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</si>
  <si>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</si>
  <si>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</si>
  <si>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</si>
  <si>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</si>
  <si>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</si>
  <si>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</si>
  <si>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</si>
  <si>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</si>
  <si>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</si>
  <si>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</si>
  <si>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</si>
  <si>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</si>
  <si>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</si>
  <si>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</si>
  <si>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</si>
  <si>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</si>
  <si>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</si>
  <si>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</si>
  <si>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</si>
  <si>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</si>
  <si>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</si>
  <si>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</si>
  <si>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</si>
  <si>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</si>
  <si>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</si>
  <si>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</si>
  <si>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</si>
  <si>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</si>
  <si>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</si>
  <si>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</si>
  <si>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</si>
  <si>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</si>
  <si>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</si>
  <si>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</si>
  <si>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</si>
  <si>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</si>
  <si>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</si>
  <si>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</si>
  <si>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</si>
  <si>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</si>
  <si>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</si>
  <si>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</si>
  <si>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</si>
  <si>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</si>
  <si>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</si>
  <si>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</si>
  <si>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</si>
  <si>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</si>
  <si>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</si>
  <si>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</si>
  <si>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</si>
  <si>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</si>
  <si>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</si>
  <si>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</si>
  <si>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</si>
  <si>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</si>
  <si>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</si>
  <si>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</si>
  <si>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</si>
  <si>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</si>
  <si>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</si>
  <si>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</si>
  <si>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</si>
  <si>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</si>
  <si>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</si>
  <si>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</si>
  <si>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</si>
  <si>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</si>
  <si>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</si>
  <si>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</si>
  <si>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</si>
  <si>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</si>
  <si>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</si>
  <si>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</si>
  <si>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</si>
  <si>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</si>
  <si>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</si>
  <si>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</si>
  <si>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</si>
  <si>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</si>
  <si>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</si>
  <si>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</si>
  <si>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</si>
  <si>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</si>
  <si>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</si>
  <si>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</si>
  <si>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</si>
  <si>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</si>
  <si>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</si>
  <si>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</si>
  <si>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</si>
  <si>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</si>
  <si>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</si>
  <si>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</si>
  <si>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</si>
  <si>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</si>
  <si>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</si>
  <si>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</si>
  <si>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</si>
  <si>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</si>
  <si>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</si>
  <si>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</si>
  <si>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</si>
  <si>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</si>
  <si>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</si>
  <si>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</si>
  <si>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</si>
  <si>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</si>
  <si>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</si>
  <si>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</si>
  <si>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</si>
  <si>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</si>
  <si>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</si>
  <si>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</si>
  <si>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</si>
  <si>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</si>
  <si>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</si>
  <si>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</si>
  <si>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</si>
  <si>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</si>
  <si>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</si>
  <si>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</si>
  <si>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</si>
  <si>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</si>
  <si>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</si>
  <si>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</si>
  <si>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</si>
  <si>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</si>
  <si>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</si>
  <si>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</si>
  <si>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</si>
  <si>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</si>
  <si>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</si>
  <si>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</si>
  <si>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</si>
  <si>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</si>
  <si>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</si>
  <si>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</si>
  <si>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</si>
  <si>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</si>
  <si>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</si>
  <si>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</si>
  <si>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</si>
  <si>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</si>
  <si>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</si>
  <si>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</si>
  <si>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</si>
  <si>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</si>
  <si>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</si>
  <si>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</si>
  <si>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</si>
  <si>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</si>
  <si>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</si>
  <si>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</si>
  <si>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</si>
  <si>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</si>
  <si>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</si>
  <si>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</si>
  <si>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</si>
  <si>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</si>
  <si>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</si>
  <si>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</si>
  <si>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</si>
  <si>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</si>
  <si>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</si>
  <si>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</si>
  <si>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</si>
  <si>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</si>
  <si>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</si>
  <si>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</si>
  <si>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</si>
  <si>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</si>
  <si>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</si>
  <si>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</si>
  <si>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</si>
  <si>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</si>
  <si>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</si>
  <si>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</si>
  <si>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</si>
  <si>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</si>
  <si>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</si>
  <si>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</si>
  <si>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</si>
  <si>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</si>
  <si>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</si>
  <si>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</si>
  <si>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</si>
  <si>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</si>
  <si>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</si>
  <si>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</si>
  <si>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</si>
  <si>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</si>
  <si>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</si>
  <si>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</si>
  <si>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</si>
  <si>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</si>
  <si>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</si>
  <si>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</si>
  <si>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</si>
  <si>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</si>
  <si>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</si>
  <si>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</si>
  <si>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</si>
  <si>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</si>
  <si>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</si>
  <si>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</si>
  <si>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</si>
  <si>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</si>
  <si>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</si>
  <si>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</si>
  <si>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</si>
  <si>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</si>
  <si>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</si>
  <si>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</si>
  <si>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</si>
  <si>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</si>
  <si>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</si>
  <si>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</si>
  <si>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</si>
  <si>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</si>
  <si>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</si>
  <si>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</si>
  <si>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</si>
  <si>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</si>
  <si>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</si>
  <si>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</si>
  <si>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</si>
  <si>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</si>
  <si>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</si>
  <si>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</si>
  <si>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</si>
  <si>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</si>
  <si>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</si>
  <si>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</si>
  <si>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</si>
  <si>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</si>
  <si>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</si>
  <si>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</si>
  <si>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</si>
  <si>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</si>
  <si>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</si>
  <si>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</si>
  <si>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</si>
  <si>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</si>
  <si>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</si>
  <si>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</si>
  <si>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</si>
  <si>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</si>
  <si>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</si>
  <si>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</si>
  <si>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</si>
  <si>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</si>
  <si>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</si>
  <si>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</si>
  <si>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</si>
  <si>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</si>
  <si>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</si>
  <si>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</si>
  <si>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</si>
  <si>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</si>
  <si>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</si>
  <si>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</si>
  <si>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</si>
  <si>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</si>
  <si>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</si>
  <si>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</si>
  <si>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</si>
  <si>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</si>
  <si>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</si>
  <si>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</si>
  <si>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</si>
  <si>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</si>
  <si>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</si>
  <si>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</si>
  <si>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</si>
  <si>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</si>
  <si>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</si>
  <si>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</si>
  <si>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</si>
  <si>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</si>
  <si>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</si>
  <si>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</si>
  <si>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</si>
  <si>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</si>
  <si>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</si>
  <si>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</si>
  <si>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</si>
  <si>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</si>
  <si>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</si>
  <si>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</si>
  <si>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</si>
  <si>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</si>
  <si>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</si>
  <si>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</si>
  <si>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</si>
  <si>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</si>
  <si>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</si>
  <si>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</si>
  <si>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</si>
  <si>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</si>
  <si>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</si>
  <si>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</si>
  <si>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</si>
  <si>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</si>
  <si>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</si>
  <si>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</si>
  <si>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</si>
  <si>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</si>
  <si>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</si>
  <si>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</si>
  <si>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</si>
  <si>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</si>
  <si>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</si>
  <si>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</si>
  <si>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</si>
  <si>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</si>
  <si>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</si>
  <si>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</si>
  <si>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</si>
  <si>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</si>
  <si>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</si>
  <si>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</si>
  <si>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</si>
  <si>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</si>
  <si>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</si>
  <si>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</si>
  <si>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</si>
  <si>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</si>
  <si>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</si>
  <si>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</si>
  <si>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</si>
  <si>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</si>
  <si>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</si>
  <si>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</si>
  <si>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</si>
  <si>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</si>
  <si>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</si>
  <si>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</si>
  <si>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</si>
  <si>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</si>
  <si>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</si>
  <si>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</si>
  <si>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</si>
  <si>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</si>
  <si>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</si>
  <si>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</si>
  <si>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</si>
  <si>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</si>
  <si>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</si>
  <si>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</si>
  <si>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</si>
  <si>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</si>
  <si>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</si>
  <si>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</si>
  <si>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</si>
  <si>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</si>
  <si>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</si>
  <si>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</si>
  <si>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</si>
  <si>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</si>
  <si>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</si>
  <si>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</si>
  <si>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</si>
  <si>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</si>
  <si>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</si>
  <si>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</si>
  <si>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</si>
  <si>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</si>
  <si>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</si>
  <si>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</si>
  <si>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</si>
  <si>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</si>
  <si>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</si>
  <si>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</si>
  <si>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</si>
  <si>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</si>
  <si>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</si>
  <si>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</si>
  <si>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</si>
  <si>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</si>
  <si>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</si>
  <si>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</si>
  <si>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</si>
  <si>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</si>
  <si>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</si>
  <si>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</si>
  <si>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</si>
  <si>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</si>
  <si>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</si>
  <si>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</si>
  <si>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</si>
  <si>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</si>
  <si>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</si>
  <si>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</si>
  <si>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</si>
  <si>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</si>
  <si>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</si>
  <si>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</si>
  <si>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</si>
  <si>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</si>
  <si>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</si>
  <si>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</si>
  <si>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</si>
  <si>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</si>
  <si>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</si>
  <si>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</si>
  <si>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</si>
  <si>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</si>
  <si>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</si>
  <si>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</si>
  <si>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</si>
  <si>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</si>
  <si>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</si>
  <si>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</si>
  <si>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</si>
  <si>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</si>
  <si>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</si>
  <si>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</si>
  <si>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</si>
  <si>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</si>
  <si>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</si>
  <si>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</si>
  <si>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</si>
  <si>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</si>
  <si>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</si>
  <si>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</si>
  <si>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</si>
  <si>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</si>
  <si>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</si>
  <si>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</si>
  <si>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</si>
  <si>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</si>
  <si>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</si>
  <si>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</si>
  <si>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</si>
  <si>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</si>
  <si>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</si>
  <si>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</si>
  <si>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</si>
  <si>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</si>
  <si>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</si>
  <si>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</si>
  <si>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</si>
  <si>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</si>
  <si>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</si>
  <si>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</si>
  <si>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</si>
  <si>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</si>
  <si>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</si>
  <si>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</si>
  <si>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</si>
  <si>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</si>
  <si>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</si>
  <si>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</si>
  <si>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</si>
  <si>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</si>
  <si>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</si>
  <si>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</si>
  <si>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</si>
  <si>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</si>
  <si>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</si>
  <si>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</si>
  <si>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</si>
  <si>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</si>
  <si>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</si>
  <si>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</si>
  <si>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</si>
  <si>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</si>
  <si>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</si>
  <si>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</si>
  <si>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</si>
  <si>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</si>
  <si>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</si>
  <si>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</si>
  <si>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</si>
  <si>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</si>
  <si>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</si>
  <si>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</si>
  <si>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</si>
  <si>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</si>
  <si>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</si>
  <si>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</si>
  <si>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</si>
  <si>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</si>
  <si>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</si>
  <si>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</si>
  <si>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</si>
  <si>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</si>
  <si>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</si>
  <si>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</si>
  <si>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</si>
  <si>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</si>
  <si>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</si>
  <si>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</si>
  <si>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</si>
  <si>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</si>
  <si>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</si>
  <si>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</si>
  <si>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</si>
  <si>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</si>
  <si>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</si>
  <si>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</si>
  <si>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</si>
  <si>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</si>
  <si>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</si>
  <si>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</si>
  <si>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</si>
  <si>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</si>
  <si>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</si>
  <si>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</si>
  <si>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</si>
  <si>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</si>
  <si>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</si>
  <si>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</si>
  <si>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</si>
  <si>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</si>
  <si>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</si>
  <si>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</si>
  <si>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</si>
  <si>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</si>
  <si>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</si>
  <si>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</si>
  <si>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</si>
  <si>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</si>
  <si>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</si>
  <si>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</si>
  <si>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</si>
  <si>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</si>
  <si>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</si>
  <si>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</si>
  <si>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</si>
  <si>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</si>
  <si>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</si>
  <si>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</si>
  <si>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</si>
  <si>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</si>
  <si>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</si>
  <si>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</si>
  <si>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</si>
  <si>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</si>
  <si>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</si>
  <si>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</si>
  <si>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</si>
  <si>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</si>
  <si>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</si>
  <si>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</si>
  <si>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</si>
  <si>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</si>
  <si>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</si>
  <si>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</si>
  <si>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</si>
  <si>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</si>
  <si>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</si>
  <si>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</si>
  <si>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</si>
  <si>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</si>
  <si>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</si>
  <si>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</si>
  <si>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</si>
  <si>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</si>
  <si>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</si>
  <si>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</si>
  <si>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</si>
  <si>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</si>
  <si>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</si>
  <si>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</si>
  <si>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</si>
  <si>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</si>
  <si>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</si>
  <si>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</si>
  <si>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</si>
  <si>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</si>
  <si>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</si>
  <si>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</si>
  <si>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</si>
  <si>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</si>
  <si>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</si>
  <si>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</si>
  <si>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</si>
  <si>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</si>
  <si>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</si>
  <si>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</si>
  <si>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</si>
  <si>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</si>
  <si>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</si>
  <si>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</si>
  <si>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</si>
  <si>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</si>
  <si>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</si>
  <si>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</si>
  <si>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</si>
  <si>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</si>
  <si>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</si>
  <si>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</si>
  <si>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</si>
  <si>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</si>
  <si>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</si>
  <si>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</si>
  <si>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</si>
  <si>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</si>
  <si>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</si>
  <si>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</si>
  <si>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</si>
  <si>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</si>
  <si>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</si>
  <si>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</si>
  <si>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</si>
  <si>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</si>
  <si>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</si>
  <si>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</si>
  <si>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</si>
  <si>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</si>
  <si>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</si>
  <si>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</si>
  <si>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</si>
  <si>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</si>
  <si>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</si>
  <si>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</si>
  <si>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</si>
  <si>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</si>
  <si>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</si>
  <si>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</si>
  <si>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</si>
  <si>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</si>
  <si>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</si>
  <si>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</si>
  <si>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</si>
  <si>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</si>
  <si>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</si>
  <si>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</si>
  <si>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</si>
  <si>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</si>
  <si>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</si>
  <si>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</si>
  <si>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</si>
  <si>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</si>
  <si>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</si>
  <si>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</si>
  <si>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</si>
  <si>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</si>
  <si>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</si>
  <si>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</si>
  <si>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</si>
  <si>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</si>
  <si>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</si>
  <si>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</si>
  <si>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</si>
  <si>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</si>
  <si>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</si>
  <si>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</si>
  <si>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</si>
  <si>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</si>
  <si>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</si>
  <si>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</si>
  <si>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</si>
  <si>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</si>
  <si>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</si>
  <si>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</si>
  <si>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</si>
  <si>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</si>
  <si>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</si>
  <si>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</si>
  <si>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</si>
  <si>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</si>
  <si>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</si>
  <si>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</si>
  <si>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</si>
  <si>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</si>
  <si>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</si>
  <si>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</si>
  <si>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</si>
  <si>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</si>
  <si>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</si>
  <si>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</si>
  <si>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</si>
  <si>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</si>
  <si>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</si>
  <si>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</si>
  <si>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</si>
  <si>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</si>
  <si>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</si>
  <si>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</si>
  <si>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</si>
  <si>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</si>
  <si>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</si>
  <si>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</si>
  <si>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</si>
  <si>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</si>
  <si>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</si>
  <si>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</si>
  <si>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</si>
  <si>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</si>
  <si>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</si>
  <si>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</si>
  <si>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</si>
  <si>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</si>
  <si>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</si>
  <si>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</si>
  <si>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</si>
  <si>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</si>
  <si>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</si>
  <si>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</si>
  <si>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</si>
  <si>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</si>
  <si>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</si>
  <si>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</si>
  <si>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</si>
  <si>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</si>
  <si>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</si>
  <si>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</si>
  <si>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</si>
  <si>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</si>
  <si>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</si>
  <si>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</si>
  <si>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</si>
  <si>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</si>
  <si>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</si>
  <si>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</si>
  <si>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</si>
  <si>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</si>
  <si>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</si>
  <si>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</si>
  <si>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</si>
  <si>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</si>
  <si>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</si>
  <si>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</si>
  <si>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</si>
  <si>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</si>
  <si>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</si>
  <si>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</si>
  <si>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</si>
  <si>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</si>
  <si>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</si>
  <si>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</si>
  <si>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</si>
  <si>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</si>
  <si>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</si>
  <si>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</si>
  <si>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</si>
  <si>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</si>
  <si>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</si>
  <si>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</si>
  <si>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</si>
  <si>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</si>
  <si>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</si>
  <si>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</si>
  <si>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</si>
  <si>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</si>
  <si>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</si>
  <si>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</si>
  <si>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</si>
  <si>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</si>
  <si>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</si>
  <si>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</si>
  <si>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</si>
  <si>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</si>
  <si>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</si>
  <si>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</si>
  <si>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</si>
  <si>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</si>
  <si>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</si>
  <si>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</si>
  <si>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</si>
  <si>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</si>
  <si>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</si>
  <si>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</si>
  <si>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</si>
  <si>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</si>
  <si>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</si>
  <si>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</si>
  <si>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</si>
  <si>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</si>
  <si>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</si>
  <si>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</si>
  <si>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</si>
  <si>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</si>
  <si>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</si>
  <si>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</si>
  <si>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</si>
  <si>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</si>
  <si>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</si>
  <si>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</si>
  <si>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</si>
  <si>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</si>
  <si>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</si>
  <si>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</si>
  <si>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</si>
  <si>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</si>
  <si>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</si>
  <si>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</si>
  <si>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</si>
  <si>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</si>
  <si>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</si>
  <si>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</si>
  <si>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</si>
  <si>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</si>
  <si>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</si>
  <si>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</si>
  <si>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</si>
  <si>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</si>
  <si>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</si>
  <si>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</si>
  <si>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</si>
  <si>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</si>
  <si>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</si>
  <si>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</si>
  <si>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</si>
  <si>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</si>
  <si>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</si>
  <si>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</si>
  <si>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</si>
  <si>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</si>
  <si>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</si>
  <si>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</si>
  <si>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</si>
  <si>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</si>
  <si>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</si>
  <si>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</si>
  <si>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</si>
  <si>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</si>
  <si>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</si>
  <si>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</si>
  <si>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</si>
  <si>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</si>
  <si>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</si>
  <si>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</si>
  <si>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</si>
  <si>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</si>
  <si>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</si>
  <si>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</si>
  <si>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</si>
  <si>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</si>
  <si>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</si>
  <si>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</si>
  <si>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</si>
  <si>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</si>
  <si>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</si>
  <si>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</si>
  <si>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</si>
  <si>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</si>
  <si>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</si>
  <si>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</si>
  <si>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</si>
  <si>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</si>
  <si>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</si>
  <si>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</si>
  <si>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</si>
  <si>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</si>
  <si>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</si>
  <si>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</si>
  <si>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</si>
  <si>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</si>
  <si>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</si>
  <si>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</si>
  <si>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</si>
  <si>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</si>
  <si>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</si>
  <si>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</si>
  <si>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</si>
  <si>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</si>
  <si>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</si>
  <si>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</si>
  <si>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</si>
  <si>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</si>
  <si>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</si>
  <si>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</si>
  <si>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</si>
  <si>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</si>
  <si>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</si>
  <si>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</si>
  <si>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</si>
  <si>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</si>
  <si>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</si>
  <si>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</si>
  <si>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</si>
  <si>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</si>
  <si>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</si>
  <si>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</si>
  <si>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</si>
  <si>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</si>
  <si>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</si>
  <si>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</si>
  <si>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</si>
  <si>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</si>
  <si>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</si>
  <si>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</si>
  <si>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</si>
  <si>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</si>
  <si>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</si>
  <si>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</si>
  <si>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</si>
  <si>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</si>
  <si>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</si>
  <si>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</si>
  <si>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</si>
  <si>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</si>
  <si>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</si>
  <si>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</si>
  <si>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</si>
  <si>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</si>
  <si>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</si>
  <si>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</si>
  <si>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</si>
  <si>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</si>
  <si>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</si>
  <si>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</si>
  <si>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</si>
  <si>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</si>
  <si>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</si>
  <si>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</si>
  <si>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</si>
  <si>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</si>
  <si>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</si>
  <si>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</si>
  <si>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</si>
  <si>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</si>
  <si>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</si>
  <si>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</si>
  <si>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</si>
  <si>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</si>
  <si>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</si>
  <si>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</si>
  <si>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</si>
  <si>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</si>
  <si>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</si>
  <si>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</si>
  <si>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</si>
  <si>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</si>
  <si>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</si>
  <si>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</si>
  <si>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</si>
  <si>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</si>
  <si>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</si>
  <si>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</si>
  <si>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</si>
  <si>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</si>
  <si>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</si>
  <si>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</si>
  <si>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</si>
  <si>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</si>
  <si>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</si>
  <si>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</si>
  <si>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</si>
  <si>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</si>
  <si>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</si>
  <si>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</si>
  <si>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</si>
  <si>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</si>
  <si>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</si>
  <si>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</si>
  <si>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</si>
  <si>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</si>
  <si>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</si>
  <si>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</si>
  <si>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</si>
  <si>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</si>
  <si>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</si>
  <si>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</si>
  <si>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</si>
  <si>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</si>
  <si>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</si>
  <si>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</si>
  <si>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</si>
  <si>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</si>
  <si>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</si>
  <si>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</si>
  <si>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</si>
  <si>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</si>
  <si>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</si>
  <si>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</si>
  <si>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</si>
  <si>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</si>
  <si>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</si>
  <si>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</si>
  <si>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</si>
  <si>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</si>
  <si>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</si>
  <si>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</si>
  <si>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</si>
  <si>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</si>
  <si>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</si>
  <si>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</si>
  <si>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</si>
  <si>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</si>
  <si>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</si>
  <si>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</si>
  <si>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</si>
  <si>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</si>
  <si>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</si>
  <si>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</si>
  <si>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</si>
  <si>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</si>
  <si>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</si>
  <si>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</si>
  <si>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</si>
  <si>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</si>
  <si>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</si>
  <si>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</si>
  <si>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</si>
  <si>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</si>
  <si>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</si>
  <si>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</si>
  <si>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</si>
  <si>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</si>
  <si>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</si>
  <si>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</si>
  <si>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</si>
  <si>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</si>
  <si>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</si>
  <si>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</si>
  <si>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</si>
  <si>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</si>
  <si>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</si>
  <si>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</si>
  <si>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</si>
  <si>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</si>
  <si>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</si>
  <si>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</si>
  <si>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</si>
  <si>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</si>
  <si>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</si>
  <si>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</si>
  <si>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</si>
  <si>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</si>
  <si>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</si>
  <si>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</si>
  <si>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</si>
  <si>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</si>
  <si>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</si>
  <si>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</si>
  <si>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</si>
  <si>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</si>
  <si>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</si>
  <si>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</si>
  <si>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</si>
  <si>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</si>
  <si>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</si>
  <si>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</si>
  <si>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</si>
  <si>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</si>
  <si>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</si>
  <si>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</si>
  <si>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</si>
  <si>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</si>
  <si>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</si>
  <si>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</si>
  <si>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</si>
  <si>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</si>
  <si>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</si>
  <si>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</si>
  <si>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</si>
  <si>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</si>
  <si>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</si>
  <si>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</si>
  <si>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</si>
  <si>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</si>
  <si>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</si>
  <si>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</si>
  <si>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</si>
  <si>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</si>
  <si>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</si>
  <si>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</si>
  <si>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</si>
  <si>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</si>
  <si>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</si>
  <si>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</si>
  <si>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</si>
  <si>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</si>
  <si>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</si>
  <si>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</si>
  <si>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</si>
  <si>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</si>
  <si>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</si>
  <si>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</si>
  <si>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</si>
  <si>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</si>
  <si>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</si>
  <si>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</si>
  <si>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</si>
  <si>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</si>
  <si>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</si>
  <si>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</si>
  <si>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</si>
  <si>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</si>
  <si>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</si>
  <si>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</si>
  <si>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</si>
  <si>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</si>
  <si>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</si>
  <si>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</si>
  <si>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</si>
  <si>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</si>
  <si>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</si>
  <si>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</si>
  <si>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</si>
  <si>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</si>
  <si>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</si>
  <si>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</si>
  <si>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</si>
  <si>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</si>
  <si>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</si>
  <si>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</si>
  <si>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</si>
  <si>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</si>
  <si>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</si>
  <si>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</si>
  <si>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</si>
  <si>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</si>
  <si>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</si>
  <si>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</si>
  <si>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</si>
  <si>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</si>
  <si>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</si>
  <si>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</si>
  <si>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</si>
  <si>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</si>
  <si>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</si>
  <si>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</si>
  <si>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</si>
  <si>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</si>
  <si>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</si>
  <si>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</si>
  <si>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</si>
  <si>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</si>
  <si>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</si>
  <si>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</si>
  <si>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</si>
  <si>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</si>
  <si>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</si>
  <si>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</si>
  <si>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</si>
  <si>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</si>
  <si>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</si>
  <si>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</si>
  <si>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</si>
  <si>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</si>
  <si>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</si>
  <si>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</si>
  <si>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</si>
  <si>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</si>
  <si>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</si>
  <si>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</si>
  <si>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</si>
  <si>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</si>
  <si>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</si>
  <si>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</si>
  <si>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</si>
  <si>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</si>
  <si>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</si>
  <si>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</si>
  <si>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</si>
  <si>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</si>
  <si>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</si>
  <si>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</si>
  <si>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</si>
  <si>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</si>
  <si>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</si>
  <si>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</si>
  <si>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</si>
  <si>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</si>
  <si>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</si>
  <si>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</si>
  <si>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</si>
  <si>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</si>
  <si>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</si>
  <si>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</si>
  <si>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</si>
  <si>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</si>
  <si>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</si>
  <si>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</si>
  <si>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</si>
  <si>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</si>
  <si>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</si>
  <si>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</si>
  <si>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</si>
  <si>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</si>
  <si>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</si>
  <si>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</si>
  <si>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</si>
  <si>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</si>
  <si>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</si>
  <si>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</si>
  <si>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</si>
  <si>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</si>
  <si>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</si>
  <si>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</si>
  <si>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</si>
  <si>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</si>
  <si>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</si>
  <si>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</si>
  <si>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</si>
  <si>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</si>
  <si>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</si>
  <si>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</si>
  <si>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</si>
  <si>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</si>
  <si>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</si>
  <si>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</si>
  <si>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</si>
  <si>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</si>
  <si>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</si>
  <si>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</si>
  <si>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</si>
  <si>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</si>
  <si>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</si>
  <si>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</si>
  <si>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</si>
  <si>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</si>
  <si>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</si>
  <si>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</si>
  <si>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</si>
  <si>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</si>
  <si>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</si>
  <si>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</si>
  <si>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</si>
  <si>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</si>
  <si>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</si>
  <si>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</si>
  <si>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</si>
  <si>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</si>
  <si>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</si>
  <si>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</si>
  <si>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</si>
  <si>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</si>
  <si>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</si>
  <si>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</si>
  <si>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</si>
  <si>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</si>
  <si>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</si>
  <si>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</si>
  <si>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</si>
  <si>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</si>
  <si>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</si>
  <si>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</si>
  <si>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</si>
  <si>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</si>
  <si>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</si>
  <si>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</si>
  <si>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</si>
  <si>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</si>
  <si>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</si>
  <si>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</si>
  <si>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</si>
  <si>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</si>
  <si>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</si>
  <si>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</si>
  <si>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</si>
  <si>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</si>
  <si>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</si>
  <si>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</si>
  <si>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</si>
  <si>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</si>
  <si>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</si>
  <si>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</si>
  <si>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</si>
  <si>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</si>
  <si>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</si>
  <si>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</si>
  <si>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</si>
  <si>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</si>
  <si>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</si>
  <si>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</si>
  <si>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</si>
  <si>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</si>
  <si>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</si>
  <si>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</si>
  <si>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</si>
  <si>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</si>
  <si>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</si>
  <si>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</si>
  <si>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</si>
  <si>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</si>
  <si>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</si>
  <si>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</si>
  <si>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</si>
  <si>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</si>
  <si>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</si>
  <si>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</si>
  <si>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</si>
  <si>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</si>
  <si>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</si>
  <si>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</si>
  <si>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</si>
  <si>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</si>
  <si>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</si>
  <si>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</si>
  <si>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</si>
  <si>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</si>
  <si>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</si>
  <si>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</si>
  <si>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</si>
  <si>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</si>
  <si>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</si>
  <si>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</si>
  <si>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</si>
  <si>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</si>
  <si>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</si>
  <si>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</si>
  <si>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</si>
  <si>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</si>
  <si>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</si>
  <si>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</si>
  <si>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</si>
  <si>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</si>
  <si>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</si>
  <si>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</si>
  <si>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</si>
  <si>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</si>
  <si>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</si>
  <si>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</si>
  <si>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</si>
  <si>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</si>
  <si>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</si>
  <si>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</si>
  <si>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</si>
  <si>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</si>
  <si>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</si>
  <si>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</si>
  <si>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</si>
  <si>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</si>
  <si>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</si>
  <si>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</si>
  <si>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</si>
  <si>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</si>
  <si>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</si>
  <si>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</si>
  <si>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</si>
  <si>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</si>
  <si>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</si>
  <si>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</si>
  <si>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</si>
  <si>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</si>
  <si>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</si>
  <si>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</si>
  <si>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</si>
  <si>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</si>
  <si>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</si>
  <si>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</si>
  <si>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</si>
  <si>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</si>
  <si>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</si>
  <si>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</si>
  <si>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</si>
  <si>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</si>
  <si>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</si>
  <si>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</si>
  <si>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</si>
  <si>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</si>
  <si>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</si>
  <si>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</si>
  <si>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</si>
  <si>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</si>
  <si>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</si>
  <si>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</si>
  <si>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</si>
  <si>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</si>
  <si>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</si>
  <si>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</si>
  <si>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</si>
  <si>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</si>
  <si>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</si>
  <si>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</si>
  <si>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</si>
  <si>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</si>
  <si>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</si>
  <si>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</si>
  <si>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</si>
  <si>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</si>
  <si>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</si>
  <si>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</si>
  <si>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</si>
  <si>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</si>
  <si>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</si>
  <si>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</si>
  <si>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</si>
  <si>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</si>
  <si>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</si>
  <si>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</si>
  <si>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</si>
  <si>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</si>
  <si>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</si>
  <si>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</si>
  <si>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</si>
  <si>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</si>
  <si>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</si>
  <si>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</si>
  <si>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</si>
  <si>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</si>
  <si>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</si>
  <si>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</si>
  <si>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</si>
  <si>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</si>
  <si>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</si>
  <si>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</si>
  <si>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</si>
  <si>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</si>
  <si>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</si>
  <si>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</si>
  <si>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</si>
  <si>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</si>
  <si>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</si>
  <si>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</si>
  <si>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</si>
  <si>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</si>
  <si>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</si>
  <si>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</si>
  <si>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</si>
  <si>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</si>
  <si>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</si>
  <si>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</si>
  <si>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</si>
  <si>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</si>
  <si>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</si>
  <si>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</si>
  <si>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</si>
  <si>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</si>
  <si>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</si>
  <si>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</si>
  <si>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</si>
  <si>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</si>
  <si>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</si>
  <si>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</si>
  <si>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</si>
  <si>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</si>
  <si>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</si>
  <si>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</si>
  <si>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</si>
  <si>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</si>
  <si>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</si>
  <si>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</si>
  <si>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</si>
  <si>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</si>
  <si>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</si>
  <si>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</si>
  <si>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</si>
  <si>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</si>
  <si>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</si>
  <si>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</si>
  <si>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</si>
  <si>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</si>
  <si>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</si>
  <si>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</si>
  <si>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</si>
  <si>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</si>
  <si>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</si>
  <si>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</si>
  <si>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</si>
  <si>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</si>
  <si>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</si>
  <si>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</si>
  <si>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</si>
  <si>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</si>
  <si>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</si>
  <si>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</si>
  <si>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</si>
  <si>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</si>
  <si>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</si>
  <si>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</si>
  <si>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</si>
  <si>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</si>
  <si>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</si>
  <si>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</si>
  <si>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</si>
  <si>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</si>
  <si>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</si>
  <si>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</si>
  <si>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</si>
  <si>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</si>
  <si>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</si>
  <si>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</si>
  <si>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</si>
  <si>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</si>
  <si>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</si>
  <si>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</si>
  <si>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</si>
  <si>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</si>
  <si>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</si>
  <si>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</si>
  <si>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</si>
  <si>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</si>
  <si>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</si>
  <si>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</si>
  <si>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</si>
  <si>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</si>
  <si>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</si>
  <si>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</si>
  <si>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</si>
  <si>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</si>
  <si>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</si>
  <si>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</si>
  <si>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</si>
  <si>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</si>
  <si>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</si>
  <si>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</si>
  <si>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</si>
  <si>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</si>
  <si>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</si>
  <si>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</si>
  <si>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</si>
  <si>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</si>
  <si>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</si>
  <si>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</si>
  <si>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</si>
  <si>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</si>
  <si>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</si>
  <si>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</si>
  <si>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</si>
  <si>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</si>
  <si>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</si>
  <si>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</si>
  <si>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</si>
  <si>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</si>
  <si>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</si>
  <si>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</si>
  <si>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</si>
  <si>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</si>
  <si>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</si>
  <si>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</si>
  <si>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</si>
  <si>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</si>
  <si>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</si>
  <si>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</si>
  <si>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</si>
  <si>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</si>
  <si>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</si>
  <si>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</si>
  <si>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</si>
  <si>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</si>
  <si>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</si>
  <si>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</si>
  <si>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</si>
  <si>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</si>
  <si>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</si>
  <si>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</si>
  <si>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</si>
  <si>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</si>
  <si>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</si>
  <si>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</si>
  <si>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</si>
  <si>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</si>
  <si>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</si>
  <si>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</si>
  <si>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</si>
  <si>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</si>
  <si>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</si>
  <si>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</si>
  <si>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</si>
  <si>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</si>
  <si>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</si>
  <si>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</si>
  <si>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</si>
  <si>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</si>
  <si>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</si>
  <si>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</si>
  <si>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</si>
  <si>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</si>
  <si>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</si>
  <si>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</si>
  <si>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</si>
  <si>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</si>
  <si>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</si>
  <si>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</si>
  <si>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</si>
  <si>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</si>
  <si>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</si>
  <si>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</si>
  <si>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</si>
  <si>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</si>
  <si>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</si>
  <si>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</si>
  <si>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</si>
  <si>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</si>
  <si>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</si>
  <si>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</si>
  <si>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</si>
  <si>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</si>
  <si>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</si>
  <si>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</si>
  <si>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</si>
  <si>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</si>
  <si>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</si>
  <si>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</si>
  <si>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</si>
  <si>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</si>
  <si>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</si>
  <si>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</si>
  <si>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</si>
  <si>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</si>
  <si>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</si>
  <si>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</si>
  <si>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</si>
  <si>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</si>
  <si>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</si>
  <si>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</si>
  <si>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</si>
  <si>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</si>
  <si>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</si>
  <si>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</si>
  <si>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</si>
  <si>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</si>
  <si>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</si>
  <si>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</si>
  <si>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</si>
  <si>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</si>
  <si>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</si>
  <si>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</si>
  <si>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</si>
  <si>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</si>
  <si>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</si>
  <si>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</si>
  <si>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</si>
  <si>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</si>
  <si>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</si>
  <si>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</si>
  <si>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</si>
  <si>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</si>
  <si>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</si>
  <si>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</si>
  <si>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</si>
  <si>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</si>
  <si>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</si>
  <si>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</si>
  <si>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</si>
  <si>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</si>
  <si>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</si>
  <si>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</si>
  <si>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</si>
  <si>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</si>
  <si>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</si>
  <si>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</si>
  <si>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</si>
  <si>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</si>
  <si>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</si>
  <si>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</si>
  <si>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</si>
  <si>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</si>
  <si>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</si>
  <si>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</si>
  <si>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</si>
  <si>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</si>
  <si>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</si>
  <si>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</si>
  <si>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</si>
  <si>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</si>
  <si>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</si>
  <si>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</si>
  <si>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</si>
  <si>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</si>
  <si>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</si>
  <si>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</si>
  <si>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</si>
  <si>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</si>
  <si>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</si>
  <si>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</si>
  <si>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</si>
  <si>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</si>
  <si>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</si>
  <si>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</si>
  <si>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</si>
  <si>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</si>
  <si>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</si>
  <si>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</si>
  <si>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</si>
  <si>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</si>
  <si>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</si>
  <si>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</si>
  <si>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</si>
  <si>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</si>
  <si>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</si>
  <si>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</si>
  <si>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</si>
  <si>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</si>
  <si>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</si>
  <si>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</si>
  <si>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</si>
  <si>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</si>
  <si>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</si>
  <si>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</si>
  <si>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</si>
  <si>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</si>
  <si>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</si>
  <si>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</si>
  <si>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</si>
  <si>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</si>
  <si>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</si>
  <si>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</si>
  <si>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</si>
  <si>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</si>
  <si>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</si>
  <si>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</si>
  <si>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</si>
  <si>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</si>
  <si>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</si>
  <si>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</si>
  <si>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</si>
  <si>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</si>
  <si>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</si>
  <si>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</si>
  <si>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</si>
  <si>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</si>
  <si>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</si>
  <si>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</si>
  <si>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</si>
  <si>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</si>
  <si>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</si>
  <si>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</si>
  <si>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</si>
  <si>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</si>
  <si>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</si>
  <si>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</si>
  <si>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</si>
  <si>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</si>
  <si>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</si>
  <si>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</si>
  <si>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</si>
  <si>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</si>
  <si>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</si>
  <si>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</si>
  <si>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</si>
  <si>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</si>
  <si>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</si>
  <si>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</si>
  <si>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</si>
  <si>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</si>
  <si>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</si>
  <si>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</si>
  <si>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</si>
  <si>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</si>
  <si>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</si>
  <si>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</si>
  <si>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</si>
  <si>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</si>
  <si>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</si>
  <si>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</si>
  <si>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</si>
  <si>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</si>
  <si>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</si>
  <si>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</si>
  <si>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</si>
  <si>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</si>
  <si>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</si>
  <si>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</si>
  <si>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</si>
  <si>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</si>
  <si>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</si>
  <si>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</si>
  <si>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</si>
  <si>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</si>
  <si>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</si>
  <si>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</si>
  <si>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</si>
  <si>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</si>
  <si>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</si>
  <si>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</si>
  <si>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</si>
  <si>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</si>
  <si>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</si>
  <si>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</si>
  <si>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</si>
  <si>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</si>
  <si>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</si>
  <si>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</si>
  <si>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</si>
  <si>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</si>
  <si>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</si>
  <si>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</si>
  <si>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</si>
  <si>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</si>
  <si>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</si>
  <si>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</si>
  <si>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</si>
  <si>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</si>
  <si>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</si>
  <si>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</si>
  <si>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</si>
  <si>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</si>
  <si>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</si>
  <si>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</si>
  <si>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</si>
  <si>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</si>
  <si>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</si>
  <si>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</si>
  <si>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</si>
  <si>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</si>
  <si>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</si>
  <si>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</si>
  <si>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</si>
  <si>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</si>
  <si>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</si>
  <si>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</si>
  <si>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</si>
  <si>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</si>
  <si>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</si>
  <si>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</si>
  <si>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</si>
  <si>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</si>
  <si>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</si>
  <si>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</si>
  <si>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</si>
  <si>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</si>
  <si>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</si>
  <si>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</si>
  <si>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</si>
  <si>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</si>
  <si>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</si>
  <si>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</si>
  <si>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</si>
  <si>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</si>
  <si>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</si>
  <si>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</si>
  <si>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</si>
  <si>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</si>
  <si>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</si>
  <si>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</si>
  <si>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</si>
  <si>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</si>
  <si>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</si>
  <si>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</si>
  <si>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</si>
  <si>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</si>
  <si>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</si>
  <si>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</si>
  <si>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</si>
  <si>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</si>
  <si>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</si>
  <si>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</si>
  <si>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</si>
  <si>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</si>
  <si>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</si>
  <si>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</si>
  <si>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</si>
  <si>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</si>
  <si>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</si>
  <si>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</si>
  <si>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</si>
  <si>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</si>
  <si>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</si>
  <si>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</si>
  <si>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</si>
  <si>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</si>
  <si>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</si>
  <si>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</si>
  <si>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</si>
  <si>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</si>
  <si>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</si>
  <si>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</si>
  <si>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</si>
  <si>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</si>
  <si>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</si>
  <si>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</si>
  <si>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</si>
  <si>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</si>
  <si>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</si>
  <si>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</si>
  <si>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</si>
  <si>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</si>
  <si>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</si>
  <si>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</si>
  <si>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</si>
  <si>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</si>
  <si>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</si>
  <si>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</si>
  <si>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</si>
  <si>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</si>
  <si>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</si>
  <si>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</si>
  <si>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</si>
  <si>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</si>
  <si>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</si>
  <si>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</si>
  <si>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</si>
  <si>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</si>
  <si>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</si>
  <si>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</si>
  <si>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</si>
  <si>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</si>
  <si>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</si>
  <si>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</si>
  <si>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</si>
  <si>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</si>
  <si>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</si>
  <si>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</si>
  <si>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</si>
  <si>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</si>
  <si>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</si>
  <si>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</si>
  <si>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</si>
  <si>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</si>
  <si>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</si>
  <si>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</si>
  <si>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</si>
  <si>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</si>
  <si>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</si>
  <si>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</si>
  <si>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</si>
  <si>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</si>
  <si>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</si>
  <si>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</si>
  <si>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</si>
  <si>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</si>
  <si>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</si>
  <si>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</si>
  <si>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</si>
  <si>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</si>
  <si>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</si>
  <si>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</si>
  <si>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</si>
  <si>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</si>
  <si>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</si>
  <si>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</si>
  <si>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</si>
  <si>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</si>
  <si>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</si>
  <si>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</si>
  <si>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</si>
  <si>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</si>
  <si>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</si>
  <si>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</si>
  <si>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</si>
  <si>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</si>
  <si>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</si>
  <si>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</si>
  <si>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</si>
  <si>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</si>
  <si>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</si>
  <si>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</si>
  <si>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</si>
  <si>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</si>
  <si>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</si>
  <si>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</si>
  <si>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</si>
  <si>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</si>
  <si>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</si>
  <si>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</si>
  <si>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</si>
  <si>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</si>
  <si>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</si>
  <si>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</si>
  <si>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</si>
  <si>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</si>
  <si>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</si>
  <si>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</si>
  <si>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</si>
  <si>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</si>
  <si>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</si>
  <si>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</si>
  <si>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</si>
  <si>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</si>
  <si>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</si>
  <si>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</si>
  <si>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</si>
  <si>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</si>
  <si>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</si>
  <si>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</si>
  <si>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</si>
  <si>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</si>
  <si>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</si>
  <si>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</si>
  <si>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</si>
  <si>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</si>
  <si>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</si>
  <si>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</si>
  <si>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</si>
  <si>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</si>
  <si>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</si>
  <si>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</si>
  <si>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</si>
  <si>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</si>
  <si>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</si>
  <si>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</si>
  <si>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</si>
  <si>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</si>
  <si>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</si>
  <si>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</si>
  <si>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</si>
  <si>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</si>
  <si>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</si>
  <si>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</si>
  <si>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</si>
  <si>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</si>
  <si>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</si>
  <si>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</si>
  <si>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</si>
  <si>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</si>
  <si>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</si>
  <si>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</si>
  <si>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</si>
  <si>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</si>
  <si>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</si>
  <si>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</si>
  <si>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</si>
  <si>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</si>
  <si>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</si>
  <si>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</si>
  <si>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</si>
  <si>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</si>
  <si>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</si>
  <si>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</si>
  <si>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</si>
  <si>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</si>
  <si>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</si>
  <si>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</si>
  <si>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</si>
  <si>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</si>
  <si>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</si>
  <si>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</si>
  <si>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</si>
  <si>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</si>
  <si>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</si>
  <si>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</si>
  <si>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</si>
  <si>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</si>
  <si>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</si>
  <si>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</si>
  <si>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</si>
  <si>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</si>
  <si>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</si>
  <si>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</si>
  <si>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</si>
  <si>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</si>
  <si>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</si>
  <si>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</si>
  <si>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</si>
  <si>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</si>
  <si>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</si>
  <si>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</si>
  <si>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</si>
  <si>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</si>
  <si>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</si>
  <si>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</si>
  <si>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</si>
  <si>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</si>
  <si>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</si>
  <si>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</si>
  <si>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</si>
  <si>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</si>
  <si>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</si>
  <si>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</si>
  <si>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</si>
  <si>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</si>
  <si>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</si>
  <si>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</si>
  <si>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</si>
  <si>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</si>
  <si>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</si>
  <si>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</si>
  <si>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</si>
  <si>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</si>
  <si>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</si>
  <si>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</si>
  <si>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</si>
  <si>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</si>
  <si>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</si>
  <si>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</si>
  <si>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</si>
  <si>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</si>
  <si>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</si>
  <si>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</si>
  <si>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</si>
  <si>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</si>
  <si>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</si>
  <si>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</si>
  <si>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</si>
  <si>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</si>
  <si>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</si>
  <si>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</si>
  <si>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</si>
  <si>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</si>
  <si>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</si>
  <si>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</si>
  <si>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</si>
  <si>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</si>
  <si>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</si>
  <si>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</si>
  <si>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</si>
  <si>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</si>
  <si>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</si>
  <si>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</si>
  <si>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</si>
  <si>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</si>
  <si>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</si>
  <si>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</si>
  <si>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</si>
  <si>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</si>
  <si>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</si>
  <si>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</si>
  <si>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</si>
  <si>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</si>
  <si>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</si>
  <si>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</si>
  <si>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</si>
  <si>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</si>
  <si>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</si>
  <si>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</si>
  <si>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</si>
  <si>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</si>
  <si>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</si>
  <si>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</si>
  <si>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</si>
  <si>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</si>
  <si>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</si>
  <si>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</si>
  <si>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</si>
  <si>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</si>
  <si>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</si>
  <si>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</si>
  <si>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</si>
  <si>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</si>
  <si>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</si>
  <si>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</si>
  <si>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</si>
  <si>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</si>
  <si>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</si>
  <si>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</si>
  <si>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</si>
  <si>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</si>
  <si>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</si>
  <si>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</si>
  <si>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</si>
  <si>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</si>
  <si>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</si>
  <si>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</si>
  <si>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</si>
  <si>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</si>
  <si>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</si>
  <si>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</si>
  <si>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</si>
  <si>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</si>
  <si>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</si>
  <si>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</si>
  <si>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</si>
  <si>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</si>
  <si>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</si>
  <si>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</si>
  <si>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</si>
  <si>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</si>
  <si>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</si>
  <si>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</si>
  <si>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</si>
  <si>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</si>
  <si>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</si>
  <si>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</si>
  <si>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</si>
  <si>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</si>
  <si>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</si>
  <si>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</si>
  <si>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</si>
  <si>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</si>
  <si>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</si>
  <si>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</si>
  <si>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</si>
  <si>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</si>
  <si>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</si>
  <si>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</si>
  <si>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</si>
  <si>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</si>
  <si>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</si>
  <si>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</si>
  <si>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</si>
  <si>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</si>
  <si>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</si>
  <si>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</si>
  <si>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</si>
  <si>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</si>
  <si>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</si>
  <si>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</si>
  <si>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</si>
  <si>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</si>
  <si>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</si>
  <si>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</si>
  <si>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</si>
  <si>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</si>
  <si>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</si>
  <si>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</si>
  <si>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</si>
  <si>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</si>
  <si>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</si>
  <si>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</si>
  <si>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</si>
  <si>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</si>
  <si>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</si>
  <si>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</si>
  <si>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</si>
  <si>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</si>
  <si>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</si>
  <si>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</si>
  <si>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</si>
  <si>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</si>
  <si>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</si>
  <si>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</si>
  <si>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</si>
  <si>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</si>
  <si>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</si>
  <si>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</si>
  <si>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</si>
  <si>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</si>
  <si>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</si>
  <si>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</si>
  <si>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</si>
  <si>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</si>
  <si>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</si>
  <si>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</si>
  <si>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</si>
  <si>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</si>
  <si>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</si>
  <si>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</si>
  <si>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</si>
  <si>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</si>
  <si>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</si>
  <si>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</si>
  <si>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</si>
  <si>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</si>
  <si>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</si>
  <si>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</si>
  <si>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</si>
  <si>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</si>
  <si>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</si>
  <si>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</si>
  <si>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</si>
  <si>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</si>
  <si>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</si>
  <si>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</si>
  <si>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</si>
  <si>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</si>
  <si>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</si>
  <si>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</si>
  <si>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</si>
  <si>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</si>
  <si>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</si>
  <si>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</si>
  <si>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</si>
  <si>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</si>
  <si>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</si>
  <si>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</si>
  <si>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</si>
  <si>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</si>
  <si>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</si>
  <si>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</si>
  <si>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</si>
  <si>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</si>
  <si>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</si>
  <si>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</si>
  <si>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</si>
  <si>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</si>
  <si>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</si>
  <si>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</si>
  <si>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</si>
  <si>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</si>
  <si>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</si>
  <si>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</si>
  <si>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</si>
  <si>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</si>
  <si>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</si>
  <si>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</si>
  <si>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</si>
  <si>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</si>
  <si>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</si>
  <si>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</si>
  <si>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</si>
  <si>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</si>
  <si>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</si>
  <si>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</si>
  <si>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</si>
  <si>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</si>
  <si>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</si>
  <si>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</si>
  <si>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</si>
  <si>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</si>
  <si>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</si>
  <si>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</si>
  <si>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</si>
  <si>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</si>
  <si>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</si>
  <si>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</si>
  <si>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</si>
  <si>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</si>
  <si>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</si>
  <si>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</si>
  <si>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</si>
  <si>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</si>
  <si>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</si>
  <si>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</si>
  <si>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</si>
  <si>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</si>
  <si>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</si>
  <si>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</si>
  <si>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</si>
  <si>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</si>
  <si>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</si>
  <si>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</si>
  <si>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</si>
  <si>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</si>
  <si>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</si>
  <si>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</si>
  <si>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</si>
  <si>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</si>
  <si>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</si>
  <si>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</si>
  <si>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</si>
  <si>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</si>
  <si>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</si>
  <si>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</si>
  <si>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</si>
  <si>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</si>
  <si>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</si>
  <si>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</si>
  <si>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</si>
  <si>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</si>
  <si>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</si>
  <si>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</si>
  <si>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</si>
  <si>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</si>
  <si>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</si>
  <si>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</si>
  <si>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</si>
  <si>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</si>
  <si>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</si>
  <si>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</si>
  <si>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</si>
  <si>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</si>
  <si>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</si>
  <si>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</si>
  <si>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</si>
  <si>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</si>
  <si>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</si>
  <si>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</si>
  <si>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</si>
  <si>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</si>
  <si>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</si>
  <si>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</si>
  <si>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</si>
  <si>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</si>
  <si>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</si>
  <si>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</si>
  <si>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</si>
  <si>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</si>
  <si>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</si>
  <si>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</si>
  <si>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</si>
  <si>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</si>
  <si>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</si>
  <si>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</si>
  <si>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</si>
  <si>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</si>
  <si>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</si>
  <si>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</si>
  <si>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</si>
  <si>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</si>
  <si>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</si>
  <si>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</si>
  <si>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</si>
  <si>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</si>
  <si>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</si>
  <si>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</si>
  <si>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</si>
  <si>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</si>
  <si>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</si>
  <si>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</si>
  <si>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</si>
  <si>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</si>
  <si>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</si>
  <si>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</si>
  <si>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</si>
  <si>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</si>
  <si>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</si>
  <si>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</si>
  <si>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</si>
  <si>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</si>
  <si>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</si>
  <si>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</si>
  <si>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</si>
  <si>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</si>
  <si>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</si>
  <si>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</si>
  <si>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</si>
  <si>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</si>
  <si>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</si>
  <si>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</si>
  <si>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</si>
  <si>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</si>
  <si>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</si>
  <si>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</si>
  <si>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</si>
  <si>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</si>
  <si>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</si>
  <si>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</si>
  <si>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</si>
  <si>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</si>
  <si>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</si>
  <si>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</si>
  <si>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</si>
  <si>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</si>
  <si>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</si>
  <si>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</si>
  <si>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</si>
  <si>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</si>
  <si>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</si>
  <si>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</si>
  <si>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</si>
  <si>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</si>
  <si>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</si>
  <si>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</si>
  <si>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</si>
  <si>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</si>
  <si>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</si>
  <si>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</si>
  <si>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</si>
  <si>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</si>
  <si>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</si>
  <si>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</si>
  <si>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</si>
  <si>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</si>
  <si>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</si>
  <si>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</si>
  <si>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</si>
  <si>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</si>
  <si>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</si>
  <si>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</si>
  <si>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</si>
  <si>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</si>
  <si>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</si>
  <si>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</si>
  <si>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</si>
  <si>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</si>
  <si>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</si>
  <si>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</si>
  <si>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</si>
  <si>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</si>
  <si>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</si>
  <si>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</si>
  <si>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</si>
  <si>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</si>
  <si>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</si>
  <si>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</si>
  <si>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</si>
  <si>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</si>
  <si>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</si>
  <si>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</si>
  <si>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</si>
  <si>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</si>
  <si>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</si>
  <si>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</si>
  <si>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</si>
  <si>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</si>
  <si>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</si>
  <si>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</si>
  <si>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</si>
  <si>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</si>
  <si>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</si>
  <si>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</si>
  <si>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</si>
  <si>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</si>
  <si>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</si>
  <si>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</si>
  <si>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</si>
  <si>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</si>
  <si>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</si>
  <si>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</si>
  <si>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</si>
  <si>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</si>
  <si>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</si>
  <si>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</si>
  <si>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</si>
  <si>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</si>
  <si>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</si>
  <si>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</si>
  <si>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</si>
  <si>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</si>
  <si>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</si>
  <si>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</si>
  <si>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</si>
  <si>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</si>
  <si>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</si>
  <si>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</si>
  <si>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</si>
  <si>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</si>
  <si>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</si>
  <si>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</si>
  <si>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</si>
  <si>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</si>
  <si>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</si>
  <si>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</si>
  <si>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</si>
  <si>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</si>
  <si>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</si>
  <si>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</si>
  <si>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</si>
  <si>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</si>
  <si>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</si>
  <si>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</si>
  <si>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</si>
  <si>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</si>
  <si>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</si>
  <si>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</si>
  <si>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</si>
  <si>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</si>
  <si>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</si>
  <si>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</si>
  <si>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</si>
  <si>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</si>
  <si>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</si>
  <si>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</si>
  <si>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</si>
  <si>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</si>
  <si>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</si>
  <si>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</si>
  <si>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</si>
  <si>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</si>
  <si>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</si>
  <si>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</si>
  <si>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</si>
  <si>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</si>
  <si>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</si>
  <si>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</si>
  <si>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</si>
  <si>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</si>
  <si>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</si>
  <si>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</si>
  <si>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</si>
  <si>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</si>
  <si>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</si>
  <si>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</si>
  <si>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</si>
  <si>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</si>
  <si>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</si>
  <si>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</si>
  <si>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</si>
  <si>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</si>
  <si>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</si>
  <si>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</si>
  <si>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</si>
  <si>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</si>
  <si>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</si>
  <si>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</si>
  <si>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</si>
  <si>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</si>
  <si>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</si>
  <si>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</si>
  <si>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</si>
  <si>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</si>
  <si>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</si>
  <si>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</si>
  <si>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</si>
  <si>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</si>
  <si>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</si>
  <si>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</si>
  <si>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</si>
  <si>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</si>
  <si>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</si>
  <si>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</si>
  <si>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</si>
  <si>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</si>
  <si>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</si>
  <si>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</si>
  <si>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</si>
  <si>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</si>
  <si>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</si>
  <si>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</si>
  <si>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</si>
  <si>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</si>
  <si>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</si>
  <si>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</si>
  <si>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</si>
  <si>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</si>
  <si>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</si>
  <si>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</si>
  <si>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</si>
  <si>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</si>
  <si>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</si>
  <si>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</si>
  <si>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</si>
  <si>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</si>
  <si>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</si>
  <si>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</si>
  <si>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</si>
  <si>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</si>
  <si>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</si>
  <si>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</si>
  <si>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</si>
  <si>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</si>
  <si>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</si>
  <si>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</si>
  <si>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</si>
  <si>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</si>
  <si>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</si>
  <si>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</si>
  <si>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</si>
  <si>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</si>
  <si>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</si>
  <si>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</si>
  <si>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</si>
  <si>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</si>
  <si>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</si>
  <si>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</si>
  <si>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</si>
  <si>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</si>
  <si>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</si>
  <si>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</si>
  <si>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</si>
  <si>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</si>
  <si>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</si>
  <si>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</si>
  <si>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</si>
  <si>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</si>
  <si>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</si>
  <si>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</si>
  <si>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</si>
  <si>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</si>
  <si>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</si>
  <si>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</si>
  <si>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</si>
  <si>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</si>
  <si>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</si>
  <si>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</si>
  <si>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</si>
  <si>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</si>
  <si>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</si>
  <si>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</si>
  <si>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</si>
  <si>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</si>
  <si>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</si>
  <si>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</si>
  <si>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</si>
  <si>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</si>
  <si>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</si>
  <si>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</si>
  <si>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</si>
  <si>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</si>
  <si>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</si>
  <si>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</si>
  <si>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</si>
  <si>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</si>
  <si>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</si>
  <si>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</si>
  <si>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</si>
  <si>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</si>
  <si>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</si>
  <si>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</si>
  <si>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</si>
  <si>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</si>
  <si>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</si>
  <si>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</si>
  <si>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</si>
  <si>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</si>
  <si>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</si>
  <si>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</si>
  <si>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</si>
  <si>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</si>
  <si>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</si>
  <si>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</si>
  <si>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</si>
  <si>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</si>
  <si>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</si>
  <si>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</si>
  <si>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</si>
  <si>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</si>
  <si>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</si>
  <si>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</si>
  <si>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</si>
  <si>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</si>
  <si>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</si>
  <si>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</si>
  <si>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</si>
  <si>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</si>
  <si>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</si>
  <si>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</si>
  <si>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</si>
  <si>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</si>
  <si>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</si>
  <si>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</si>
  <si>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</si>
  <si>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</si>
  <si>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</si>
  <si>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</si>
  <si>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</si>
  <si>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</si>
  <si>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</si>
  <si>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</si>
  <si>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</si>
  <si>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</si>
  <si>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</si>
  <si>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</si>
  <si>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</si>
  <si>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</si>
  <si>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</si>
  <si>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</si>
  <si>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</si>
  <si>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</si>
  <si>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</si>
  <si>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</si>
  <si>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</si>
  <si>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</si>
  <si>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</si>
  <si>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</si>
  <si>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</si>
  <si>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</si>
  <si>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</si>
  <si>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</si>
  <si>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</si>
  <si>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</si>
  <si>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</si>
  <si>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</si>
  <si>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</si>
  <si>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</si>
  <si>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</si>
  <si>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</si>
  <si>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</si>
  <si>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</si>
  <si>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</si>
  <si>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</si>
  <si>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</si>
  <si>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</si>
  <si>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</si>
  <si>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</si>
  <si>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</si>
  <si>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</si>
  <si>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</si>
  <si>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</si>
  <si>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</si>
  <si>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</si>
  <si>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</si>
  <si>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</si>
  <si>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</si>
  <si>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</si>
  <si>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</si>
  <si>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</si>
  <si>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</si>
  <si>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</si>
  <si>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</si>
  <si>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</si>
  <si>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</si>
  <si>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</si>
  <si>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</si>
  <si>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</si>
  <si>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</si>
  <si>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</si>
  <si>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</si>
  <si>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</si>
  <si>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</si>
  <si>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</si>
  <si>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</si>
  <si>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</si>
  <si>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</si>
  <si>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</si>
  <si>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</si>
  <si>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</si>
  <si>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</si>
  <si>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</si>
  <si>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</si>
  <si>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</si>
  <si>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</si>
  <si>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</si>
  <si>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</si>
  <si>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</si>
  <si>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</si>
  <si>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</si>
  <si>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</si>
  <si>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</si>
  <si>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</si>
  <si>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</si>
  <si>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</si>
  <si>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</si>
  <si>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</si>
  <si>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</si>
  <si>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</si>
  <si>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</si>
  <si>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</si>
  <si>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</si>
  <si>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</si>
  <si>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</si>
  <si>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</si>
  <si>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</si>
  <si>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</si>
  <si>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</si>
  <si>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</si>
  <si>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</si>
  <si>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</si>
  <si>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</si>
  <si>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</si>
  <si>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</si>
  <si>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</si>
  <si>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</si>
  <si>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</si>
  <si>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</si>
  <si>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</si>
  <si>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</si>
  <si>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</si>
  <si>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</si>
  <si>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</si>
  <si>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</si>
  <si>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</si>
  <si>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</si>
  <si>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</si>
  <si>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</si>
  <si>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</si>
  <si>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</si>
  <si>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</si>
  <si>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</si>
  <si>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</si>
  <si>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</si>
  <si>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</si>
  <si>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</si>
  <si>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</si>
  <si>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</si>
  <si>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</si>
  <si>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</si>
  <si>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</si>
  <si>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</si>
  <si>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</si>
  <si>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</si>
  <si>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</si>
  <si>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</si>
  <si>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</si>
  <si>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</si>
  <si>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</si>
  <si>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</si>
  <si>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</si>
  <si>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</si>
  <si>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</si>
  <si>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</si>
  <si>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</si>
  <si>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</si>
  <si>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</si>
  <si>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</si>
  <si>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</si>
  <si>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</si>
  <si>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</si>
  <si>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</si>
  <si>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</si>
  <si>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</si>
  <si>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</si>
  <si>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</si>
  <si>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</si>
  <si>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</si>
  <si>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</si>
  <si>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</si>
  <si>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</si>
  <si>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</si>
  <si>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</si>
  <si>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</si>
  <si>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</si>
  <si>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</si>
  <si>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</si>
  <si>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</si>
  <si>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</si>
  <si>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</si>
  <si>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</si>
  <si>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</si>
  <si>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</si>
  <si>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</si>
  <si>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</si>
  <si>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</si>
  <si>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</si>
  <si>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</si>
  <si>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</si>
  <si>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</si>
  <si>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</si>
  <si>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</si>
  <si>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</si>
  <si>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</si>
  <si>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</si>
  <si>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</si>
  <si>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</si>
  <si>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</si>
  <si>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</si>
  <si>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</si>
  <si>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</si>
  <si>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</si>
  <si>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</si>
  <si>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</si>
  <si>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</si>
  <si>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</si>
  <si>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</si>
  <si>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</si>
  <si>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</si>
  <si>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</si>
  <si>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</si>
  <si>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</si>
  <si>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</si>
  <si>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</si>
  <si>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</si>
  <si>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</si>
  <si>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</si>
  <si>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</si>
  <si>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</si>
  <si>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</si>
  <si>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</si>
  <si>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</si>
  <si>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</si>
  <si>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</si>
  <si>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</si>
  <si>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</si>
  <si>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</si>
  <si>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</si>
  <si>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</si>
  <si>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</si>
  <si>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</si>
  <si>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</si>
  <si>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</si>
  <si>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</si>
  <si>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</si>
  <si>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</si>
  <si>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</si>
  <si>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</si>
  <si>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</si>
  <si>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</si>
  <si>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</si>
  <si>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</si>
  <si>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</si>
  <si>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</si>
  <si>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</si>
  <si>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</si>
  <si>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</si>
  <si>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</si>
  <si>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</si>
  <si>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</si>
  <si>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</si>
  <si>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</si>
  <si>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</si>
  <si>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</si>
  <si>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</si>
  <si>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</si>
  <si>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</si>
  <si>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</si>
  <si>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</si>
  <si>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</si>
  <si>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</si>
  <si>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</si>
  <si>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</si>
  <si>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</si>
  <si>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</si>
  <si>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</si>
  <si>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</si>
  <si>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</si>
  <si>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</si>
  <si>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</si>
  <si>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</si>
  <si>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</si>
  <si>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</si>
  <si>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</si>
  <si>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</si>
  <si>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</si>
  <si>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</si>
  <si>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</si>
  <si>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</si>
  <si>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</si>
  <si>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</si>
  <si>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</si>
  <si>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</si>
  <si>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</si>
  <si>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</si>
  <si>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</si>
  <si>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</si>
  <si>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</si>
  <si>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</si>
  <si>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</si>
  <si>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</si>
  <si>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</si>
  <si>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</si>
  <si>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</si>
  <si>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</si>
  <si>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</si>
  <si>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</si>
  <si>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</si>
  <si>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</si>
  <si>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</si>
  <si>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</si>
  <si>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</si>
  <si>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</si>
  <si>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</si>
  <si>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</si>
  <si>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</si>
  <si>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</si>
  <si>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</si>
  <si>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</si>
  <si>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</si>
  <si>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</si>
  <si>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</si>
  <si>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</si>
  <si>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</si>
  <si>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</si>
  <si>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</si>
  <si>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</si>
  <si>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</si>
  <si>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</si>
  <si>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</si>
  <si>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</si>
  <si>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</si>
  <si>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</si>
  <si>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</si>
  <si>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</si>
  <si>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</si>
  <si>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</si>
  <si>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</si>
  <si>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</si>
  <si>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</si>
  <si>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</si>
  <si>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</si>
  <si>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</si>
  <si>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</si>
  <si>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</si>
  <si>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</si>
  <si>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</si>
  <si>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</si>
  <si>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</si>
  <si>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</si>
  <si>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</si>
  <si>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</si>
  <si>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</si>
  <si>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</si>
  <si>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</si>
  <si>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</si>
  <si>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</si>
  <si>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</si>
  <si>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</si>
  <si>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</si>
  <si>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</si>
  <si>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</si>
  <si>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</si>
  <si>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</si>
  <si>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</si>
  <si>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</si>
  <si>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</si>
  <si>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</si>
  <si>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</si>
  <si>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</si>
  <si>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</si>
  <si>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</si>
  <si>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</si>
  <si>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</si>
  <si>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</si>
  <si>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</si>
  <si>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</si>
  <si>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</si>
  <si>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</si>
  <si>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</si>
  <si>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</si>
  <si>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</si>
  <si>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</si>
  <si>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</si>
  <si>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</si>
  <si>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</si>
  <si>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</si>
  <si>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</si>
  <si>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</si>
  <si>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</si>
  <si>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</si>
  <si>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</si>
  <si>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</si>
  <si>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</si>
  <si>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</si>
  <si>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</si>
  <si>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</si>
  <si>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</si>
  <si>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</si>
  <si>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</si>
  <si>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</si>
  <si>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</si>
  <si>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</si>
  <si>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</si>
  <si>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</si>
  <si>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</si>
  <si>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</si>
  <si>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</si>
  <si>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</si>
  <si>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</si>
  <si>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</si>
  <si>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</si>
  <si>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</si>
  <si>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</si>
  <si>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</si>
  <si>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</si>
  <si>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</si>
  <si>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</si>
  <si>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</si>
  <si>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</si>
  <si>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</si>
  <si>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</si>
  <si>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</si>
  <si>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</si>
  <si>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</si>
  <si>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</si>
  <si>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</si>
  <si>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</si>
  <si>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</si>
  <si>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</si>
  <si>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</si>
  <si>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</si>
  <si>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</si>
  <si>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</si>
  <si>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</si>
  <si>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</si>
  <si>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</si>
  <si>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</si>
  <si>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</si>
  <si>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</si>
  <si>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</si>
  <si>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</si>
  <si>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</si>
  <si>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</si>
  <si>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</si>
  <si>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</si>
  <si>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</si>
  <si>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</si>
  <si>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</si>
  <si>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</si>
  <si>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</si>
  <si>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</si>
  <si>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</si>
  <si>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</si>
  <si>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</si>
  <si>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</si>
  <si>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</si>
  <si>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</si>
  <si>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</si>
  <si>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</si>
  <si>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</si>
  <si>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</si>
  <si>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</si>
  <si>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</si>
  <si>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</si>
  <si>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</si>
  <si>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</si>
  <si>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</si>
  <si>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</si>
  <si>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</si>
  <si>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</si>
  <si>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</si>
  <si>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</si>
  <si>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</si>
  <si>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</si>
  <si>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</si>
  <si>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</si>
  <si>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</si>
  <si>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</si>
  <si>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</si>
  <si>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</si>
  <si>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</si>
  <si>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</si>
  <si>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</si>
  <si>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</si>
  <si>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</si>
  <si>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</si>
  <si>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</si>
  <si>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</si>
  <si>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</si>
  <si>
    <t>800-503213-01A</t>
  </si>
  <si>
    <t>TR-2-0120-S</t>
  </si>
  <si>
    <t>800-503234-01A</t>
  </si>
  <si>
    <t>800-503238-01A</t>
  </si>
  <si>
    <t>SP2-0320-FLT</t>
  </si>
  <si>
    <t>ENMU0603ER-B JP4120</t>
  </si>
  <si>
    <t>ENMU0603ER-B JM4160</t>
  </si>
  <si>
    <t>800-502657-01A</t>
  </si>
  <si>
    <t>885293-C6</t>
  </si>
  <si>
    <t>800-503245-01A</t>
  </si>
  <si>
    <t>P1525110</t>
  </si>
  <si>
    <t>HSK63-ER16x100_0-6x4_Tap_Ext</t>
  </si>
  <si>
    <t>HSK63-ER16X100_.125x.250x6_Tool_Ext Short</t>
  </si>
  <si>
    <t>HSK63-ER16X100_.125x.250x6_Tool_Ext Long</t>
  </si>
  <si>
    <t>HSK63-PG25x100_.500x3_Tool_Ext</t>
  </si>
  <si>
    <t>L: x = 0.000000, y = 0.250000</t>
  </si>
  <si>
    <t>L: x = 1.070000, y = 0.250000</t>
  </si>
  <si>
    <t>L: x =1.070000, y = 0.551181</t>
  </si>
  <si>
    <t>L: x = 1.126826, y = 0.649606</t>
  </si>
  <si>
    <t>L: x = 1.363046, y = 0.649606</t>
  </si>
  <si>
    <t>L: x = 1.448285, y = 0.797244</t>
  </si>
  <si>
    <t>L: x = 3.983386, y = 0.797244</t>
  </si>
  <si>
    <t>L: x = 3.983386, y = 1.240157</t>
  </si>
  <si>
    <t>L: x = 5.007008, y = 1.240157</t>
  </si>
  <si>
    <t>L: x = 5.007008, y = 0.000000</t>
  </si>
  <si>
    <t>800-502015-12A</t>
  </si>
  <si>
    <t>B570150185</t>
  </si>
  <si>
    <t>800-501947</t>
  </si>
  <si>
    <t>800-503248-01A</t>
  </si>
  <si>
    <t>800-502984-01A</t>
  </si>
  <si>
    <t>B5570200160</t>
  </si>
  <si>
    <t>800-503249-01A</t>
  </si>
  <si>
    <t>&lt;F&gt;Tools.ShoulderLenEnd</t>
  </si>
  <si>
    <t>800-502585-04A</t>
  </si>
  <si>
    <t>DoveTail</t>
  </si>
  <si>
    <t>L: x = 0.000000, y = 0.026500</t>
  </si>
  <si>
    <t>C: x = 0.015000, y = 0.026500 , Radius = 0.015000 , Sa = 3.141593 , Sweep = -1.986453</t>
  </si>
  <si>
    <t>L: x = 0.021057, y = 0.040223</t>
  </si>
  <si>
    <t>L: x = 0.085000, y = 0.012000</t>
  </si>
  <si>
    <t>C: x = 0.087019, y = 0.016574 , Radius = 0.005000 , Sa = 4.296732 , Sweep = 1.209008</t>
  </si>
  <si>
    <t>L: x = 0.090582, y = 0.013067</t>
  </si>
  <si>
    <t>L: x = 0.139235, y = 0.062500</t>
  </si>
  <si>
    <t>&lt;F&gt; Tools.TipAngle / 2.</t>
  </si>
  <si>
    <t>0.0830" DIA x 0.0850 LOC - 2FLT DO x 48 Deg</t>
  </si>
  <si>
    <t>800-500228-02A</t>
  </si>
  <si>
    <t>TPI</t>
  </si>
  <si>
    <t>800-503251-01A</t>
  </si>
  <si>
    <t>PMT Sp2-0222-SN090</t>
  </si>
  <si>
    <t>800-500333</t>
  </si>
  <si>
    <t>1/4-18 NPT</t>
  </si>
  <si>
    <t>L: x = 0.000000, y = 0.212500</t>
  </si>
  <si>
    <t>L: x = 0.078000, y = 0.247000</t>
  </si>
  <si>
    <t>L: x = 1.140500, y = 0.280000</t>
  </si>
  <si>
    <t>L: x = 1.140500, y = 0.228000</t>
  </si>
  <si>
    <t>L: x = 1.318500, y = 0.228000</t>
  </si>
  <si>
    <t>L: x = 1.384500, y = 0.281500</t>
  </si>
  <si>
    <t>L: x = 2.443500, y = 0.281500</t>
  </si>
  <si>
    <t>L: x = 2.443500, y = 0.000000</t>
  </si>
  <si>
    <t>800-503252-01A</t>
  </si>
  <si>
    <t>800-503253-01A</t>
  </si>
  <si>
    <t>73026-C4</t>
  </si>
  <si>
    <t>800-503254-01A</t>
  </si>
  <si>
    <t>73027-C4</t>
  </si>
  <si>
    <t>DIAM</t>
  </si>
  <si>
    <t>800-503257-01A</t>
  </si>
  <si>
    <t>739862-C3</t>
  </si>
  <si>
    <t>800-503259-01A</t>
  </si>
  <si>
    <t>P98311372</t>
  </si>
  <si>
    <t>800503255-01A</t>
  </si>
  <si>
    <t>800-5032561-01A</t>
  </si>
  <si>
    <t>P15250180</t>
  </si>
  <si>
    <t>800-503258-01A</t>
  </si>
  <si>
    <t>PG25x100_ER11_EXT</t>
  </si>
  <si>
    <t>L: x = 0.000000, y = 0.315000</t>
  </si>
  <si>
    <t>L: x = 0.474500, y = 0.315000</t>
  </si>
  <si>
    <t>L: x = 0.474500, y = 0.256000</t>
  </si>
  <si>
    <t>L: x = 2.000000, y = 0.256000</t>
  </si>
  <si>
    <t>L: x = 2.000000, y = 0.551181</t>
  </si>
  <si>
    <t>L: x = 2.056826, y = 0.649606</t>
  </si>
  <si>
    <t>L: x = 2.293046, y = 0.649606</t>
  </si>
  <si>
    <t>L: x = 2.378285, y = 0.797244</t>
  </si>
  <si>
    <t>L: x = 4.913386, y = 0.797244</t>
  </si>
  <si>
    <t>L: x = 4.913386, y = 1.240157</t>
  </si>
  <si>
    <t>L: x = 5.937008, y = 1.240157</t>
  </si>
  <si>
    <t>L: x = 5.937008, y = 0.000000</t>
  </si>
  <si>
    <t>34262-C3</t>
  </si>
  <si>
    <t>800-503260-01A</t>
  </si>
  <si>
    <t>800-503262</t>
  </si>
  <si>
    <t>24662-C4</t>
  </si>
  <si>
    <t>1/8-27 NPT</t>
  </si>
  <si>
    <t>800-503261-01A</t>
  </si>
  <si>
    <t>S-141172</t>
  </si>
  <si>
    <t>USA2495</t>
  </si>
  <si>
    <t>DGI-USA</t>
  </si>
  <si>
    <t>800-503263-01A</t>
  </si>
  <si>
    <t>58335-C3</t>
  </si>
  <si>
    <t>L: x = 0.216000, y = 0.006000</t>
  </si>
  <si>
    <t>L: x = 0.276000, y = 0.020000</t>
  </si>
  <si>
    <t>800-503266-01A</t>
  </si>
  <si>
    <t>P15851188</t>
  </si>
  <si>
    <t>800-500174-01</t>
  </si>
  <si>
    <t>74207 TC</t>
  </si>
  <si>
    <t>800-502714-01A</t>
  </si>
  <si>
    <t>TR-2-0070-S</t>
  </si>
  <si>
    <t>800-503267-01A</t>
  </si>
  <si>
    <t>76462-C3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</si>
</sst>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8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Fill="1" applyAlignment="1">
      <alignment horizontal="center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72" totalsRowShown="0">
  <autoFilter ref="A1:BP1472" xr:uid="{00000000-0009-0000-0100-000002000000}"/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2"/>
  <sheetViews>
    <sheetView tabSelected="1" zoomScaleNormal="100" workbookViewId="0">
      <pane ySplit="1" topLeftCell="A1445" activePane="bottomLeft" state="frozen"/>
      <selection pane="bottomLeft" activeCell="BM1472" sqref="BM1472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hidden="1" customWidth="1"/>
    <col min="6" max="6" width="13.5703125" style="8" hidden="1" customWidth="1"/>
    <col min="7" max="7" width="13.5703125" style="9" hidden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3.5150000000000001</v>
      </c>
      <c r="Q319" s="6">
        <v>3.5150000000000001</v>
      </c>
      <c r="R319" s="14">
        <f>IF(Table3[[#This Row],[ShoulderLenEnd]]="",0,90-(DEGREES(ATAN((Q319-P319)/((N319-O319)/2)))))</f>
        <v>90</v>
      </c>
      <c r="S319" s="15">
        <v>3.5649999999999999</v>
      </c>
      <c r="T319" s="6">
        <v>2</v>
      </c>
      <c r="U319" s="6">
        <v>5.6</v>
      </c>
      <c r="V319" s="6">
        <v>3.5150000000000001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369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1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v>1</v>
      </c>
      <c r="AW319" s="6">
        <v>0</v>
      </c>
      <c r="AX319" s="6">
        <v>0</v>
      </c>
      <c r="AY319" s="6">
        <v>1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4.7750000000000004</v>
      </c>
      <c r="Q320" s="6">
        <v>4.7750000000000004</v>
      </c>
      <c r="R320" s="14">
        <f>IF(Table3[[#This Row],[ShoulderLenEnd]]="",0,90-(DEGREES(ATAN((Q320-P320)/((N320-O320)/2)))))</f>
        <v>90</v>
      </c>
      <c r="S320" s="15">
        <v>4.8250000000000002</v>
      </c>
      <c r="T320" s="6">
        <v>2</v>
      </c>
      <c r="U320" s="6">
        <v>6.875</v>
      </c>
      <c r="V320" s="6">
        <v>4.7750000000000004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369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1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v>1</v>
      </c>
      <c r="AW320" s="6">
        <v>0</v>
      </c>
      <c r="AX320" s="6">
        <v>0</v>
      </c>
      <c r="AY320" s="6">
        <v>1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v>1</v>
      </c>
      <c r="B321" s="6" t="s">
        <v>149</v>
      </c>
      <c r="D321" s="6" t="s">
        <v>149</v>
      </c>
      <c r="E321" s="6">
        <v>320</v>
      </c>
      <c r="F321" s="87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O321" s="6">
        <v>0.25590000000000002</v>
      </c>
      <c r="P321" s="6">
        <v>2.282</v>
      </c>
      <c r="Q321" s="6">
        <v>2.282</v>
      </c>
      <c r="R321" s="14">
        <f>IF(Table3[[#This Row],[ShoulderLenEnd]]="",0,90-(DEGREES(ATAN((Q321-P321)/((N321-O321)/2)))))</f>
        <v>90</v>
      </c>
      <c r="S321" s="15">
        <v>2.33</v>
      </c>
      <c r="T321" s="6">
        <v>2</v>
      </c>
      <c r="U321" s="6">
        <v>4.3570000000000002</v>
      </c>
      <c r="V321" s="6">
        <v>2.282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369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1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v>1</v>
      </c>
      <c r="AW321" s="6">
        <v>0</v>
      </c>
      <c r="AX321" s="6">
        <v>0</v>
      </c>
      <c r="AY321" s="6">
        <v>1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J974" s="12" t="s">
        <v>4004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G974" s="6" t="s">
        <v>3352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1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x14ac:dyDescent="0.25">
      <c r="A975" s="7">
        <v>1</v>
      </c>
      <c r="B975" s="6" t="s">
        <v>1858</v>
      </c>
      <c r="C975" s="6" t="s">
        <v>2277</v>
      </c>
      <c r="E975" s="6">
        <v>972</v>
      </c>
      <c r="G975" s="9" t="s">
        <v>74</v>
      </c>
      <c r="H975" s="10" t="s">
        <v>1858</v>
      </c>
      <c r="I975" s="11" t="s">
        <v>1867</v>
      </c>
      <c r="J975" s="12" t="s">
        <v>4005</v>
      </c>
      <c r="K975" s="11" t="str">
        <f>CONCATENATE(Table3[[#This Row],[Type]]," "&amp;TEXT(Table3[[#This Row],[Diameter]],".0000")&amp;""," "&amp;Table3[[#This Row],[NumFlutes]]&amp;"FL")</f>
        <v>FM 1.0000 4FL</v>
      </c>
      <c r="M975" s="13">
        <v>1</v>
      </c>
      <c r="N975" s="13">
        <v>1</v>
      </c>
      <c r="O975" s="6">
        <v>0.9</v>
      </c>
      <c r="P975" s="6">
        <v>0.375</v>
      </c>
      <c r="R975" s="14">
        <f>IF(Table3[[#This Row],[ShoulderLenEnd]]="",0,90-(DEGREES(ATAN((Q975-P975)/((N975-O975)/2)))))</f>
        <v>0</v>
      </c>
      <c r="S975" s="15">
        <v>2.4500000000000002</v>
      </c>
      <c r="T975" s="6">
        <v>4</v>
      </c>
      <c r="U975" s="6">
        <v>4.75</v>
      </c>
      <c r="V975" s="6">
        <v>0.375</v>
      </c>
      <c r="W975" s="6">
        <v>7.8700000000000006E-2</v>
      </c>
      <c r="Z975" s="6">
        <v>0</v>
      </c>
      <c r="AA975" s="13" t="str">
        <f>IF(Z975 &lt; 1, "", (M975/2)/TAN(RADIANS(Z975/2)))</f>
        <v/>
      </c>
      <c r="AB975" s="6">
        <v>1</v>
      </c>
      <c r="AD975" s="6">
        <v>0.375</v>
      </c>
      <c r="AE975" s="6" t="s">
        <v>44</v>
      </c>
      <c r="AF975" s="6" t="s">
        <v>119</v>
      </c>
      <c r="AG975" s="6" t="s">
        <v>3352</v>
      </c>
      <c r="AI975" s="6">
        <v>0</v>
      </c>
      <c r="AJ975" s="6">
        <v>0</v>
      </c>
      <c r="AK975" s="6">
        <v>1</v>
      </c>
      <c r="AL975" s="6">
        <v>0</v>
      </c>
      <c r="AM975" s="6">
        <v>0</v>
      </c>
      <c r="AN975" s="6">
        <v>0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0</v>
      </c>
      <c r="AW975" s="6">
        <v>0</v>
      </c>
      <c r="AX975" s="6">
        <v>0</v>
      </c>
      <c r="AY975" s="6">
        <v>0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1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x14ac:dyDescent="0.25">
      <c r="A988" s="7">
        <v>1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4.6875E-2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x14ac:dyDescent="0.25">
      <c r="A1078" s="7"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30" t="s">
        <v>4091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</v>
      </c>
      <c r="O1078" s="6">
        <v>0.11849999999999999</v>
      </c>
      <c r="P1078" s="6">
        <v>0.9</v>
      </c>
      <c r="Q1078" s="6">
        <v>0.90049999999999997</v>
      </c>
      <c r="R1078" s="14">
        <f>IF(Table3[[#This Row],[ShoulderLenEnd]]="",0,90-(DEGREES(ATAN((Q1078-P1078)/((N1078-O1078)/2)))))</f>
        <v>96.709836807756204</v>
      </c>
      <c r="S1078" s="15">
        <v>1.5</v>
      </c>
      <c r="T1078" s="6">
        <v>4</v>
      </c>
      <c r="U1078" s="6">
        <v>3.5430000000000001</v>
      </c>
      <c r="V1078" s="6">
        <v>0.89900000000000002</v>
      </c>
      <c r="AA1078" s="13" t="str">
        <f t="shared" si="17"/>
        <v/>
      </c>
      <c r="AB1078" s="6">
        <v>1E-3</v>
      </c>
      <c r="AC1078" s="6">
        <v>5.5E-2</v>
      </c>
      <c r="AE1078" s="6" t="s">
        <v>49</v>
      </c>
      <c r="AF1078" s="6" t="s">
        <v>62</v>
      </c>
      <c r="AG1078" s="6" t="s">
        <v>4092</v>
      </c>
      <c r="AI1078" s="6">
        <v>0</v>
      </c>
      <c r="AJ1078" s="6">
        <v>1</v>
      </c>
      <c r="AK1078" s="6">
        <v>1</v>
      </c>
      <c r="AL1078" s="6">
        <v>1</v>
      </c>
      <c r="AM1078" s="6">
        <v>0</v>
      </c>
      <c r="AN1078" s="6">
        <v>1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v>1</v>
      </c>
      <c r="AW1078" s="6">
        <v>0</v>
      </c>
      <c r="AX1078" s="6">
        <v>0</v>
      </c>
      <c r="AY1078" s="6">
        <v>0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x14ac:dyDescent="0.25">
      <c r="A1221" s="7">
        <v>1</v>
      </c>
      <c r="B1221" s="6" t="s">
        <v>2241</v>
      </c>
      <c r="C1221" s="6" t="s">
        <v>2241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.2710 4FL</v>
      </c>
      <c r="L1221" s="17" t="s">
        <v>2399</v>
      </c>
      <c r="M1221" s="13">
        <v>0.27100000000000002</v>
      </c>
      <c r="N1221" s="13">
        <v>0.312</v>
      </c>
      <c r="O1221" s="6">
        <v>0.30499999999999999</v>
      </c>
      <c r="P1221" s="6">
        <v>0.62</v>
      </c>
      <c r="Q1221" s="6">
        <v>0.64</v>
      </c>
      <c r="R1221" s="14">
        <f>IF(Table3[[#This Row],[ShoulderLenEnd]]="",0,90-(DEGREES(ATAN((Q1221-P1221)/((N1221-O1221)/2)))))</f>
        <v>9.9262455066517106</v>
      </c>
      <c r="S1221" s="15">
        <v>0.65</v>
      </c>
      <c r="T1221" s="6">
        <v>4</v>
      </c>
      <c r="U1221" s="6">
        <v>3.04</v>
      </c>
      <c r="V1221" s="6">
        <v>0.6</v>
      </c>
      <c r="X1221" s="13">
        <v>5.5500000000000001E-2</v>
      </c>
      <c r="Y1221" s="6" t="s">
        <v>3516</v>
      </c>
      <c r="AA1221" s="13" t="str">
        <f t="shared" si="19"/>
        <v/>
      </c>
      <c r="AB1221" s="6">
        <v>0.27100000000000002</v>
      </c>
      <c r="AC1221" s="6">
        <v>0</v>
      </c>
      <c r="AE1221" s="6" t="s">
        <v>44</v>
      </c>
      <c r="AF1221" s="6" t="s">
        <v>73</v>
      </c>
      <c r="AG1221" s="6" t="s">
        <v>66</v>
      </c>
      <c r="AH1221" s="6">
        <v>11</v>
      </c>
      <c r="AI1221" s="6">
        <v>0</v>
      </c>
      <c r="AJ1221" s="6">
        <v>1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v>0</v>
      </c>
      <c r="BA1221" s="6">
        <v>0</v>
      </c>
      <c r="BB1221" s="6">
        <v>0</v>
      </c>
      <c r="BC1221" s="6">
        <v>1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2.34</v>
      </c>
      <c r="T1267" s="6">
        <v>2</v>
      </c>
      <c r="U1267" s="6">
        <v>4.3559999999999999</v>
      </c>
      <c r="V1267" s="6">
        <v>2.29</v>
      </c>
      <c r="Z1267" s="6">
        <v>140</v>
      </c>
      <c r="AA1267" s="13">
        <f t="shared" si="20"/>
        <v>4.5496279283275307E-2</v>
      </c>
      <c r="AE1267" s="6" t="s">
        <v>44</v>
      </c>
      <c r="AF1267" s="6" t="s">
        <v>369</v>
      </c>
      <c r="AG1267" s="6" t="s">
        <v>2286</v>
      </c>
      <c r="AI1267" s="6">
        <v>0</v>
      </c>
      <c r="AJ1267" s="6">
        <v>0</v>
      </c>
      <c r="AK1267" s="6">
        <v>0</v>
      </c>
      <c r="AL1267" s="6">
        <v>1</v>
      </c>
      <c r="AM1267" s="6">
        <v>0</v>
      </c>
      <c r="AN1267" s="6">
        <v>0</v>
      </c>
      <c r="AO1267" s="6">
        <v>0</v>
      </c>
      <c r="AP1267" s="6">
        <v>1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1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6.0170000000000003</v>
      </c>
      <c r="Q1268" s="6">
        <v>6.0170000000000003</v>
      </c>
      <c r="R1268" s="14">
        <f>IF(Table3[[#This Row],[ShoulderLenEnd]]="",0,90-(DEGREES(ATAN((Q1268-P1268)/((N1268-O1268)/2)))))</f>
        <v>90</v>
      </c>
      <c r="S1268" s="15">
        <v>6.05</v>
      </c>
      <c r="T1268" s="6">
        <v>2</v>
      </c>
      <c r="U1268" s="6">
        <v>8.1020000000000003</v>
      </c>
      <c r="V1268" s="6">
        <v>6.01</v>
      </c>
      <c r="Z1268" s="6">
        <v>140</v>
      </c>
      <c r="AA1268" s="13">
        <f t="shared" si="20"/>
        <v>4.5496279283275307E-2</v>
      </c>
      <c r="AE1268" s="6" t="s">
        <v>44</v>
      </c>
      <c r="AF1268" s="6" t="s">
        <v>369</v>
      </c>
      <c r="AG1268" s="6" t="s">
        <v>2286</v>
      </c>
      <c r="AI1268" s="6">
        <v>0</v>
      </c>
      <c r="AJ1268" s="6">
        <v>0</v>
      </c>
      <c r="AK1268" s="6">
        <v>0</v>
      </c>
      <c r="AL1268" s="6">
        <v>1</v>
      </c>
      <c r="AM1268" s="6">
        <v>0</v>
      </c>
      <c r="AN1268" s="6">
        <v>0</v>
      </c>
      <c r="AO1268" s="6">
        <v>0</v>
      </c>
      <c r="AP1268" s="6">
        <v>1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1</v>
      </c>
      <c r="AY1268" s="6">
        <v>1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3945</v>
      </c>
      <c r="J1435" s="30" t="s">
        <v>3946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3980</v>
      </c>
      <c r="J1436" s="30" t="s">
        <v>3981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3982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3983</v>
      </c>
      <c r="J1437" s="30" t="s">
        <v>3984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3985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3986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3987</v>
      </c>
      <c r="J1439" s="30" t="s">
        <v>3988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3989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3990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3991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3992</v>
      </c>
      <c r="J1442" s="30" t="s">
        <v>3993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3994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443" spans="1:65" x14ac:dyDescent="0.25">
      <c r="A1443" s="6">
        <v>1</v>
      </c>
      <c r="B1443" s="6" t="s">
        <v>1565</v>
      </c>
      <c r="C1443" s="6" t="s">
        <v>1565</v>
      </c>
      <c r="E1443" s="6">
        <v>1441</v>
      </c>
      <c r="G1443" s="9" t="s">
        <v>74</v>
      </c>
      <c r="H1443" s="10" t="s">
        <v>1565</v>
      </c>
      <c r="I1443" s="11" t="s">
        <v>3999</v>
      </c>
      <c r="J1443" s="30" t="s">
        <v>4000</v>
      </c>
      <c r="K1443" s="11" t="str">
        <f>CONCATENATE(Table3[[#This Row],[Type]]," "&amp;TEXT(Table3[[#This Row],[Diameter]],".0000")&amp;""," "&amp;Table3[[#This Row],[NumFlutes]]&amp;"FL")</f>
        <v>EM .0120 2FL</v>
      </c>
      <c r="M1443" s="13">
        <v>1.2E-2</v>
      </c>
      <c r="N1443" s="13">
        <v>0.125</v>
      </c>
      <c r="O1443" s="6">
        <v>1.2E-2</v>
      </c>
      <c r="P1443" s="6">
        <v>0.04</v>
      </c>
      <c r="Q1443" s="6">
        <v>0.28999999999999998</v>
      </c>
      <c r="R1443" s="14">
        <f>IF(Table3[[#This Row],[ShoulderLenEnd]]="",0,90-(DEGREES(ATAN((Q1443-P1443)/((N1443-O1443)/2)))))</f>
        <v>12.734906746535628</v>
      </c>
      <c r="S1443" s="15">
        <v>0.3</v>
      </c>
      <c r="T1443" s="6">
        <v>2</v>
      </c>
      <c r="U1443" s="6">
        <v>1.5</v>
      </c>
      <c r="V1443" s="6">
        <v>3.7999999999999999E-2</v>
      </c>
      <c r="AE1443" s="6" t="s">
        <v>44</v>
      </c>
      <c r="AF1443" s="6" t="s">
        <v>62</v>
      </c>
      <c r="AG1443" s="6" t="s">
        <v>3327</v>
      </c>
      <c r="AI1443" s="6">
        <v>0</v>
      </c>
      <c r="AJ1443" s="6">
        <v>1</v>
      </c>
      <c r="AK1443" s="6">
        <v>0</v>
      </c>
      <c r="AL1443" s="6">
        <v>0</v>
      </c>
      <c r="AM1443" s="6">
        <v>0</v>
      </c>
      <c r="AN1443" s="6">
        <v>1</v>
      </c>
      <c r="AO1443" s="6">
        <v>1</v>
      </c>
      <c r="AP1443" s="6">
        <v>1</v>
      </c>
      <c r="AR1443" s="6">
        <v>0</v>
      </c>
      <c r="AS1443" s="6">
        <v>0</v>
      </c>
      <c r="AT1443" s="6">
        <v>0</v>
      </c>
      <c r="AU1443" s="6">
        <v>0</v>
      </c>
      <c r="AV1443" s="6">
        <v>1</v>
      </c>
      <c r="AW1443" s="6">
        <v>0</v>
      </c>
      <c r="AX1443" s="6">
        <v>0</v>
      </c>
      <c r="AY1443" s="6">
        <v>0</v>
      </c>
      <c r="AZ1443" s="6">
        <v>1</v>
      </c>
      <c r="BA1443" s="6">
        <v>0</v>
      </c>
      <c r="BB1443" s="6">
        <v>0</v>
      </c>
      <c r="BC1443" s="6">
        <v>0</v>
      </c>
      <c r="BD1443" s="6">
        <v>0</v>
      </c>
      <c r="BE1443" s="6">
        <v>0</v>
      </c>
      <c r="BF1443" s="6">
        <v>0</v>
      </c>
      <c r="BG1443" s="6">
        <v>0</v>
      </c>
      <c r="BH1443" s="6">
        <v>0</v>
      </c>
      <c r="BI1443" s="6">
        <v>0</v>
      </c>
      <c r="BJ1443" s="6">
        <v>0</v>
      </c>
      <c r="BK1443" s="6">
        <v>0</v>
      </c>
      <c r="BL1443" s="6">
        <v>0</v>
      </c>
      <c r="BM1443" s="76">
        <f>IF(Table3[[#This Row],[Type]]="EM",IF((Table3[[#This Row],[Diameter]]/2)-Table3[[#This Row],[CornerRadius]]-0.012&gt;0,(Table3[[#This Row],[Diameter]]/2)-Table3[[#This Row],[CornerRadius]]-0.012,0),)</f>
        <v>0</v>
      </c>
    </row>
    <row r="1444" spans="1:65" x14ac:dyDescent="0.25">
      <c r="A1444" s="6">
        <v>1</v>
      </c>
      <c r="B1444" s="6" t="s">
        <v>1565</v>
      </c>
      <c r="C1444" s="6" t="s">
        <v>1565</v>
      </c>
      <c r="E1444" s="6">
        <v>1442</v>
      </c>
      <c r="G1444" s="9" t="s">
        <v>74</v>
      </c>
      <c r="H1444" s="10" t="s">
        <v>1565</v>
      </c>
      <c r="I1444" s="11" t="s">
        <v>4001</v>
      </c>
      <c r="J1444" s="12">
        <v>34621</v>
      </c>
      <c r="K1444" s="11" t="str">
        <f>CONCATENATE(Table3[[#This Row],[Type]]," "&amp;TEXT(Table3[[#This Row],[Diameter]],".0000")&amp;""," "&amp;Table3[[#This Row],[NumFlutes]]&amp;"FL")</f>
        <v>EM .0210 3FL</v>
      </c>
      <c r="M1444" s="13">
        <v>2.1000000000000001E-2</v>
      </c>
      <c r="N1444" s="13">
        <v>0.125</v>
      </c>
      <c r="O1444" s="6">
        <v>2.1000000000000001E-2</v>
      </c>
      <c r="P1444" s="6">
        <v>0.17</v>
      </c>
      <c r="Q1444" s="6">
        <v>0.312</v>
      </c>
      <c r="R1444" s="14">
        <f>IF(Table3[[#This Row],[ShoulderLenEnd]]="",0,90-(DEGREES(ATAN((Q1444-P1444)/((N1444-O1444)/2)))))</f>
        <v>20.112588289075475</v>
      </c>
      <c r="S1444" s="15">
        <v>0.35</v>
      </c>
      <c r="T1444" s="6">
        <v>3</v>
      </c>
      <c r="U1444" s="6">
        <v>2.5249999999999999</v>
      </c>
      <c r="V1444" s="6">
        <v>3.1E-2</v>
      </c>
      <c r="AE1444" s="6" t="s">
        <v>44</v>
      </c>
      <c r="AF1444" s="6" t="s">
        <v>62</v>
      </c>
      <c r="AG1444" s="6" t="s">
        <v>66</v>
      </c>
      <c r="AI1444" s="6">
        <v>0</v>
      </c>
      <c r="AJ1444" s="6">
        <v>1</v>
      </c>
      <c r="AK1444" s="6">
        <v>0</v>
      </c>
      <c r="AL1444" s="6">
        <v>0</v>
      </c>
      <c r="AM1444" s="6">
        <v>0</v>
      </c>
      <c r="AN1444" s="6">
        <v>1</v>
      </c>
      <c r="AO1444" s="6">
        <v>1</v>
      </c>
      <c r="AP1444" s="6">
        <v>1</v>
      </c>
      <c r="AR1444" s="6">
        <v>0</v>
      </c>
      <c r="AS1444" s="6">
        <v>0</v>
      </c>
      <c r="AT1444" s="6">
        <v>0</v>
      </c>
      <c r="AU1444" s="6">
        <v>0</v>
      </c>
      <c r="AV1444" s="6">
        <v>1</v>
      </c>
      <c r="AW1444" s="6">
        <v>0</v>
      </c>
      <c r="AX1444" s="6">
        <v>0</v>
      </c>
      <c r="AY1444" s="6">
        <v>0</v>
      </c>
      <c r="AZ1444" s="6">
        <v>1</v>
      </c>
      <c r="BA1444" s="6">
        <v>0</v>
      </c>
      <c r="BB1444" s="6">
        <v>0</v>
      </c>
      <c r="BC1444" s="6">
        <v>0</v>
      </c>
      <c r="BD1444" s="6">
        <v>0</v>
      </c>
      <c r="BE1444" s="6">
        <v>0</v>
      </c>
      <c r="BF1444" s="6">
        <v>0</v>
      </c>
      <c r="BG1444" s="6">
        <v>0</v>
      </c>
      <c r="BH1444" s="6">
        <v>0</v>
      </c>
      <c r="BI1444" s="6">
        <v>0</v>
      </c>
      <c r="BJ1444" s="6">
        <v>0</v>
      </c>
      <c r="BK1444" s="6">
        <v>0</v>
      </c>
      <c r="BL1444" s="6">
        <v>0</v>
      </c>
      <c r="BM1444" s="76">
        <f>IF(Table3[[#This Row],[Type]]="EM",IF((Table3[[#This Row],[Diameter]]/2)-Table3[[#This Row],[CornerRadius]]-0.012&gt;0,(Table3[[#This Row],[Diameter]]/2)-Table3[[#This Row],[CornerRadius]]-0.012,0),)</f>
        <v>0</v>
      </c>
    </row>
    <row r="1445" spans="1:65" x14ac:dyDescent="0.25">
      <c r="A1445" s="6">
        <v>1</v>
      </c>
      <c r="B1445" s="6" t="s">
        <v>1565</v>
      </c>
      <c r="C1445" s="6" t="s">
        <v>1565</v>
      </c>
      <c r="E1445" s="6">
        <v>1443</v>
      </c>
      <c r="G1445" s="9" t="s">
        <v>74</v>
      </c>
      <c r="H1445" s="10" t="s">
        <v>1565</v>
      </c>
      <c r="I1445" s="11" t="s">
        <v>4002</v>
      </c>
      <c r="J1445" s="30" t="s">
        <v>4003</v>
      </c>
      <c r="K1445" s="11" t="str">
        <f>CONCATENATE(Table3[[#This Row],[Type]]," "&amp;TEXT(Table3[[#This Row],[Diameter]],".0000")&amp;""," "&amp;Table3[[#This Row],[NumFlutes]]&amp;"FL")</f>
        <v>EM .0320 2FL</v>
      </c>
      <c r="M1445" s="13">
        <v>3.2000000000000001E-2</v>
      </c>
      <c r="N1445" s="13">
        <v>0.125</v>
      </c>
      <c r="O1445" s="6">
        <v>3.2000000000000001E-2</v>
      </c>
      <c r="P1445" s="6">
        <v>0.20100000000000001</v>
      </c>
      <c r="Q1445" s="6">
        <v>0.44500000000000001</v>
      </c>
      <c r="R1445" s="14">
        <f>IF(Table3[[#This Row],[ShoulderLenEnd]]="",0,90-(DEGREES(ATAN((Q1445-P1445)/((N1445-O1445)/2)))))</f>
        <v>10.789692950363332</v>
      </c>
      <c r="S1445" s="15">
        <v>0.47499999999999998</v>
      </c>
      <c r="T1445" s="6">
        <v>2</v>
      </c>
      <c r="U1445" s="6">
        <v>1.5</v>
      </c>
      <c r="V1445" s="6">
        <v>0.2</v>
      </c>
      <c r="AE1445" s="6" t="s">
        <v>44</v>
      </c>
      <c r="AF1445" s="6" t="s">
        <v>62</v>
      </c>
      <c r="AG1445" s="6" t="s">
        <v>3327</v>
      </c>
      <c r="AI1445" s="6">
        <v>0</v>
      </c>
      <c r="AJ1445" s="6">
        <v>1</v>
      </c>
      <c r="AK1445" s="6">
        <v>0</v>
      </c>
      <c r="AL1445" s="6">
        <v>0</v>
      </c>
      <c r="AM1445" s="6">
        <v>0</v>
      </c>
      <c r="AN1445" s="6">
        <v>1</v>
      </c>
      <c r="AO1445" s="6">
        <v>1</v>
      </c>
      <c r="AP1445" s="6">
        <v>1</v>
      </c>
      <c r="AR1445" s="6">
        <v>0</v>
      </c>
      <c r="AS1445" s="6">
        <v>0</v>
      </c>
      <c r="AT1445" s="6">
        <v>0</v>
      </c>
      <c r="AU1445" s="6">
        <v>0</v>
      </c>
      <c r="AV1445" s="6">
        <v>1</v>
      </c>
      <c r="AW1445" s="6">
        <v>0</v>
      </c>
      <c r="AX1445" s="6">
        <v>0</v>
      </c>
      <c r="AY1445" s="6">
        <v>0</v>
      </c>
      <c r="AZ1445" s="6">
        <v>1</v>
      </c>
      <c r="BA1445" s="6">
        <v>0</v>
      </c>
      <c r="BB1445" s="6">
        <v>0</v>
      </c>
      <c r="BC1445" s="6">
        <v>0</v>
      </c>
      <c r="BD1445" s="6">
        <v>0</v>
      </c>
      <c r="BE1445" s="6">
        <v>0</v>
      </c>
      <c r="BF1445" s="6">
        <v>0</v>
      </c>
      <c r="BG1445" s="6">
        <v>0</v>
      </c>
      <c r="BH1445" s="6">
        <v>0</v>
      </c>
      <c r="BI1445" s="6">
        <v>0</v>
      </c>
      <c r="BJ1445" s="6">
        <v>0</v>
      </c>
      <c r="BK1445" s="6">
        <v>0</v>
      </c>
      <c r="BL1445" s="6">
        <v>0</v>
      </c>
      <c r="BM1445" s="76">
        <f>IF(Table3[[#This Row],[Type]]="EM",IF((Table3[[#This Row],[Diameter]]/2)-Table3[[#This Row],[CornerRadius]]-0.012&gt;0,(Table3[[#This Row],[Diameter]]/2)-Table3[[#This Row],[CornerRadius]]-0.012,0),)</f>
        <v>4.0000000000000001E-3</v>
      </c>
    </row>
    <row r="1446" spans="1:65" x14ac:dyDescent="0.25">
      <c r="A1446" s="6">
        <v>1</v>
      </c>
      <c r="B1446" s="6" t="s">
        <v>1565</v>
      </c>
      <c r="C1446" s="6" t="s">
        <v>1565</v>
      </c>
      <c r="E1446" s="6">
        <v>1444</v>
      </c>
      <c r="G1446" s="9" t="s">
        <v>74</v>
      </c>
      <c r="H1446" s="10" t="s">
        <v>1565</v>
      </c>
      <c r="I1446" s="11" t="s">
        <v>4006</v>
      </c>
      <c r="J1446" s="30" t="s">
        <v>4007</v>
      </c>
      <c r="K1446" s="11" t="str">
        <f>CONCATENATE(Table3[[#This Row],[Type]]," "&amp;TEXT(Table3[[#This Row],[Diameter]],".0000")&amp;""," "&amp;Table3[[#This Row],[NumFlutes]]&amp;"FL")</f>
        <v>EM .0930 5FL</v>
      </c>
      <c r="M1446" s="13">
        <v>9.2999999999999999E-2</v>
      </c>
      <c r="N1446" s="13">
        <v>0.25</v>
      </c>
      <c r="O1446" s="6">
        <v>9.2999999999999999E-2</v>
      </c>
      <c r="P1446" s="6">
        <v>0.55000000000000004</v>
      </c>
      <c r="Q1446" s="6">
        <v>0.84599999999999997</v>
      </c>
      <c r="R1446" s="14">
        <f>IF(Table3[[#This Row],[ShoulderLenEnd]]="",0,90-(DEGREES(ATAN((Q1446-P1446)/((N1446-O1446)/2)))))</f>
        <v>14.853078445541186</v>
      </c>
      <c r="S1446" s="15">
        <v>0.875</v>
      </c>
      <c r="T1446" s="6">
        <v>5</v>
      </c>
      <c r="U1446" s="6">
        <v>2.52</v>
      </c>
      <c r="V1446" s="6">
        <v>0.5</v>
      </c>
      <c r="AE1446" s="6" t="s">
        <v>44</v>
      </c>
      <c r="AF1446" s="6" t="s">
        <v>369</v>
      </c>
      <c r="AG1446" s="6" t="s">
        <v>66</v>
      </c>
      <c r="AI1446" s="6">
        <v>0</v>
      </c>
      <c r="AJ1446" s="6">
        <v>1</v>
      </c>
      <c r="AK1446" s="6">
        <v>1</v>
      </c>
      <c r="AL1446" s="6">
        <v>1</v>
      </c>
      <c r="AM1446" s="6">
        <v>0</v>
      </c>
      <c r="AN1446" s="6">
        <v>0</v>
      </c>
      <c r="AO1446" s="6">
        <v>0</v>
      </c>
      <c r="AP1446" s="6">
        <v>1</v>
      </c>
      <c r="AR1446" s="6">
        <v>0</v>
      </c>
      <c r="AS1446" s="6">
        <v>0</v>
      </c>
      <c r="AT1446" s="6">
        <v>0</v>
      </c>
      <c r="AU1446" s="6">
        <v>0</v>
      </c>
      <c r="AV1446" s="6">
        <v>1</v>
      </c>
      <c r="AW1446" s="6">
        <v>0</v>
      </c>
      <c r="AX1446" s="6">
        <v>0</v>
      </c>
      <c r="AY1446" s="6">
        <v>0</v>
      </c>
      <c r="AZ1446" s="6">
        <v>1</v>
      </c>
      <c r="BA1446" s="6">
        <v>0</v>
      </c>
      <c r="BB1446" s="6">
        <v>0</v>
      </c>
      <c r="BC1446" s="6">
        <v>0</v>
      </c>
      <c r="BD1446" s="6">
        <v>0</v>
      </c>
      <c r="BE1446" s="6">
        <v>0</v>
      </c>
      <c r="BF1446" s="6">
        <v>0</v>
      </c>
      <c r="BG1446" s="6">
        <v>0</v>
      </c>
      <c r="BH1446" s="6">
        <v>0</v>
      </c>
      <c r="BI1446" s="6">
        <v>0</v>
      </c>
      <c r="BJ1446" s="6">
        <v>0</v>
      </c>
      <c r="BK1446" s="6">
        <v>0</v>
      </c>
      <c r="BL1446" s="6">
        <v>0</v>
      </c>
      <c r="BM1446" s="76">
        <f>IF(Table3[[#This Row],[Type]]="EM",IF((Table3[[#This Row],[Diameter]]/2)-Table3[[#This Row],[CornerRadius]]-0.012&gt;0,(Table3[[#This Row],[Diameter]]/2)-Table3[[#This Row],[CornerRadius]]-0.012,0),)</f>
        <v>3.4500000000000003E-2</v>
      </c>
    </row>
    <row r="1447" spans="1:65" x14ac:dyDescent="0.25">
      <c r="A1447" s="6">
        <v>1</v>
      </c>
      <c r="B1447" s="6" t="s">
        <v>1565</v>
      </c>
      <c r="C1447" s="6" t="s">
        <v>1565</v>
      </c>
      <c r="E1447" s="6">
        <v>1445</v>
      </c>
      <c r="G1447" s="9" t="s">
        <v>74</v>
      </c>
      <c r="H1447" s="10" t="s">
        <v>1565</v>
      </c>
      <c r="I1447" s="11" t="s">
        <v>4008</v>
      </c>
      <c r="J1447" s="30" t="s">
        <v>4009</v>
      </c>
      <c r="K1447" s="11" t="str">
        <f>CONCATENATE(Table3[[#This Row],[Type]]," "&amp;TEXT(Table3[[#This Row],[Diameter]],".0000")&amp;""," "&amp;Table3[[#This Row],[NumFlutes]]&amp;"FL")</f>
        <v>EM .1180 5FL</v>
      </c>
      <c r="M1447" s="13">
        <v>0.11799999999999999</v>
      </c>
      <c r="N1447" s="13">
        <v>0.23599999999999999</v>
      </c>
      <c r="O1447" s="6">
        <v>0.11799999999999999</v>
      </c>
      <c r="P1447" s="6">
        <v>0.61499999999999999</v>
      </c>
      <c r="Q1447" s="6">
        <v>0.84899999999999998</v>
      </c>
      <c r="R1447" s="14">
        <f>IF(Table3[[#This Row],[ShoulderLenEnd]]="",0,90-(DEGREES(ATAN((Q1447-P1447)/((N1447-O1447)/2)))))</f>
        <v>14.15141070882936</v>
      </c>
      <c r="S1447" s="15">
        <v>0.875</v>
      </c>
      <c r="T1447" s="6">
        <v>5</v>
      </c>
      <c r="U1447" s="6">
        <v>2.48</v>
      </c>
      <c r="V1447" s="6">
        <v>0.55100000000000005</v>
      </c>
      <c r="AE1447" s="6" t="s">
        <v>44</v>
      </c>
      <c r="AF1447" s="6" t="s">
        <v>369</v>
      </c>
      <c r="AG1447" s="6" t="s">
        <v>2268</v>
      </c>
      <c r="AI1447" s="6">
        <v>0</v>
      </c>
      <c r="AJ1447" s="6">
        <v>1</v>
      </c>
      <c r="AK1447" s="6">
        <v>1</v>
      </c>
      <c r="AL1447" s="6">
        <v>1</v>
      </c>
      <c r="AM1447" s="6">
        <v>0</v>
      </c>
      <c r="AN1447" s="6">
        <v>0</v>
      </c>
      <c r="AO1447" s="6">
        <v>0</v>
      </c>
      <c r="AP1447" s="6">
        <v>1</v>
      </c>
      <c r="AR1447" s="6">
        <v>0</v>
      </c>
      <c r="AS1447" s="6">
        <v>0</v>
      </c>
      <c r="AT1447" s="6">
        <v>0</v>
      </c>
      <c r="AU1447" s="6">
        <v>0</v>
      </c>
      <c r="AV1447" s="6">
        <v>1</v>
      </c>
      <c r="AW1447" s="6">
        <v>0</v>
      </c>
      <c r="AX1447" s="6">
        <v>0</v>
      </c>
      <c r="AY1447" s="6">
        <v>0</v>
      </c>
      <c r="AZ1447" s="6">
        <v>0</v>
      </c>
      <c r="BA1447" s="6">
        <v>0</v>
      </c>
      <c r="BB1447" s="6">
        <v>0</v>
      </c>
      <c r="BC1447" s="6">
        <v>0</v>
      </c>
      <c r="BD1447" s="6">
        <v>0</v>
      </c>
      <c r="BE1447" s="6">
        <v>0</v>
      </c>
      <c r="BF1447" s="6">
        <v>0</v>
      </c>
      <c r="BG1447" s="6">
        <v>0</v>
      </c>
      <c r="BH1447" s="6">
        <v>0</v>
      </c>
      <c r="BI1447" s="6">
        <v>0</v>
      </c>
      <c r="BJ1447" s="6">
        <v>0</v>
      </c>
      <c r="BK1447" s="6">
        <v>0</v>
      </c>
      <c r="BL1447" s="6">
        <v>0</v>
      </c>
      <c r="BM1447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48" spans="1:65" x14ac:dyDescent="0.25">
      <c r="A1448" s="6">
        <v>1</v>
      </c>
      <c r="B1448" s="6" t="s">
        <v>149</v>
      </c>
      <c r="D1448" s="6" t="s">
        <v>149</v>
      </c>
      <c r="H1448" s="10" t="s">
        <v>2265</v>
      </c>
      <c r="I1448" s="11" t="s">
        <v>4024</v>
      </c>
      <c r="J1448" s="30" t="s">
        <v>4025</v>
      </c>
      <c r="K1448" s="11" t="str">
        <f>CONCATENATE(Table3[[#This Row],[Type]]," "&amp;TEXT(Table3[[#This Row],[Diameter]],".0000")&amp;""," "&amp;Table3[[#This Row],[NumFlutes]]&amp;"FL")</f>
        <v>DC .0730 2FL</v>
      </c>
      <c r="M1448" s="13">
        <v>7.2999999999999995E-2</v>
      </c>
      <c r="N1448" s="13">
        <v>0.11799999999999999</v>
      </c>
      <c r="O1448" s="6">
        <v>7.2999999999999995E-2</v>
      </c>
      <c r="P1448" s="6">
        <v>0.51200000000000001</v>
      </c>
      <c r="Q1448" s="6">
        <v>0.63</v>
      </c>
      <c r="R1448" s="14">
        <f>IF(Table3[[#This Row],[ShoulderLenEnd]]="",0,90-(DEGREES(ATAN((Q1448-P1448)/((N1448-O1448)/2)))))</f>
        <v>10.795453587731814</v>
      </c>
      <c r="S1448" s="15">
        <v>0.65</v>
      </c>
      <c r="T1448" s="6">
        <v>2</v>
      </c>
      <c r="U1448" s="6">
        <v>2.0470000000000002</v>
      </c>
      <c r="V1448" s="6">
        <v>0.47199999999999998</v>
      </c>
      <c r="Z1448" s="6">
        <v>147</v>
      </c>
      <c r="AA1448" s="13">
        <f t="shared" ref="AA1448" si="29">IF(Z1448 &lt; 1, "", (M1448/2)/TAN(RADIANS(Z1448/2)))</f>
        <v>1.0811792566115933E-2</v>
      </c>
      <c r="AE1448" s="6" t="s">
        <v>44</v>
      </c>
      <c r="AF1448" s="6" t="s">
        <v>369</v>
      </c>
      <c r="AG1448" s="6" t="s">
        <v>2268</v>
      </c>
      <c r="AI1448" s="6">
        <v>0</v>
      </c>
      <c r="AJ1448" s="6">
        <v>1</v>
      </c>
      <c r="AK1448" s="6">
        <v>1</v>
      </c>
      <c r="AL1448" s="6">
        <v>1</v>
      </c>
      <c r="AM1448" s="6">
        <v>0</v>
      </c>
      <c r="AN1448" s="6">
        <v>1</v>
      </c>
      <c r="AO1448" s="6">
        <v>0</v>
      </c>
      <c r="AP1448" s="6">
        <v>1</v>
      </c>
      <c r="AR1448" s="6">
        <v>0</v>
      </c>
      <c r="AS1448" s="6">
        <v>0</v>
      </c>
      <c r="AT1448" s="6">
        <v>0</v>
      </c>
      <c r="AU1448" s="6">
        <v>0</v>
      </c>
      <c r="AV1448" s="6">
        <v>1</v>
      </c>
      <c r="AW1448" s="6">
        <v>0</v>
      </c>
      <c r="AX1448" s="6">
        <v>0</v>
      </c>
      <c r="AY1448" s="6">
        <v>0</v>
      </c>
      <c r="AZ1448" s="6">
        <v>0</v>
      </c>
      <c r="BA1448" s="6">
        <v>0</v>
      </c>
      <c r="BB1448" s="6">
        <v>0</v>
      </c>
      <c r="BC1448" s="6">
        <v>0</v>
      </c>
      <c r="BD1448" s="6">
        <v>0</v>
      </c>
      <c r="BE1448" s="6">
        <v>0</v>
      </c>
      <c r="BF1448" s="6">
        <v>0</v>
      </c>
      <c r="BG1448" s="6">
        <v>0</v>
      </c>
      <c r="BH1448" s="6">
        <v>0</v>
      </c>
      <c r="BI1448" s="6">
        <v>0</v>
      </c>
      <c r="BJ1448" s="6">
        <v>0</v>
      </c>
      <c r="BK1448" s="6">
        <v>0</v>
      </c>
      <c r="BL1448" s="6">
        <v>0</v>
      </c>
      <c r="BM1448" s="76">
        <f>IF(Table3[[#This Row],[Type]]="EM",IF((Table3[[#This Row],[Diameter]]/2)-Table3[[#This Row],[CornerRadius]]-0.012&gt;0,(Table3[[#This Row],[Diameter]]/2)-Table3[[#This Row],[CornerRadius]]-0.012,0),)</f>
        <v>0</v>
      </c>
    </row>
    <row r="1449" spans="1:65" x14ac:dyDescent="0.25">
      <c r="A1449" s="6">
        <v>1</v>
      </c>
      <c r="B1449" s="6" t="s">
        <v>1565</v>
      </c>
      <c r="C1449" s="6" t="s">
        <v>1565</v>
      </c>
      <c r="H1449" s="10" t="s">
        <v>1565</v>
      </c>
      <c r="I1449" s="11" t="s">
        <v>4026</v>
      </c>
      <c r="J1449" s="12">
        <v>39005</v>
      </c>
      <c r="K1449" s="11" t="str">
        <f>CONCATENATE(Table3[[#This Row],[Type]]," "&amp;TEXT(Table3[[#This Row],[Diameter]],".0000")&amp;""," "&amp;Table3[[#This Row],[NumFlutes]]&amp;"FL")</f>
        <v>EM .0469 4FL</v>
      </c>
      <c r="M1449" s="13">
        <v>4.6899999999999997E-2</v>
      </c>
      <c r="N1449" s="13">
        <v>0.125</v>
      </c>
      <c r="O1449" s="6">
        <v>4.6899999999999997E-2</v>
      </c>
      <c r="P1449" s="6">
        <v>0.125</v>
      </c>
      <c r="Q1449" s="6">
        <v>0.27500000000000002</v>
      </c>
      <c r="R1449" s="14">
        <f>IF(Table3[[#This Row],[ShoulderLenEnd]]="",0,90-(DEGREES(ATAN((Q1449-P1449)/((N1449-O1449)/2)))))</f>
        <v>14.592104023321923</v>
      </c>
      <c r="S1449" s="15">
        <v>0.28999999999999998</v>
      </c>
      <c r="T1449" s="6">
        <v>4</v>
      </c>
      <c r="U1449" s="6">
        <v>1.5</v>
      </c>
      <c r="V1449" s="6">
        <v>0.11</v>
      </c>
      <c r="AE1449" s="6" t="s">
        <v>44</v>
      </c>
      <c r="AF1449" s="6" t="s">
        <v>369</v>
      </c>
      <c r="AG1449" s="6" t="s">
        <v>79</v>
      </c>
      <c r="AI1449" s="6">
        <v>0</v>
      </c>
      <c r="AJ1449" s="6">
        <v>1</v>
      </c>
      <c r="AK1449" s="6">
        <v>1</v>
      </c>
      <c r="AL1449" s="6">
        <v>1</v>
      </c>
      <c r="AM1449" s="6">
        <v>1</v>
      </c>
      <c r="AN1449" s="6">
        <v>1</v>
      </c>
      <c r="AO1449" s="6">
        <v>1</v>
      </c>
      <c r="AP1449" s="6">
        <v>1</v>
      </c>
      <c r="AR1449" s="6">
        <v>0</v>
      </c>
      <c r="AS1449" s="6">
        <v>0</v>
      </c>
      <c r="AT1449" s="6">
        <v>0</v>
      </c>
      <c r="AU1449" s="6">
        <v>0</v>
      </c>
      <c r="AV1449" s="6">
        <v>1</v>
      </c>
      <c r="AW1449" s="6">
        <v>0</v>
      </c>
      <c r="AX1449" s="6">
        <v>0</v>
      </c>
      <c r="AY1449" s="6">
        <v>0</v>
      </c>
      <c r="AZ1449" s="6">
        <v>1</v>
      </c>
      <c r="BA1449" s="6">
        <v>0</v>
      </c>
      <c r="BB1449" s="6">
        <v>0</v>
      </c>
      <c r="BC1449" s="6">
        <v>0</v>
      </c>
      <c r="BD1449" s="6">
        <v>0</v>
      </c>
      <c r="BE1449" s="6">
        <v>0</v>
      </c>
      <c r="BF1449" s="6">
        <v>0</v>
      </c>
      <c r="BG1449" s="6">
        <v>0</v>
      </c>
      <c r="BH1449" s="6">
        <v>0</v>
      </c>
      <c r="BI1449" s="6">
        <v>0</v>
      </c>
      <c r="BJ1449" s="6">
        <v>0</v>
      </c>
      <c r="BK1449" s="6">
        <v>0</v>
      </c>
      <c r="BL1449" s="6">
        <v>0</v>
      </c>
      <c r="BM1449" s="76">
        <f>IF(Table3[[#This Row],[Type]]="EM",IF((Table3[[#This Row],[Diameter]]/2)-Table3[[#This Row],[CornerRadius]]-0.012&gt;0,(Table3[[#This Row],[Diameter]]/2)-Table3[[#This Row],[CornerRadius]]-0.012,0),)</f>
        <v>1.1449999999999998E-2</v>
      </c>
    </row>
    <row r="1450" spans="1:65" x14ac:dyDescent="0.25">
      <c r="A1450" s="6">
        <v>1</v>
      </c>
      <c r="B1450" s="6" t="s">
        <v>1565</v>
      </c>
      <c r="C1450" s="6" t="s">
        <v>1565</v>
      </c>
      <c r="H1450" s="10" t="s">
        <v>1565</v>
      </c>
      <c r="I1450" s="11" t="s">
        <v>4027</v>
      </c>
      <c r="J1450" s="12">
        <v>614379</v>
      </c>
      <c r="K1450" s="11" t="str">
        <f>CONCATENATE(Table3[[#This Row],[Type]]," "&amp;TEXT(Table3[[#This Row],[Diameter]],".0000")&amp;""," "&amp;Table3[[#This Row],[NumFlutes]]&amp;"FL")</f>
        <v>EM .1875 3FL</v>
      </c>
      <c r="M1450" s="13">
        <v>0.1875</v>
      </c>
      <c r="N1450" s="13">
        <v>0.25</v>
      </c>
      <c r="O1450" s="6">
        <v>0.1875</v>
      </c>
      <c r="P1450" s="6">
        <v>0.47</v>
      </c>
      <c r="Q1450" s="6">
        <v>0.61</v>
      </c>
      <c r="R1450" s="14">
        <f>IF(Table3[[#This Row],[ShoulderLenEnd]]="",0,90-(DEGREES(ATAN((Q1450-P1450)/((N1450-O1450)/2)))))</f>
        <v>12.582962494076924</v>
      </c>
      <c r="S1450" s="15">
        <v>0.49</v>
      </c>
      <c r="T1450" s="6">
        <v>3</v>
      </c>
      <c r="U1450" s="6">
        <v>2</v>
      </c>
      <c r="V1450" s="6">
        <v>0.46500000000000002</v>
      </c>
      <c r="AE1450" s="6" t="s">
        <v>44</v>
      </c>
      <c r="AF1450" s="6" t="s">
        <v>369</v>
      </c>
      <c r="AG1450" s="6" t="s">
        <v>3806</v>
      </c>
      <c r="AI1450" s="6">
        <v>0</v>
      </c>
      <c r="AJ1450" s="6">
        <v>1</v>
      </c>
      <c r="AK1450" s="6">
        <v>1</v>
      </c>
      <c r="AL1450" s="6">
        <v>1</v>
      </c>
      <c r="AM1450" s="6">
        <v>1</v>
      </c>
      <c r="AN1450" s="6">
        <v>1</v>
      </c>
      <c r="AO1450" s="6">
        <v>1</v>
      </c>
      <c r="AP1450" s="6">
        <v>1</v>
      </c>
      <c r="AR1450" s="6">
        <v>0</v>
      </c>
      <c r="AS1450" s="6">
        <v>0</v>
      </c>
      <c r="AT1450" s="6">
        <v>0</v>
      </c>
      <c r="AU1450" s="6">
        <v>0</v>
      </c>
      <c r="AV1450" s="6">
        <v>1</v>
      </c>
      <c r="AW1450" s="6">
        <v>0</v>
      </c>
      <c r="AX1450" s="6">
        <v>0</v>
      </c>
      <c r="AY1450" s="6">
        <v>0</v>
      </c>
      <c r="AZ1450" s="6">
        <v>1</v>
      </c>
      <c r="BA1450" s="6">
        <v>0</v>
      </c>
      <c r="BB1450" s="6">
        <v>1</v>
      </c>
      <c r="BC1450" s="6">
        <v>0</v>
      </c>
      <c r="BD1450" s="6">
        <v>0</v>
      </c>
      <c r="BE1450" s="6">
        <v>0</v>
      </c>
      <c r="BF1450" s="6">
        <v>0</v>
      </c>
      <c r="BG1450" s="6">
        <v>0</v>
      </c>
      <c r="BH1450" s="6">
        <v>0</v>
      </c>
      <c r="BI1450" s="6">
        <v>0</v>
      </c>
      <c r="BJ1450" s="6">
        <v>0</v>
      </c>
      <c r="BK1450" s="6">
        <v>0</v>
      </c>
      <c r="BL1450" s="6">
        <v>0</v>
      </c>
      <c r="BM1450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51" spans="1:65" x14ac:dyDescent="0.25">
      <c r="A1451" s="6">
        <v>1</v>
      </c>
      <c r="B1451" s="6" t="s">
        <v>149</v>
      </c>
      <c r="D1451" s="6" t="s">
        <v>149</v>
      </c>
      <c r="H1451" s="10" t="s">
        <v>2265</v>
      </c>
      <c r="I1451" s="11" t="s">
        <v>4028</v>
      </c>
      <c r="J1451" s="30" t="s">
        <v>4029</v>
      </c>
      <c r="K1451" s="11" t="str">
        <f>CONCATENATE(Table3[[#This Row],[Type]]," "&amp;TEXT(Table3[[#This Row],[Diameter]],".0000")&amp;""," "&amp;Table3[[#This Row],[NumFlutes]]&amp;"FL")</f>
        <v>DC .0630 2FL</v>
      </c>
      <c r="M1451" s="13">
        <v>6.3E-2</v>
      </c>
      <c r="N1451" s="13">
        <v>0.11799999999999999</v>
      </c>
      <c r="O1451" s="6">
        <v>6.3E-2</v>
      </c>
      <c r="P1451" s="6">
        <v>0.63800000000000001</v>
      </c>
      <c r="Q1451" s="6">
        <v>0.77200000000000002</v>
      </c>
      <c r="R1451" s="14">
        <f>IF(Table3[[#This Row],[ShoulderLenEnd]]="",0,90-(DEGREES(ATAN((Q1451-P1451)/((N1451-O1451)/2)))))</f>
        <v>11.597435764620116</v>
      </c>
      <c r="S1451" s="15">
        <v>0.8</v>
      </c>
      <c r="T1451" s="6">
        <v>2</v>
      </c>
      <c r="U1451" s="6">
        <v>1.9690000000000001</v>
      </c>
      <c r="V1451" s="6">
        <v>0.59799999999999998</v>
      </c>
      <c r="Z1451" s="6">
        <v>147</v>
      </c>
      <c r="AA1451" s="13">
        <f t="shared" ref="AA1451:AA1453" si="30">IF(Z1451 &lt; 1, "", (M1451/2)/TAN(RADIANS(Z1451/2)))</f>
        <v>9.3307250913055324E-3</v>
      </c>
      <c r="AE1451" s="6" t="s">
        <v>44</v>
      </c>
      <c r="AF1451" s="6" t="s">
        <v>369</v>
      </c>
      <c r="AG1451" s="6" t="s">
        <v>2268</v>
      </c>
      <c r="AI1451" s="6">
        <v>0</v>
      </c>
      <c r="AJ1451" s="6">
        <v>1</v>
      </c>
      <c r="AK1451" s="6">
        <v>1</v>
      </c>
      <c r="AL1451" s="6">
        <v>1</v>
      </c>
      <c r="AM1451" s="6">
        <v>0</v>
      </c>
      <c r="AN1451" s="6">
        <v>1</v>
      </c>
      <c r="AO1451" s="6">
        <v>0</v>
      </c>
      <c r="AP1451" s="6">
        <v>1</v>
      </c>
      <c r="AR1451" s="6">
        <v>0</v>
      </c>
      <c r="AS1451" s="6">
        <v>0</v>
      </c>
      <c r="AT1451" s="6">
        <v>0</v>
      </c>
      <c r="AU1451" s="6">
        <v>0</v>
      </c>
      <c r="AV1451" s="6">
        <v>1</v>
      </c>
      <c r="AW1451" s="6">
        <v>0</v>
      </c>
      <c r="AX1451" s="6">
        <v>0</v>
      </c>
      <c r="AY1451" s="6">
        <v>0</v>
      </c>
      <c r="AZ1451" s="6">
        <v>0</v>
      </c>
      <c r="BA1451" s="6">
        <v>0</v>
      </c>
      <c r="BB1451" s="6">
        <v>0</v>
      </c>
      <c r="BC1451" s="6">
        <v>0</v>
      </c>
      <c r="BD1451" s="6">
        <v>0</v>
      </c>
      <c r="BE1451" s="6">
        <v>0</v>
      </c>
      <c r="BF1451" s="6">
        <v>0</v>
      </c>
      <c r="BG1451" s="6">
        <v>0</v>
      </c>
      <c r="BH1451" s="6">
        <v>0</v>
      </c>
      <c r="BI1451" s="6">
        <v>0</v>
      </c>
      <c r="BJ1451" s="6">
        <v>0</v>
      </c>
      <c r="BK1451" s="6">
        <v>0</v>
      </c>
      <c r="BL1451" s="6">
        <v>0</v>
      </c>
      <c r="BM1451" s="76">
        <f>IF(Table3[[#This Row],[Type]]="EM",IF((Table3[[#This Row],[Diameter]]/2)-Table3[[#This Row],[CornerRadius]]-0.012&gt;0,(Table3[[#This Row],[Diameter]]/2)-Table3[[#This Row],[CornerRadius]]-0.012,0),)</f>
        <v>0</v>
      </c>
    </row>
    <row r="1452" spans="1:65" x14ac:dyDescent="0.25">
      <c r="A1452" s="6">
        <v>1</v>
      </c>
      <c r="B1452" s="6" t="s">
        <v>149</v>
      </c>
      <c r="D1452" s="6" t="s">
        <v>149</v>
      </c>
      <c r="H1452" s="10" t="s">
        <v>2265</v>
      </c>
      <c r="I1452" s="11" t="s">
        <v>4030</v>
      </c>
      <c r="J1452" s="12">
        <v>411635</v>
      </c>
      <c r="K1452" s="11" t="str">
        <f>CONCATENATE(Table3[[#This Row],[Type]]," "&amp;TEXT(Table3[[#This Row],[Diameter]],".0000")&amp;""," "&amp;Table3[[#This Row],[NumFlutes]]&amp;"FL")</f>
        <v>DC .0315 2FL</v>
      </c>
      <c r="M1452" s="13">
        <v>3.15E-2</v>
      </c>
      <c r="N1452" s="13">
        <v>0.11799999999999999</v>
      </c>
      <c r="O1452" s="6">
        <v>3.15E-2</v>
      </c>
      <c r="P1452" s="6">
        <v>0.79500000000000004</v>
      </c>
      <c r="Q1452" s="6">
        <v>0.95299999999999996</v>
      </c>
      <c r="R1452" s="14">
        <f>IF(Table3[[#This Row],[ShoulderLenEnd]]="",0,90-(DEGREES(ATAN((Q1452-P1452)/((N1452-O1452)/2)))))</f>
        <v>15.308802324959373</v>
      </c>
      <c r="S1452" s="15">
        <v>0.97499999999999998</v>
      </c>
      <c r="T1452" s="6">
        <v>2</v>
      </c>
      <c r="U1452" s="6">
        <v>1.976</v>
      </c>
      <c r="V1452" s="6">
        <v>0.76800000000000002</v>
      </c>
      <c r="Z1452" s="6">
        <v>135</v>
      </c>
      <c r="AA1452" s="13">
        <f t="shared" si="30"/>
        <v>6.5238636073762478E-3</v>
      </c>
      <c r="AE1452" s="6" t="s">
        <v>44</v>
      </c>
      <c r="AF1452" s="6" t="s">
        <v>62</v>
      </c>
      <c r="AG1452" s="6" t="s">
        <v>2286</v>
      </c>
      <c r="AI1452" s="6">
        <v>0</v>
      </c>
      <c r="AJ1452" s="6">
        <v>1</v>
      </c>
      <c r="AK1452" s="6">
        <v>1</v>
      </c>
      <c r="AL1452" s="6">
        <v>1</v>
      </c>
      <c r="AM1452" s="6">
        <v>1</v>
      </c>
      <c r="AN1452" s="6">
        <v>1</v>
      </c>
      <c r="AO1452" s="6">
        <v>0</v>
      </c>
      <c r="AP1452" s="6">
        <v>1</v>
      </c>
      <c r="AR1452" s="6">
        <v>0</v>
      </c>
      <c r="AS1452" s="6">
        <v>0</v>
      </c>
      <c r="AT1452" s="6">
        <v>0</v>
      </c>
      <c r="AU1452" s="6">
        <v>0</v>
      </c>
      <c r="AV1452" s="6">
        <v>1</v>
      </c>
      <c r="AW1452" s="6">
        <v>0</v>
      </c>
      <c r="AX1452" s="6">
        <v>0</v>
      </c>
      <c r="AY1452" s="6">
        <v>0</v>
      </c>
      <c r="AZ1452" s="6">
        <v>1</v>
      </c>
      <c r="BA1452" s="6">
        <v>0</v>
      </c>
      <c r="BB1452" s="6">
        <v>0</v>
      </c>
      <c r="BC1452" s="6">
        <v>0</v>
      </c>
      <c r="BD1452" s="6">
        <v>0</v>
      </c>
      <c r="BE1452" s="6">
        <v>0</v>
      </c>
      <c r="BF1452" s="6">
        <v>0</v>
      </c>
      <c r="BG1452" s="6">
        <v>0</v>
      </c>
      <c r="BH1452" s="6">
        <v>0</v>
      </c>
      <c r="BI1452" s="6">
        <v>0</v>
      </c>
      <c r="BJ1452" s="6">
        <v>0</v>
      </c>
      <c r="BK1452" s="6">
        <v>0</v>
      </c>
      <c r="BL1452" s="6">
        <v>0</v>
      </c>
      <c r="BM1452" s="76">
        <f>IF(Table3[[#This Row],[Type]]="EM",IF((Table3[[#This Row],[Diameter]]/2)-Table3[[#This Row],[CornerRadius]]-0.012&gt;0,(Table3[[#This Row],[Diameter]]/2)-Table3[[#This Row],[CornerRadius]]-0.012,0),)</f>
        <v>0</v>
      </c>
    </row>
    <row r="1453" spans="1:65" x14ac:dyDescent="0.25">
      <c r="A1453" s="6">
        <v>1</v>
      </c>
      <c r="B1453" s="6" t="s">
        <v>1554</v>
      </c>
      <c r="C1453" s="6" t="s">
        <v>1554</v>
      </c>
      <c r="H1453" s="10" t="s">
        <v>1554</v>
      </c>
      <c r="I1453" s="11" t="s">
        <v>4032</v>
      </c>
      <c r="J1453" s="12">
        <v>23914</v>
      </c>
      <c r="K1453" s="11" t="str">
        <f>CONCATENATE(Table3[[#This Row],[Type]]," "&amp;TEXT(Table3[[#This Row],[Diameter]],".0000")&amp;""," "&amp;Table3[[#This Row],[NumFlutes]]&amp;"FL")</f>
        <v>DO .0830 2FL</v>
      </c>
      <c r="M1453" s="13">
        <v>8.3000000000000004E-2</v>
      </c>
      <c r="N1453" s="13">
        <v>0.125</v>
      </c>
      <c r="O1453" s="6">
        <v>2.4E-2</v>
      </c>
      <c r="P1453" s="6">
        <v>8.5999999999999993E-2</v>
      </c>
      <c r="Q1453" s="6">
        <v>0.107</v>
      </c>
      <c r="R1453" s="14">
        <f>IF(Table3[[#This Row],[ShoulderLenEnd]]="",0,90-(DEGREES(ATAN((Q1453-P1453)/((N1453-O1453)/2)))))</f>
        <v>67.420427435973693</v>
      </c>
      <c r="S1453" s="15">
        <v>0.45</v>
      </c>
      <c r="T1453" s="6">
        <v>2</v>
      </c>
      <c r="U1453" s="6">
        <v>1.5</v>
      </c>
      <c r="V1453" s="6">
        <v>8.5000000000000006E-2</v>
      </c>
      <c r="W1453" s="6">
        <v>1.4999999999999999E-2</v>
      </c>
      <c r="Z1453" s="6">
        <v>48</v>
      </c>
      <c r="AA1453" s="13">
        <f t="shared" si="30"/>
        <v>9.3210526117024961E-2</v>
      </c>
      <c r="AE1453" s="6" t="s">
        <v>44</v>
      </c>
      <c r="AF1453" s="6" t="s">
        <v>369</v>
      </c>
      <c r="AG1453" s="6" t="s">
        <v>66</v>
      </c>
      <c r="AI1453" s="6">
        <v>0</v>
      </c>
      <c r="AJ1453" s="6">
        <v>1</v>
      </c>
      <c r="AK1453" s="6">
        <v>1</v>
      </c>
      <c r="AL1453" s="6">
        <v>1</v>
      </c>
      <c r="AM1453" s="6">
        <v>0</v>
      </c>
      <c r="AN1453" s="6">
        <v>1</v>
      </c>
      <c r="AO1453" s="6">
        <v>0</v>
      </c>
      <c r="AP1453" s="6">
        <v>1</v>
      </c>
      <c r="AQ1453" s="21" t="s">
        <v>4042</v>
      </c>
      <c r="AR1453" s="6">
        <v>0</v>
      </c>
      <c r="AS1453" s="6">
        <v>0</v>
      </c>
      <c r="AT1453" s="6">
        <v>0</v>
      </c>
      <c r="AU1453" s="6">
        <v>0</v>
      </c>
      <c r="AV1453" s="6">
        <v>1</v>
      </c>
      <c r="AW1453" s="6">
        <v>0</v>
      </c>
      <c r="AX1453" s="6">
        <v>0</v>
      </c>
      <c r="AY1453" s="6">
        <v>0</v>
      </c>
      <c r="AZ1453" s="6">
        <v>1</v>
      </c>
      <c r="BA1453" s="6">
        <v>0</v>
      </c>
      <c r="BB1453" s="6">
        <v>0</v>
      </c>
      <c r="BC1453" s="6">
        <v>0</v>
      </c>
      <c r="BD1453" s="6">
        <v>0</v>
      </c>
      <c r="BE1453" s="6">
        <v>0</v>
      </c>
      <c r="BF1453" s="6">
        <v>0</v>
      </c>
      <c r="BG1453" s="6">
        <v>0</v>
      </c>
      <c r="BH1453" s="6">
        <v>0</v>
      </c>
      <c r="BI1453" s="6">
        <v>0</v>
      </c>
      <c r="BJ1453" s="6">
        <v>0</v>
      </c>
      <c r="BK1453" s="6">
        <v>0</v>
      </c>
      <c r="BL1453" s="6">
        <v>0</v>
      </c>
      <c r="BM1453" s="76">
        <f>IF(Table3[[#This Row],[Type]]="EM",IF((Table3[[#This Row],[Diameter]]/2)-Table3[[#This Row],[CornerRadius]]-0.012&gt;0,(Table3[[#This Row],[Diameter]]/2)-Table3[[#This Row],[CornerRadius]]-0.012,0),)</f>
        <v>0</v>
      </c>
    </row>
    <row r="1454" spans="1:65" x14ac:dyDescent="0.25">
      <c r="A1454" s="6">
        <v>1</v>
      </c>
      <c r="B1454" s="6" t="s">
        <v>529</v>
      </c>
      <c r="D1454" s="6" t="s">
        <v>529</v>
      </c>
      <c r="H1454" s="10" t="s">
        <v>529</v>
      </c>
      <c r="I1454" s="11" t="s">
        <v>4043</v>
      </c>
      <c r="J1454" s="12">
        <v>1080291</v>
      </c>
      <c r="K1454" s="11" t="str">
        <f>CONCATENATE(Table3[[#This Row],[Type]]," "&amp;TEXT(Table3[[#This Row],[Diameter]],".0000")&amp;""," "&amp;Table3[[#This Row],[NumFlutes]]&amp;"FL")</f>
        <v>RT .1120 1FL</v>
      </c>
      <c r="L1454" s="17" t="s">
        <v>2164</v>
      </c>
      <c r="M1454" s="13">
        <v>0.112</v>
      </c>
      <c r="N1454" s="13">
        <v>0.14000000000000001</v>
      </c>
      <c r="O1454" s="6">
        <v>0.11799999999999999</v>
      </c>
      <c r="P1454" s="6">
        <v>0.65</v>
      </c>
      <c r="Q1454" s="6">
        <v>0.67500000000000004</v>
      </c>
      <c r="R1454" s="14">
        <f>IF(Table3[[#This Row],[ShoulderLenEnd]]="",0,90-(DEGREES(ATAN((Q1454-P1454)/((N1454-O1454)/2)))))</f>
        <v>23.749494492866745</v>
      </c>
      <c r="S1454" s="15">
        <v>0.75</v>
      </c>
      <c r="T1454" s="6">
        <v>1</v>
      </c>
      <c r="U1454" s="6">
        <v>3</v>
      </c>
      <c r="V1454" s="6">
        <v>0.6</v>
      </c>
      <c r="X1454" s="13">
        <v>2.5000000000000001E-2</v>
      </c>
      <c r="Y1454" s="6" t="s">
        <v>562</v>
      </c>
      <c r="AB1454" s="6">
        <v>0.05</v>
      </c>
      <c r="AC1454" s="6">
        <v>6.5000000000000002E-2</v>
      </c>
      <c r="AE1454" s="6" t="s">
        <v>44</v>
      </c>
      <c r="AF1454" s="6" t="s">
        <v>62</v>
      </c>
      <c r="AG1454" s="6" t="s">
        <v>437</v>
      </c>
      <c r="AI1454" s="6">
        <v>0</v>
      </c>
      <c r="AJ1454" s="6">
        <v>1</v>
      </c>
      <c r="AK1454" s="6">
        <v>1</v>
      </c>
      <c r="AL1454" s="6">
        <v>1</v>
      </c>
      <c r="AM1454" s="6">
        <v>0</v>
      </c>
      <c r="AN1454" s="6">
        <v>0</v>
      </c>
      <c r="AO1454" s="6">
        <v>0</v>
      </c>
      <c r="AP1454" s="6">
        <v>1</v>
      </c>
      <c r="AR1454" s="6">
        <v>0</v>
      </c>
      <c r="AS1454" s="6">
        <v>0</v>
      </c>
      <c r="AT1454" s="6">
        <v>0</v>
      </c>
      <c r="AU1454" s="6">
        <v>0</v>
      </c>
      <c r="AV1454" s="6">
        <v>1</v>
      </c>
      <c r="AW1454" s="6">
        <v>0</v>
      </c>
      <c r="AX1454" s="6">
        <v>0</v>
      </c>
      <c r="AY1454" s="6">
        <v>0</v>
      </c>
      <c r="AZ1454" s="6">
        <v>0</v>
      </c>
      <c r="BA1454" s="6">
        <v>0</v>
      </c>
      <c r="BB1454" s="6">
        <v>0</v>
      </c>
      <c r="BC1454" s="6">
        <v>0</v>
      </c>
      <c r="BD1454" s="6">
        <v>0</v>
      </c>
      <c r="BE1454" s="6">
        <v>0</v>
      </c>
      <c r="BF1454" s="6">
        <v>0</v>
      </c>
      <c r="BG1454" s="6">
        <v>0</v>
      </c>
      <c r="BH1454" s="6">
        <v>0</v>
      </c>
      <c r="BI1454" s="6">
        <v>0</v>
      </c>
      <c r="BJ1454" s="6">
        <v>0</v>
      </c>
      <c r="BK1454" s="6">
        <v>0</v>
      </c>
      <c r="BL1454" s="6">
        <v>0</v>
      </c>
      <c r="BM1454" s="76">
        <f>IF(Table3[[#This Row],[Type]]="EM",IF((Table3[[#This Row],[Diameter]]/2)-Table3[[#This Row],[CornerRadius]]-0.012&gt;0,(Table3[[#This Row],[Diameter]]/2)-Table3[[#This Row],[CornerRadius]]-0.012,0),)</f>
        <v>0</v>
      </c>
    </row>
    <row r="1455" spans="1:65" x14ac:dyDescent="0.25">
      <c r="A1455" s="6">
        <v>1</v>
      </c>
      <c r="B1455" s="6" t="s">
        <v>1565</v>
      </c>
      <c r="C1455" s="6" t="s">
        <v>1565</v>
      </c>
      <c r="H1455" s="10" t="s">
        <v>1565</v>
      </c>
      <c r="I1455" s="11" t="s">
        <v>4045</v>
      </c>
      <c r="J1455" s="30" t="s">
        <v>4046</v>
      </c>
      <c r="K1455" s="11" t="str">
        <f>CONCATENATE(Table3[[#This Row],[Type]]," "&amp;TEXT(Table3[[#This Row],[Diameter]],".0000")&amp;""," "&amp;Table3[[#This Row],[NumFlutes]]&amp;"FL")</f>
        <v>EM .0222 2FL</v>
      </c>
      <c r="M1455" s="13">
        <v>2.2200000000000001E-2</v>
      </c>
      <c r="N1455" s="13">
        <v>0.125</v>
      </c>
      <c r="O1455" s="6">
        <v>2.2200000000000001E-2</v>
      </c>
      <c r="P1455" s="6">
        <v>9.5000000000000001E-2</v>
      </c>
      <c r="Q1455" s="6">
        <v>0.32</v>
      </c>
      <c r="R1455" s="14">
        <f>IF(Table3[[#This Row],[ShoulderLenEnd]]="",0,90-(DEGREES(ATAN((Q1455-P1455)/((N1455-O1455)/2)))))</f>
        <v>12.868086957112538</v>
      </c>
      <c r="S1455" s="15">
        <v>0.34499999999999997</v>
      </c>
      <c r="T1455" s="6">
        <v>2</v>
      </c>
      <c r="U1455" s="6">
        <v>1.5</v>
      </c>
      <c r="V1455" s="6">
        <v>6.5000000000000002E-2</v>
      </c>
      <c r="AE1455" s="6" t="s">
        <v>44</v>
      </c>
      <c r="AF1455" s="6" t="s">
        <v>62</v>
      </c>
      <c r="AG1455" s="6" t="s">
        <v>3327</v>
      </c>
      <c r="AI1455" s="6">
        <v>0</v>
      </c>
      <c r="AJ1455" s="6">
        <v>1</v>
      </c>
      <c r="AK1455" s="6">
        <v>1</v>
      </c>
      <c r="AL1455" s="6">
        <v>1</v>
      </c>
      <c r="AM1455" s="6">
        <v>1</v>
      </c>
      <c r="AN1455" s="6">
        <v>1</v>
      </c>
      <c r="AO1455" s="6">
        <v>1</v>
      </c>
      <c r="AP1455" s="6">
        <v>1</v>
      </c>
      <c r="AR1455" s="6">
        <v>0</v>
      </c>
      <c r="AS1455" s="6">
        <v>0</v>
      </c>
      <c r="AT1455" s="6">
        <v>0</v>
      </c>
      <c r="AU1455" s="6">
        <v>0</v>
      </c>
      <c r="AV1455" s="6">
        <v>1</v>
      </c>
      <c r="AW1455" s="6">
        <v>0</v>
      </c>
      <c r="AX1455" s="6">
        <v>0</v>
      </c>
      <c r="AY1455" s="6">
        <v>0</v>
      </c>
      <c r="AZ1455" s="6">
        <v>1</v>
      </c>
      <c r="BA1455" s="6">
        <v>0</v>
      </c>
      <c r="BB1455" s="6">
        <v>0</v>
      </c>
      <c r="BC1455" s="6">
        <v>0</v>
      </c>
      <c r="BD1455" s="6">
        <v>0</v>
      </c>
      <c r="BE1455" s="6">
        <v>0</v>
      </c>
      <c r="BF1455" s="6">
        <v>0</v>
      </c>
      <c r="BG1455" s="6">
        <v>0</v>
      </c>
      <c r="BH1455" s="6">
        <v>0</v>
      </c>
      <c r="BI1455" s="6">
        <v>0</v>
      </c>
      <c r="BJ1455" s="6">
        <v>0</v>
      </c>
      <c r="BK1455" s="6">
        <v>0</v>
      </c>
      <c r="BL1455" s="6">
        <v>0</v>
      </c>
      <c r="BM1455" s="76">
        <f>IF(Table3[[#This Row],[Type]]="EM",IF((Table3[[#This Row],[Diameter]]/2)-Table3[[#This Row],[CornerRadius]]-0.012&gt;0,(Table3[[#This Row],[Diameter]]/2)-Table3[[#This Row],[CornerRadius]]-0.012,0),)</f>
        <v>0</v>
      </c>
    </row>
    <row r="1456" spans="1:65" x14ac:dyDescent="0.25">
      <c r="A1456" s="6">
        <v>1</v>
      </c>
      <c r="B1456" s="6" t="s">
        <v>529</v>
      </c>
      <c r="D1456" s="6" t="s">
        <v>529</v>
      </c>
      <c r="H1456" s="10" t="s">
        <v>528</v>
      </c>
      <c r="I1456" s="11" t="s">
        <v>4047</v>
      </c>
      <c r="J1456" s="12">
        <v>101520</v>
      </c>
      <c r="K1456" s="11" t="str">
        <f>CONCATENATE(Table3[[#This Row],[Type]]," "&amp;TEXT(Table3[[#This Row],[Diameter]],".0000")&amp;""," "&amp;Table3[[#This Row],[NumFlutes]]&amp;"FL")</f>
        <v>CT .5400 1FL</v>
      </c>
      <c r="L1456" s="17" t="s">
        <v>4048</v>
      </c>
      <c r="M1456" s="13">
        <v>0.54</v>
      </c>
      <c r="N1456" s="13">
        <v>0.56299999999999994</v>
      </c>
      <c r="O1456" s="6">
        <v>0.45600000000000002</v>
      </c>
      <c r="P1456" s="6">
        <v>1.3180000000000001</v>
      </c>
      <c r="Q1456" s="6">
        <v>1.3640000000000001</v>
      </c>
      <c r="R1456" s="14">
        <f>IF(Table3[[#This Row],[ShoulderLenEnd]]="",0,90-(DEGREES(ATAN((Q1456-P1456)/((N1456-O1456)/2)))))</f>
        <v>49.310625824820484</v>
      </c>
      <c r="S1456" s="15">
        <v>1.5</v>
      </c>
      <c r="T1456" s="6">
        <v>1</v>
      </c>
      <c r="U1456" s="6">
        <v>2.4430000000000001</v>
      </c>
      <c r="V1456" s="6">
        <v>1.1399999999999999</v>
      </c>
      <c r="X1456" s="13">
        <v>5.5500000000000001E-2</v>
      </c>
      <c r="AB1456" s="6">
        <v>4.2500000000000003E-2</v>
      </c>
      <c r="AC1456" s="6">
        <v>7.8E-2</v>
      </c>
      <c r="AE1456" s="6" t="s">
        <v>49</v>
      </c>
      <c r="AF1456" s="6" t="s">
        <v>369</v>
      </c>
      <c r="AG1456" s="6" t="s">
        <v>568</v>
      </c>
      <c r="AI1456" s="6">
        <v>0</v>
      </c>
      <c r="AJ1456" s="6">
        <v>1</v>
      </c>
      <c r="AK1456" s="6">
        <v>1</v>
      </c>
      <c r="AL1456" s="6">
        <v>1</v>
      </c>
      <c r="AM1456" s="6">
        <v>0</v>
      </c>
      <c r="AN1456" s="6">
        <v>1</v>
      </c>
      <c r="AO1456" s="6">
        <v>0</v>
      </c>
      <c r="AP1456" s="6">
        <v>1</v>
      </c>
      <c r="AQ1456" s="6" t="s">
        <v>4048</v>
      </c>
      <c r="AR1456" s="6">
        <v>0</v>
      </c>
      <c r="AS1456" s="6">
        <v>0</v>
      </c>
      <c r="AT1456" s="6">
        <v>0</v>
      </c>
      <c r="AU1456" s="6">
        <v>0</v>
      </c>
      <c r="AV1456" s="6">
        <v>0</v>
      </c>
      <c r="AW1456" s="6">
        <v>0</v>
      </c>
      <c r="AX1456" s="6">
        <v>0</v>
      </c>
      <c r="AY1456" s="6">
        <v>1</v>
      </c>
      <c r="AZ1456" s="6">
        <v>0</v>
      </c>
      <c r="BA1456" s="6">
        <v>0</v>
      </c>
      <c r="BB1456" s="6">
        <v>0</v>
      </c>
      <c r="BC1456" s="6">
        <v>0</v>
      </c>
      <c r="BD1456" s="6">
        <v>0</v>
      </c>
      <c r="BE1456" s="6">
        <v>0</v>
      </c>
      <c r="BF1456" s="6">
        <v>0</v>
      </c>
      <c r="BG1456" s="6">
        <v>0</v>
      </c>
      <c r="BH1456" s="6">
        <v>0</v>
      </c>
      <c r="BI1456" s="6">
        <v>0</v>
      </c>
      <c r="BJ1456" s="6">
        <v>0</v>
      </c>
      <c r="BK1456" s="6">
        <v>0</v>
      </c>
      <c r="BL1456" s="6">
        <v>0</v>
      </c>
      <c r="BM1456" s="76">
        <f>IF(Table3[[#This Row],[Type]]="EM",IF((Table3[[#This Row],[Diameter]]/2)-Table3[[#This Row],[CornerRadius]]-0.012&gt;0,(Table3[[#This Row],[Diameter]]/2)-Table3[[#This Row],[CornerRadius]]-0.012,0),)</f>
        <v>0</v>
      </c>
    </row>
    <row r="1457" spans="1:65" x14ac:dyDescent="0.25">
      <c r="A1457" s="6">
        <v>1</v>
      </c>
      <c r="B1457" s="6" t="s">
        <v>59</v>
      </c>
      <c r="C1457" s="6" t="s">
        <v>59</v>
      </c>
      <c r="H1457" s="10" t="s">
        <v>59</v>
      </c>
      <c r="I1457" s="11" t="s">
        <v>4057</v>
      </c>
      <c r="J1457" s="12">
        <v>33408</v>
      </c>
      <c r="K1457" s="11" t="str">
        <f>CONCATENATE(Table3[[#This Row],[Type]]," "&amp;TEXT(Table3[[#This Row],[Diameter]],".0000")&amp;""," "&amp;Table3[[#This Row],[NumFlutes]]&amp;"FL")</f>
        <v>BA .0080 3FL</v>
      </c>
      <c r="M1457" s="13">
        <v>8.0000000000000002E-3</v>
      </c>
      <c r="N1457" s="13">
        <v>0.125</v>
      </c>
      <c r="O1457" s="6">
        <v>8.0000000000000002E-3</v>
      </c>
      <c r="P1457" s="6">
        <v>0.04</v>
      </c>
      <c r="Q1457" s="6">
        <v>0.34</v>
      </c>
      <c r="R1457" s="14">
        <f>IF(Table3[[#This Row],[ShoulderLenEnd]]="",0,90-(DEGREES(ATAN((Q1457-P1457)/((N1457-O1457)/2)))))</f>
        <v>11.03420900325024</v>
      </c>
      <c r="S1457" s="15">
        <v>0.42499999999999999</v>
      </c>
      <c r="T1457" s="6">
        <v>3</v>
      </c>
      <c r="U1457" s="6">
        <v>2.5</v>
      </c>
      <c r="V1457" s="6">
        <v>1.2E-2</v>
      </c>
      <c r="AE1457" s="6" t="s">
        <v>44</v>
      </c>
      <c r="AF1457" s="6" t="s">
        <v>62</v>
      </c>
      <c r="AG1457" s="6" t="s">
        <v>66</v>
      </c>
      <c r="AI1457" s="6">
        <v>0</v>
      </c>
      <c r="AJ1457" s="6">
        <v>1</v>
      </c>
      <c r="AK1457" s="6">
        <v>1</v>
      </c>
      <c r="AL1457" s="6">
        <v>1</v>
      </c>
      <c r="AM1457" s="6">
        <v>1</v>
      </c>
      <c r="AN1457" s="6">
        <v>1</v>
      </c>
      <c r="AO1457" s="6">
        <v>1</v>
      </c>
      <c r="AP1457" s="6">
        <v>1</v>
      </c>
      <c r="AR1457" s="6">
        <v>0</v>
      </c>
      <c r="AS1457" s="6">
        <v>0</v>
      </c>
      <c r="AT1457" s="6">
        <v>0</v>
      </c>
      <c r="AU1457" s="6">
        <v>0</v>
      </c>
      <c r="AV1457" s="6">
        <v>1</v>
      </c>
      <c r="AW1457" s="6">
        <v>0</v>
      </c>
      <c r="AX1457" s="6">
        <v>0</v>
      </c>
      <c r="AY1457" s="6">
        <v>0</v>
      </c>
      <c r="AZ1457" s="6">
        <v>1</v>
      </c>
      <c r="BA1457" s="6">
        <v>0</v>
      </c>
      <c r="BB1457" s="6">
        <v>0</v>
      </c>
      <c r="BC1457" s="6">
        <v>0</v>
      </c>
      <c r="BD1457" s="6">
        <v>0</v>
      </c>
      <c r="BE1457" s="6">
        <v>0</v>
      </c>
      <c r="BF1457" s="6">
        <v>0</v>
      </c>
      <c r="BG1457" s="6">
        <v>0</v>
      </c>
      <c r="BH1457" s="6">
        <v>0</v>
      </c>
      <c r="BI1457" s="6">
        <v>0</v>
      </c>
      <c r="BJ1457" s="6">
        <v>0</v>
      </c>
      <c r="BK1457" s="6">
        <v>0</v>
      </c>
      <c r="BL1457" s="6">
        <v>0</v>
      </c>
      <c r="BM1457" s="76">
        <f>IF(Table3[[#This Row],[Type]]="EM",IF((Table3[[#This Row],[Diameter]]/2)-Table3[[#This Row],[CornerRadius]]-0.012&gt;0,(Table3[[#This Row],[Diameter]]/2)-Table3[[#This Row],[CornerRadius]]-0.012,0),)</f>
        <v>0</v>
      </c>
    </row>
    <row r="1458" spans="1:65" x14ac:dyDescent="0.25">
      <c r="A1458" s="6">
        <v>1</v>
      </c>
      <c r="B1458" s="6" t="s">
        <v>1565</v>
      </c>
      <c r="C1458" s="6" t="s">
        <v>1565</v>
      </c>
      <c r="H1458" s="10" t="s">
        <v>1565</v>
      </c>
      <c r="I1458" s="11" t="s">
        <v>4058</v>
      </c>
      <c r="J1458" s="30" t="s">
        <v>4059</v>
      </c>
      <c r="K1458" s="11" t="str">
        <f>CONCATENATE(Table3[[#This Row],[Type]]," "&amp;TEXT(Table3[[#This Row],[Diameter]],".0000")&amp;""," "&amp;Table3[[#This Row],[NumFlutes]]&amp;"FL")</f>
        <v>EM .0260 4FL</v>
      </c>
      <c r="M1458" s="13">
        <v>2.5999999999999999E-2</v>
      </c>
      <c r="N1458" s="13">
        <v>0.125</v>
      </c>
      <c r="O1458" s="6">
        <v>2.5999999999999999E-2</v>
      </c>
      <c r="P1458" s="6">
        <v>8.5000000000000006E-2</v>
      </c>
      <c r="Q1458" s="6">
        <v>0.33100000000000002</v>
      </c>
      <c r="R1458" s="14">
        <f>IF(Table3[[#This Row],[ShoulderLenEnd]]="",0,90-(DEGREES(ATAN((Q1458-P1458)/((N1458-O1458)/2)))))</f>
        <v>11.377102173040939</v>
      </c>
      <c r="S1458" s="15">
        <v>0.38</v>
      </c>
      <c r="T1458" s="6">
        <v>4</v>
      </c>
      <c r="U1458" s="6">
        <v>1.5</v>
      </c>
      <c r="V1458" s="6">
        <v>7.8E-2</v>
      </c>
      <c r="AE1458" s="6" t="s">
        <v>44</v>
      </c>
      <c r="AF1458" s="6" t="s">
        <v>4062</v>
      </c>
      <c r="AG1458" s="6" t="s">
        <v>66</v>
      </c>
      <c r="AI1458" s="6">
        <v>0</v>
      </c>
      <c r="AJ1458" s="6">
        <v>1</v>
      </c>
      <c r="AK1458" s="6">
        <v>0</v>
      </c>
      <c r="AL1458" s="6">
        <v>0</v>
      </c>
      <c r="AM1458" s="6">
        <v>0</v>
      </c>
      <c r="AN1458" s="6">
        <v>1</v>
      </c>
      <c r="AO1458" s="6">
        <v>1</v>
      </c>
      <c r="AP1458" s="6">
        <v>1</v>
      </c>
      <c r="AR1458" s="6">
        <v>0</v>
      </c>
      <c r="AS1458" s="6">
        <v>0</v>
      </c>
      <c r="AT1458" s="6">
        <v>0</v>
      </c>
      <c r="AU1458" s="6">
        <v>0</v>
      </c>
      <c r="AV1458" s="6">
        <v>1</v>
      </c>
      <c r="AW1458" s="6">
        <v>0</v>
      </c>
      <c r="AX1458" s="6">
        <v>0</v>
      </c>
      <c r="AY1458" s="6">
        <v>0</v>
      </c>
      <c r="AZ1458" s="6">
        <v>1</v>
      </c>
      <c r="BA1458" s="6">
        <v>0</v>
      </c>
      <c r="BB1458" s="6">
        <v>0</v>
      </c>
      <c r="BC1458" s="6">
        <v>0</v>
      </c>
      <c r="BD1458" s="6">
        <v>0</v>
      </c>
      <c r="BE1458" s="6">
        <v>0</v>
      </c>
      <c r="BF1458" s="6">
        <v>0</v>
      </c>
      <c r="BG1458" s="6">
        <v>0</v>
      </c>
      <c r="BH1458" s="6">
        <v>0</v>
      </c>
      <c r="BI1458" s="6">
        <v>0</v>
      </c>
      <c r="BJ1458" s="6">
        <v>0</v>
      </c>
      <c r="BK1458" s="6">
        <v>0</v>
      </c>
      <c r="BL1458" s="6">
        <v>0</v>
      </c>
      <c r="BM1458" s="76">
        <f>IF(Table3[[#This Row],[Type]]="EM",IF((Table3[[#This Row],[Diameter]]/2)-Table3[[#This Row],[CornerRadius]]-0.012&gt;0,(Table3[[#This Row],[Diameter]]/2)-Table3[[#This Row],[CornerRadius]]-0.012,0),)</f>
        <v>9.9999999999999915E-4</v>
      </c>
    </row>
    <row r="1459" spans="1:65" x14ac:dyDescent="0.25">
      <c r="A1459" s="6">
        <v>1</v>
      </c>
      <c r="B1459" s="6" t="s">
        <v>1565</v>
      </c>
      <c r="C1459" s="6" t="s">
        <v>1565</v>
      </c>
      <c r="H1459" s="10" t="s">
        <v>1565</v>
      </c>
      <c r="I1459" s="11" t="s">
        <v>4060</v>
      </c>
      <c r="J1459" s="30" t="s">
        <v>4061</v>
      </c>
      <c r="K1459" s="11" t="str">
        <f>CONCATENATE(Table3[[#This Row],[Type]]," "&amp;TEXT(Table3[[#This Row],[Diameter]],".0000")&amp;""," "&amp;Table3[[#This Row],[NumFlutes]]&amp;"FL")</f>
        <v>EM .0270 4FL</v>
      </c>
      <c r="M1459" s="13">
        <v>2.7E-2</v>
      </c>
      <c r="N1459" s="13">
        <v>0.125</v>
      </c>
      <c r="O1459" s="6">
        <v>2.7E-2</v>
      </c>
      <c r="P1459" s="6">
        <v>0.106</v>
      </c>
      <c r="Q1459" s="6">
        <v>0.27700000000000002</v>
      </c>
      <c r="R1459" s="14">
        <f>IF(Table3[[#This Row],[ShoulderLenEnd]]="",0,90-(DEGREES(ATAN((Q1459-P1459)/((N1459-O1459)/2)))))</f>
        <v>15.989639737312586</v>
      </c>
      <c r="S1459" s="15">
        <v>0.32500000000000001</v>
      </c>
      <c r="T1459" s="6">
        <v>4</v>
      </c>
      <c r="U1459" s="6">
        <v>1.5</v>
      </c>
      <c r="V1459" s="6">
        <v>8.1000000000000003E-2</v>
      </c>
      <c r="AE1459" s="6" t="s">
        <v>44</v>
      </c>
      <c r="AF1459" s="6" t="s">
        <v>4062</v>
      </c>
      <c r="AG1459" s="6" t="s">
        <v>66</v>
      </c>
      <c r="AI1459" s="6">
        <v>0</v>
      </c>
      <c r="AJ1459" s="6">
        <v>1</v>
      </c>
      <c r="AK1459" s="6">
        <v>0</v>
      </c>
      <c r="AL1459" s="6">
        <v>0</v>
      </c>
      <c r="AM1459" s="6">
        <v>0</v>
      </c>
      <c r="AN1459" s="6">
        <v>1</v>
      </c>
      <c r="AO1459" s="6">
        <v>1</v>
      </c>
      <c r="AP1459" s="6">
        <v>1</v>
      </c>
      <c r="AR1459" s="6">
        <v>0</v>
      </c>
      <c r="AS1459" s="6">
        <v>0</v>
      </c>
      <c r="AT1459" s="6">
        <v>0</v>
      </c>
      <c r="AU1459" s="6">
        <v>0</v>
      </c>
      <c r="AV1459" s="6">
        <v>1</v>
      </c>
      <c r="AW1459" s="6">
        <v>0</v>
      </c>
      <c r="AX1459" s="6">
        <v>0</v>
      </c>
      <c r="AY1459" s="6">
        <v>0</v>
      </c>
      <c r="AZ1459" s="6">
        <v>1</v>
      </c>
      <c r="BA1459" s="6">
        <v>0</v>
      </c>
      <c r="BB1459" s="6">
        <v>0</v>
      </c>
      <c r="BC1459" s="6">
        <v>0</v>
      </c>
      <c r="BD1459" s="6">
        <v>0</v>
      </c>
      <c r="BE1459" s="6">
        <v>0</v>
      </c>
      <c r="BF1459" s="6">
        <v>0</v>
      </c>
      <c r="BG1459" s="6">
        <v>0</v>
      </c>
      <c r="BH1459" s="6">
        <v>0</v>
      </c>
      <c r="BI1459" s="6">
        <v>0</v>
      </c>
      <c r="BJ1459" s="6">
        <v>0</v>
      </c>
      <c r="BK1459" s="6">
        <v>0</v>
      </c>
      <c r="BL1459" s="6">
        <v>0</v>
      </c>
      <c r="BM1459" s="76">
        <f>IF(Table3[[#This Row],[Type]]="EM",IF((Table3[[#This Row],[Diameter]]/2)-Table3[[#This Row],[CornerRadius]]-0.012&gt;0,(Table3[[#This Row],[Diameter]]/2)-Table3[[#This Row],[CornerRadius]]-0.012,0),)</f>
        <v>1.4999999999999996E-3</v>
      </c>
    </row>
    <row r="1460" spans="1:65" x14ac:dyDescent="0.25">
      <c r="A1460" s="6">
        <v>1</v>
      </c>
      <c r="B1460" s="6" t="s">
        <v>120</v>
      </c>
      <c r="C1460" s="6" t="s">
        <v>120</v>
      </c>
      <c r="H1460" s="10" t="s">
        <v>120</v>
      </c>
      <c r="I1460" s="11" t="s">
        <v>4063</v>
      </c>
      <c r="J1460" s="30" t="s">
        <v>4064</v>
      </c>
      <c r="K1460" s="11" t="str">
        <f>CONCATENATE(Table3[[#This Row],[Type]]," "&amp;TEXT(Table3[[#This Row],[Diameter]],".0000")&amp;""," "&amp;Table3[[#This Row],[NumFlutes]]&amp;"FL")</f>
        <v>BU .0620 4FL</v>
      </c>
      <c r="M1460" s="13">
        <v>6.2E-2</v>
      </c>
      <c r="N1460" s="13">
        <v>0.125</v>
      </c>
      <c r="O1460" s="6">
        <v>6.2E-2</v>
      </c>
      <c r="P1460" s="6">
        <v>0.40500000000000003</v>
      </c>
      <c r="Q1460" s="6">
        <v>0.52</v>
      </c>
      <c r="R1460" s="14">
        <f>IF(Table3[[#This Row],[ShoulderLenEnd]]="",0,90-(DEGREES(ATAN((Q1460-P1460)/((N1460-O1460)/2)))))</f>
        <v>15.31833579345458</v>
      </c>
      <c r="S1460" s="15">
        <v>0.55000000000000004</v>
      </c>
      <c r="T1460" s="6">
        <v>4</v>
      </c>
      <c r="U1460" s="6">
        <v>2.5</v>
      </c>
      <c r="V1460" s="6">
        <v>0.375</v>
      </c>
      <c r="W1460" s="6">
        <v>0.01</v>
      </c>
      <c r="AE1460" s="6" t="s">
        <v>44</v>
      </c>
      <c r="AF1460" s="6" t="s">
        <v>369</v>
      </c>
      <c r="AG1460" s="6" t="s">
        <v>66</v>
      </c>
      <c r="AI1460" s="6">
        <v>0</v>
      </c>
      <c r="AJ1460" s="6">
        <v>1</v>
      </c>
      <c r="AK1460" s="6">
        <v>1</v>
      </c>
      <c r="AL1460" s="6">
        <v>1</v>
      </c>
      <c r="AM1460" s="6">
        <v>1</v>
      </c>
      <c r="AN1460" s="6">
        <v>1</v>
      </c>
      <c r="AO1460" s="6">
        <v>1</v>
      </c>
      <c r="AP1460" s="6">
        <v>1</v>
      </c>
      <c r="AR1460" s="6">
        <v>0</v>
      </c>
      <c r="AS1460" s="6">
        <v>0</v>
      </c>
      <c r="AT1460" s="6">
        <v>0</v>
      </c>
      <c r="AU1460" s="6">
        <v>0</v>
      </c>
      <c r="AV1460" s="6">
        <v>1</v>
      </c>
      <c r="AW1460" s="6">
        <v>0</v>
      </c>
      <c r="AX1460" s="6">
        <v>0</v>
      </c>
      <c r="AY1460" s="6">
        <v>0</v>
      </c>
      <c r="AZ1460" s="6">
        <v>1</v>
      </c>
      <c r="BA1460" s="6">
        <v>0</v>
      </c>
      <c r="BB1460" s="6">
        <v>0</v>
      </c>
      <c r="BC1460" s="6">
        <v>0</v>
      </c>
      <c r="BD1460" s="6">
        <v>0</v>
      </c>
      <c r="BE1460" s="6">
        <v>0</v>
      </c>
      <c r="BF1460" s="6">
        <v>0</v>
      </c>
      <c r="BG1460" s="6">
        <v>0</v>
      </c>
      <c r="BH1460" s="6">
        <v>0</v>
      </c>
      <c r="BI1460" s="6">
        <v>0</v>
      </c>
      <c r="BJ1460" s="6">
        <v>0</v>
      </c>
      <c r="BK1460" s="6">
        <v>0</v>
      </c>
      <c r="BL1460" s="6">
        <v>0</v>
      </c>
      <c r="BM1460" s="76">
        <f>IF(Table3[[#This Row],[Type]]="EM",IF((Table3[[#This Row],[Diameter]]/2)-Table3[[#This Row],[CornerRadius]]-0.012&gt;0,(Table3[[#This Row],[Diameter]]/2)-Table3[[#This Row],[CornerRadius]]-0.012,0),)</f>
        <v>0</v>
      </c>
    </row>
    <row r="1461" spans="1:65" x14ac:dyDescent="0.25">
      <c r="A1461" s="6">
        <v>1</v>
      </c>
      <c r="B1461" s="6" t="s">
        <v>120</v>
      </c>
      <c r="C1461" s="6" t="s">
        <v>120</v>
      </c>
      <c r="H1461" s="10" t="s">
        <v>120</v>
      </c>
      <c r="I1461" s="11" t="s">
        <v>4065</v>
      </c>
      <c r="J1461" s="30" t="s">
        <v>4066</v>
      </c>
      <c r="K1461" s="11" t="str">
        <f>CONCATENATE(Table3[[#This Row],[Type]]," "&amp;TEXT(Table3[[#This Row],[Diameter]],".0000")&amp;""," "&amp;Table3[[#This Row],[NumFlutes]]&amp;"FL")</f>
        <v>BU .3125 6FL</v>
      </c>
      <c r="M1461" s="13">
        <v>0.3125</v>
      </c>
      <c r="N1461" s="13">
        <v>0.3125</v>
      </c>
      <c r="O1461" s="6">
        <v>0.3125</v>
      </c>
      <c r="P1461" s="6">
        <v>1.375</v>
      </c>
      <c r="R1461" s="14">
        <f>IF(Table3[[#This Row],[ShoulderLenEnd]]="",0,90-(DEGREES(ATAN((Q1461-P1461)/((N1461-O1461)/2)))))</f>
        <v>0</v>
      </c>
      <c r="S1461" s="15">
        <v>1.425</v>
      </c>
      <c r="T1461" s="6">
        <v>6</v>
      </c>
      <c r="U1461" s="6">
        <v>3</v>
      </c>
      <c r="V1461" s="6">
        <v>1.23</v>
      </c>
      <c r="W1461" s="6">
        <v>6.0000000000000001E-3</v>
      </c>
      <c r="AE1461" s="6" t="s">
        <v>44</v>
      </c>
      <c r="AF1461" s="6" t="s">
        <v>369</v>
      </c>
      <c r="AG1461" s="6" t="s">
        <v>2268</v>
      </c>
      <c r="AI1461" s="6">
        <v>0</v>
      </c>
      <c r="AJ1461" s="6">
        <v>0</v>
      </c>
      <c r="AK1461" s="6">
        <v>1</v>
      </c>
      <c r="AL1461" s="6">
        <v>0</v>
      </c>
      <c r="AM1461" s="6">
        <v>0</v>
      </c>
      <c r="AN1461" s="6">
        <v>0</v>
      </c>
      <c r="AO1461" s="6">
        <v>1</v>
      </c>
      <c r="AP1461" s="6">
        <v>1</v>
      </c>
      <c r="AR1461" s="6">
        <v>0</v>
      </c>
      <c r="AS1461" s="6">
        <v>0</v>
      </c>
      <c r="AT1461" s="6">
        <v>0</v>
      </c>
      <c r="AU1461" s="6">
        <v>0</v>
      </c>
      <c r="AV1461" s="6">
        <v>1</v>
      </c>
      <c r="AW1461" s="6">
        <v>0</v>
      </c>
      <c r="AX1461" s="6">
        <v>0</v>
      </c>
      <c r="AY1461" s="6">
        <v>1</v>
      </c>
      <c r="AZ1461" s="6">
        <v>0</v>
      </c>
      <c r="BA1461" s="6">
        <v>0</v>
      </c>
      <c r="BB1461" s="6">
        <v>1</v>
      </c>
      <c r="BC1461" s="6">
        <v>0</v>
      </c>
      <c r="BD1461" s="6">
        <v>0</v>
      </c>
      <c r="BE1461" s="6">
        <v>0</v>
      </c>
      <c r="BF1461" s="6">
        <v>0</v>
      </c>
      <c r="BG1461" s="6">
        <v>0</v>
      </c>
      <c r="BH1461" s="6">
        <v>0</v>
      </c>
      <c r="BI1461" s="6">
        <v>0</v>
      </c>
      <c r="BJ1461" s="6">
        <v>0</v>
      </c>
      <c r="BK1461" s="6">
        <v>0</v>
      </c>
      <c r="BL1461" s="6">
        <v>0</v>
      </c>
      <c r="BM1461" s="76">
        <f>IF(Table3[[#This Row],[Type]]="EM",IF((Table3[[#This Row],[Diameter]]/2)-Table3[[#This Row],[CornerRadius]]-0.012&gt;0,(Table3[[#This Row],[Diameter]]/2)-Table3[[#This Row],[CornerRadius]]-0.012,0),)</f>
        <v>0</v>
      </c>
    </row>
    <row r="1462" spans="1:65" x14ac:dyDescent="0.25">
      <c r="A1462" s="6">
        <v>1</v>
      </c>
      <c r="B1462" s="6" t="s">
        <v>1565</v>
      </c>
      <c r="C1462" s="6" t="s">
        <v>1565</v>
      </c>
      <c r="H1462" s="10" t="s">
        <v>1565</v>
      </c>
      <c r="I1462" s="11" t="s">
        <v>4067</v>
      </c>
      <c r="J1462" s="12">
        <v>81566</v>
      </c>
      <c r="K1462" s="11" t="str">
        <f>CONCATENATE(Table3[[#This Row],[Type]]," "&amp;TEXT(Table3[[#This Row],[Diameter]],".0000")&amp;""," "&amp;Table3[[#This Row],[NumFlutes]]&amp;"FL")</f>
        <v>EM .1250 3FL</v>
      </c>
      <c r="M1462" s="13">
        <v>0.125</v>
      </c>
      <c r="N1462" s="13">
        <v>0.125</v>
      </c>
      <c r="O1462" s="6">
        <v>0.11600000000000001</v>
      </c>
      <c r="P1462" s="6">
        <v>1.0149999999999999</v>
      </c>
      <c r="Q1462" s="6">
        <v>1.0149999999999999</v>
      </c>
      <c r="R1462" s="14">
        <f>IF(Table3[[#This Row],[ShoulderLenEnd]]="",0,90-(DEGREES(ATAN((Q1462-P1462)/((N1462-O1462)/2)))))</f>
        <v>90</v>
      </c>
      <c r="S1462" s="15">
        <v>1.0249999999999999</v>
      </c>
      <c r="T1462" s="6">
        <v>3</v>
      </c>
      <c r="U1462" s="6">
        <v>3</v>
      </c>
      <c r="V1462" s="6">
        <v>0.15620000000000001</v>
      </c>
      <c r="AE1462" s="6" t="s">
        <v>44</v>
      </c>
      <c r="AF1462" s="6" t="s">
        <v>369</v>
      </c>
      <c r="AG1462" s="6" t="s">
        <v>1709</v>
      </c>
      <c r="AI1462" s="6">
        <v>0</v>
      </c>
      <c r="AJ1462" s="6">
        <v>1</v>
      </c>
      <c r="AK1462" s="6">
        <v>1</v>
      </c>
      <c r="AL1462" s="6">
        <v>1</v>
      </c>
      <c r="AM1462" s="6">
        <v>1</v>
      </c>
      <c r="AN1462" s="6">
        <v>1</v>
      </c>
      <c r="AO1462" s="6">
        <v>1</v>
      </c>
      <c r="AP1462" s="6">
        <v>1</v>
      </c>
      <c r="AR1462" s="6">
        <v>0</v>
      </c>
      <c r="AS1462" s="6">
        <v>0</v>
      </c>
      <c r="AT1462" s="6">
        <v>0</v>
      </c>
      <c r="AU1462" s="6">
        <v>0</v>
      </c>
      <c r="AV1462" s="6">
        <v>1</v>
      </c>
      <c r="AW1462" s="6">
        <v>0</v>
      </c>
      <c r="AX1462" s="6">
        <v>0</v>
      </c>
      <c r="AY1462" s="6">
        <v>0</v>
      </c>
      <c r="AZ1462" s="6">
        <v>1</v>
      </c>
      <c r="BA1462" s="6">
        <v>0</v>
      </c>
      <c r="BB1462" s="6">
        <v>0</v>
      </c>
      <c r="BC1462" s="6">
        <v>0</v>
      </c>
      <c r="BD1462" s="6">
        <v>0</v>
      </c>
      <c r="BE1462" s="6">
        <v>0</v>
      </c>
      <c r="BF1462" s="6">
        <v>0</v>
      </c>
      <c r="BG1462" s="6">
        <v>0</v>
      </c>
      <c r="BH1462" s="6">
        <v>0</v>
      </c>
      <c r="BI1462" s="6">
        <v>0</v>
      </c>
      <c r="BJ1462" s="6">
        <v>0</v>
      </c>
      <c r="BK1462" s="6">
        <v>0</v>
      </c>
      <c r="BL1462" s="6">
        <v>0</v>
      </c>
      <c r="BM1462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63" spans="1:65" x14ac:dyDescent="0.25">
      <c r="A1463" s="6">
        <v>1</v>
      </c>
      <c r="B1463" s="6" t="s">
        <v>1565</v>
      </c>
      <c r="C1463" s="6" t="s">
        <v>1565</v>
      </c>
      <c r="H1463" s="10" t="s">
        <v>1565</v>
      </c>
      <c r="I1463" s="11" t="s">
        <v>4068</v>
      </c>
      <c r="J1463" s="30" t="s">
        <v>4069</v>
      </c>
      <c r="K1463" s="11" t="str">
        <f>CONCATENATE(Table3[[#This Row],[Type]]," "&amp;TEXT(Table3[[#This Row],[Diameter]],".0000")&amp;""," "&amp;Table3[[#This Row],[NumFlutes]]&amp;"FL")</f>
        <v>EM .1180 5FL</v>
      </c>
      <c r="M1463" s="13">
        <v>0.11799999999999999</v>
      </c>
      <c r="N1463" s="13">
        <v>0.23499999999999999</v>
      </c>
      <c r="O1463" s="6">
        <v>0.11799999999999999</v>
      </c>
      <c r="P1463" s="6">
        <v>0.37</v>
      </c>
      <c r="Q1463" s="6">
        <v>0.61</v>
      </c>
      <c r="R1463" s="14">
        <f>IF(Table3[[#This Row],[ShoulderLenEnd]]="",0,90-(DEGREES(ATAN((Q1463-P1463)/((N1463-O1463)/2)))))</f>
        <v>13.698717007084454</v>
      </c>
      <c r="S1463" s="15">
        <v>0.65</v>
      </c>
      <c r="T1463" s="6">
        <v>5</v>
      </c>
      <c r="U1463" s="6">
        <v>2.2879999999999998</v>
      </c>
      <c r="V1463" s="6">
        <v>0.35</v>
      </c>
      <c r="AE1463" s="6" t="s">
        <v>44</v>
      </c>
      <c r="AF1463" s="6" t="s">
        <v>369</v>
      </c>
      <c r="AG1463" s="6" t="s">
        <v>2268</v>
      </c>
      <c r="AI1463" s="6">
        <v>0</v>
      </c>
      <c r="AJ1463" s="6">
        <v>0</v>
      </c>
      <c r="AK1463" s="6">
        <v>1</v>
      </c>
      <c r="AL1463" s="6">
        <v>0</v>
      </c>
      <c r="AM1463" s="6">
        <v>0</v>
      </c>
      <c r="AN1463" s="6">
        <v>0</v>
      </c>
      <c r="AO1463" s="6">
        <v>0</v>
      </c>
      <c r="AP1463" s="6">
        <v>1</v>
      </c>
      <c r="AR1463" s="6">
        <v>0</v>
      </c>
      <c r="AS1463" s="6">
        <v>0</v>
      </c>
      <c r="AT1463" s="6">
        <v>0</v>
      </c>
      <c r="AU1463" s="6">
        <v>0</v>
      </c>
      <c r="AV1463" s="6">
        <v>0</v>
      </c>
      <c r="AW1463" s="6">
        <v>0</v>
      </c>
      <c r="AX1463" s="6">
        <v>0</v>
      </c>
      <c r="AY1463" s="6">
        <v>0</v>
      </c>
      <c r="AZ1463" s="6">
        <v>0</v>
      </c>
      <c r="BA1463" s="6">
        <v>0</v>
      </c>
      <c r="BB1463" s="6">
        <v>1</v>
      </c>
      <c r="BC1463" s="6">
        <v>0</v>
      </c>
      <c r="BD1463" s="6">
        <v>0</v>
      </c>
      <c r="BE1463" s="6">
        <v>0</v>
      </c>
      <c r="BF1463" s="6">
        <v>0</v>
      </c>
      <c r="BG1463" s="6">
        <v>0</v>
      </c>
      <c r="BH1463" s="6">
        <v>0</v>
      </c>
      <c r="BI1463" s="6">
        <v>0</v>
      </c>
      <c r="BJ1463" s="6">
        <v>0</v>
      </c>
      <c r="BK1463" s="6">
        <v>0</v>
      </c>
      <c r="BL1463" s="6">
        <v>0</v>
      </c>
      <c r="BM1463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64" spans="1:65" x14ac:dyDescent="0.25">
      <c r="A1464" s="6">
        <v>1</v>
      </c>
      <c r="B1464" s="6" t="s">
        <v>1554</v>
      </c>
      <c r="C1464" s="6" t="s">
        <v>1554</v>
      </c>
      <c r="H1464" s="10" t="s">
        <v>1554</v>
      </c>
      <c r="I1464" s="11" t="s">
        <v>4070</v>
      </c>
      <c r="J1464" s="12">
        <v>715214</v>
      </c>
      <c r="K1464" s="11" t="str">
        <f>CONCATENATE(Table3[[#This Row],[Type]]," "&amp;TEXT(Table3[[#This Row],[Diameter]],".0000")&amp;""," "&amp;Table3[[#This Row],[NumFlutes]]&amp;"FL")</f>
        <v>DO .0830 FL</v>
      </c>
      <c r="M1464" s="13">
        <v>8.3000000000000004E-2</v>
      </c>
      <c r="N1464" s="13">
        <v>0.125</v>
      </c>
      <c r="R1464" s="14">
        <f>IF(Table3[[#This Row],[ShoulderLenEnd]]="",0,90-(DEGREES(ATAN((Q1464-P1464)/((N1464-O1464)/2)))))</f>
        <v>0</v>
      </c>
      <c r="BM1464" s="76">
        <f>IF(Table3[[#This Row],[Type]]="EM",IF((Table3[[#This Row],[Diameter]]/2)-Table3[[#This Row],[CornerRadius]]-0.012&gt;0,(Table3[[#This Row],[Diameter]]/2)-Table3[[#This Row],[CornerRadius]]-0.012,0),)</f>
        <v>0</v>
      </c>
    </row>
    <row r="1465" spans="1:65" x14ac:dyDescent="0.25">
      <c r="A1465" s="6">
        <v>1</v>
      </c>
      <c r="B1465" s="6" t="s">
        <v>59</v>
      </c>
      <c r="C1465" s="6" t="s">
        <v>59</v>
      </c>
      <c r="H1465" s="10" t="s">
        <v>59</v>
      </c>
      <c r="I1465" s="11" t="s">
        <v>4085</v>
      </c>
      <c r="J1465" s="30" t="s">
        <v>4084</v>
      </c>
      <c r="K1465" s="11" t="str">
        <f>CONCATENATE(Table3[[#This Row],[Type]]," "&amp;TEXT(Table3[[#This Row],[Diameter]],".0000")&amp;""," "&amp;Table3[[#This Row],[NumFlutes]]&amp;"FL")</f>
        <v>BA .0625 3FL</v>
      </c>
      <c r="M1465" s="13">
        <v>6.25E-2</v>
      </c>
      <c r="N1465" s="13">
        <v>0.125</v>
      </c>
      <c r="O1465" s="6">
        <v>6.25E-2</v>
      </c>
      <c r="P1465" s="6">
        <v>0.5</v>
      </c>
      <c r="Q1465" s="6">
        <v>0.6</v>
      </c>
      <c r="R1465" s="14">
        <f>IF(Table3[[#This Row],[ShoulderLenEnd]]="",0,90-(DEGREES(ATAN((Q1465-P1465)/((N1465-O1465)/2)))))</f>
        <v>17.354024636261329</v>
      </c>
      <c r="S1465" s="15">
        <v>0.65</v>
      </c>
      <c r="T1465" s="6">
        <v>3</v>
      </c>
      <c r="U1465" s="6">
        <v>2.5</v>
      </c>
      <c r="V1465" s="6">
        <v>9.2999999999999999E-2</v>
      </c>
      <c r="AE1465" s="6" t="s">
        <v>44</v>
      </c>
      <c r="AF1465" s="6" t="s">
        <v>62</v>
      </c>
      <c r="AG1465" s="6" t="s">
        <v>66</v>
      </c>
      <c r="AI1465" s="6">
        <v>0</v>
      </c>
      <c r="AJ1465" s="6">
        <v>1</v>
      </c>
      <c r="AK1465" s="6">
        <v>0</v>
      </c>
      <c r="AL1465" s="6">
        <v>1</v>
      </c>
      <c r="AM1465" s="6">
        <v>0</v>
      </c>
      <c r="AN1465" s="6">
        <v>1</v>
      </c>
      <c r="AO1465" s="6">
        <v>0</v>
      </c>
      <c r="AP1465" s="6">
        <v>1</v>
      </c>
      <c r="AR1465" s="6">
        <v>0</v>
      </c>
      <c r="AS1465" s="6">
        <v>0</v>
      </c>
      <c r="AT1465" s="6">
        <v>0</v>
      </c>
      <c r="AU1465" s="6">
        <v>0</v>
      </c>
      <c r="AV1465" s="6">
        <v>1</v>
      </c>
      <c r="AW1465" s="6">
        <v>0</v>
      </c>
      <c r="AX1465" s="6">
        <v>0</v>
      </c>
      <c r="AY1465" s="6">
        <v>0</v>
      </c>
      <c r="AZ1465" s="6">
        <v>1</v>
      </c>
      <c r="BA1465" s="6">
        <v>0</v>
      </c>
      <c r="BB1465" s="6">
        <v>0</v>
      </c>
      <c r="BC1465" s="6">
        <v>0</v>
      </c>
      <c r="BD1465" s="6">
        <v>0</v>
      </c>
      <c r="BE1465" s="6">
        <v>0</v>
      </c>
      <c r="BF1465" s="6">
        <v>0</v>
      </c>
      <c r="BG1465" s="6">
        <v>0</v>
      </c>
      <c r="BH1465" s="6">
        <v>0</v>
      </c>
      <c r="BI1465" s="6">
        <v>0</v>
      </c>
      <c r="BJ1465" s="6">
        <v>0</v>
      </c>
      <c r="BK1465" s="6">
        <v>0</v>
      </c>
      <c r="BL1465" s="6">
        <v>0</v>
      </c>
      <c r="BM1465" s="76">
        <f>IF(Table3[[#This Row],[Type]]="EM",IF((Table3[[#This Row],[Diameter]]/2)-Table3[[#This Row],[CornerRadius]]-0.012&gt;0,(Table3[[#This Row],[Diameter]]/2)-Table3[[#This Row],[CornerRadius]]-0.012,0),)</f>
        <v>0</v>
      </c>
    </row>
    <row r="1466" spans="1:65" x14ac:dyDescent="0.25">
      <c r="A1466" s="6">
        <v>1</v>
      </c>
      <c r="B1466" s="6" t="s">
        <v>59</v>
      </c>
      <c r="C1466" s="6" t="s">
        <v>59</v>
      </c>
      <c r="H1466" s="10" t="s">
        <v>59</v>
      </c>
      <c r="I1466" s="11" t="s">
        <v>4086</v>
      </c>
      <c r="J1466" s="30" t="s">
        <v>4087</v>
      </c>
      <c r="K1466" s="11" t="str">
        <f>CONCATENATE(Table3[[#This Row],[Type]]," "&amp;TEXT(Table3[[#This Row],[Diameter]],".0000")&amp;""," "&amp;Table3[[#This Row],[NumFlutes]]&amp;"FL")</f>
        <v>BA .0620 4FL</v>
      </c>
      <c r="M1466" s="13">
        <v>6.2E-2</v>
      </c>
      <c r="N1466" s="13">
        <v>0.125</v>
      </c>
      <c r="O1466" s="6">
        <v>6.2E-2</v>
      </c>
      <c r="P1466" s="6">
        <v>0.125</v>
      </c>
      <c r="Q1466" s="6">
        <v>0.23499999999999999</v>
      </c>
      <c r="R1466" s="14">
        <f>IF(Table3[[#This Row],[ShoulderLenEnd]]="",0,90-(DEGREES(ATAN((Q1466-P1466)/((N1466-O1466)/2)))))</f>
        <v>15.979787120990125</v>
      </c>
      <c r="S1466" s="15">
        <v>0.25</v>
      </c>
      <c r="T1466" s="6">
        <v>4</v>
      </c>
      <c r="U1466" s="6">
        <v>1.51</v>
      </c>
      <c r="V1466" s="6">
        <v>0.1</v>
      </c>
      <c r="AE1466" s="6" t="s">
        <v>44</v>
      </c>
      <c r="AF1466" s="6" t="s">
        <v>369</v>
      </c>
      <c r="AG1466" s="6" t="s">
        <v>66</v>
      </c>
      <c r="AI1466" s="6">
        <v>0</v>
      </c>
      <c r="AJ1466" s="6">
        <v>1</v>
      </c>
      <c r="AK1466" s="6">
        <v>1</v>
      </c>
      <c r="AL1466" s="6">
        <v>1</v>
      </c>
      <c r="AM1466" s="6">
        <v>1</v>
      </c>
      <c r="AN1466" s="6">
        <v>1</v>
      </c>
      <c r="AO1466" s="6">
        <v>1</v>
      </c>
      <c r="AP1466" s="6">
        <v>1</v>
      </c>
      <c r="AR1466" s="6">
        <v>0</v>
      </c>
      <c r="AS1466" s="6">
        <v>0</v>
      </c>
      <c r="AT1466" s="6">
        <v>0</v>
      </c>
      <c r="AV1466" s="6">
        <v>1</v>
      </c>
      <c r="AW1466" s="6">
        <v>0</v>
      </c>
      <c r="AX1466" s="6">
        <v>0</v>
      </c>
      <c r="AY1466" s="6">
        <v>0</v>
      </c>
      <c r="AZ1466" s="6">
        <v>1</v>
      </c>
      <c r="BA1466" s="6">
        <v>0</v>
      </c>
      <c r="BB1466" s="6">
        <v>0</v>
      </c>
      <c r="BC1466" s="6">
        <v>0</v>
      </c>
      <c r="BD1466" s="6">
        <v>0</v>
      </c>
      <c r="BE1466" s="6">
        <v>0</v>
      </c>
      <c r="BF1466" s="6">
        <v>0</v>
      </c>
      <c r="BG1466" s="6">
        <v>0</v>
      </c>
      <c r="BH1466" s="6">
        <v>0</v>
      </c>
      <c r="BI1466" s="6">
        <v>0</v>
      </c>
      <c r="BJ1466" s="6">
        <v>0</v>
      </c>
      <c r="BK1466" s="6">
        <v>0</v>
      </c>
      <c r="BL1466" s="6">
        <v>0</v>
      </c>
      <c r="BM1466" s="76">
        <f>IF(Table3[[#This Row],[Type]]="EM",IF((Table3[[#This Row],[Diameter]]/2)-Table3[[#This Row],[CornerRadius]]-0.012&gt;0,(Table3[[#This Row],[Diameter]]/2)-Table3[[#This Row],[CornerRadius]]-0.012,0),)</f>
        <v>0</v>
      </c>
    </row>
    <row r="1467" spans="1:65" x14ac:dyDescent="0.25">
      <c r="A1467" s="6">
        <v>1</v>
      </c>
      <c r="B1467" s="6" t="s">
        <v>2241</v>
      </c>
      <c r="C1467" s="6" t="s">
        <v>2241</v>
      </c>
      <c r="H1467" s="10" t="s">
        <v>2241</v>
      </c>
      <c r="I1467" s="11" t="s">
        <v>4089</v>
      </c>
      <c r="J1467" s="30" t="s">
        <v>4090</v>
      </c>
      <c r="K1467" s="11" t="str">
        <f>CONCATENATE(Table3[[#This Row],[Type]]," "&amp;TEXT(Table3[[#This Row],[Diameter]],".0000")&amp;""," "&amp;Table3[[#This Row],[NumFlutes]]&amp;"FL")</f>
        <v>TM .2180 3FL</v>
      </c>
      <c r="L1467" s="17" t="s">
        <v>4088</v>
      </c>
      <c r="M1467" s="13">
        <v>0.218</v>
      </c>
      <c r="N1467" s="13">
        <v>0.25</v>
      </c>
      <c r="O1467" s="6">
        <v>0.245</v>
      </c>
      <c r="P1467" s="6">
        <v>0.44</v>
      </c>
      <c r="Q1467" s="6">
        <v>0.46</v>
      </c>
      <c r="R1467" s="14">
        <f>IF(Table3[[#This Row],[ShoulderLenEnd]]="",0,90-(DEGREES(ATAN((Q1467-P1467)/((N1467-O1467)/2)))))</f>
        <v>7.125016348901795</v>
      </c>
      <c r="S1467" s="15">
        <v>0.5</v>
      </c>
      <c r="T1467" s="6">
        <v>3</v>
      </c>
      <c r="U1467" s="6">
        <v>4.04</v>
      </c>
      <c r="V1467" s="6">
        <v>0.44</v>
      </c>
      <c r="X1467" s="13">
        <v>3.6999999999999998E-2</v>
      </c>
      <c r="Y1467" s="6" t="s">
        <v>3516</v>
      </c>
      <c r="AB1467" s="6">
        <v>0.17499999999999999</v>
      </c>
      <c r="AE1467" s="6" t="s">
        <v>44</v>
      </c>
      <c r="AF1467" s="6" t="s">
        <v>73</v>
      </c>
      <c r="AG1467" s="6" t="s">
        <v>66</v>
      </c>
      <c r="AH1467" s="6">
        <v>10</v>
      </c>
      <c r="AI1467" s="6">
        <v>0</v>
      </c>
      <c r="AJ1467" s="6">
        <v>1</v>
      </c>
      <c r="AK1467" s="6">
        <v>1</v>
      </c>
      <c r="AL1467" s="6">
        <v>1</v>
      </c>
      <c r="AM1467" s="6">
        <v>1</v>
      </c>
      <c r="AN1467" s="6">
        <v>1</v>
      </c>
      <c r="AO1467" s="6">
        <v>0</v>
      </c>
      <c r="AP1467" s="6">
        <v>1</v>
      </c>
      <c r="AR1467" s="6">
        <v>0</v>
      </c>
      <c r="AS1467" s="6">
        <v>0</v>
      </c>
      <c r="AT1467" s="6">
        <v>0</v>
      </c>
      <c r="AU1467" s="6">
        <v>0</v>
      </c>
      <c r="AV1467" s="6">
        <v>1</v>
      </c>
      <c r="AW1467" s="6">
        <v>0</v>
      </c>
      <c r="AX1467" s="6">
        <v>0</v>
      </c>
      <c r="AY1467" s="6">
        <v>0</v>
      </c>
      <c r="AZ1467" s="6">
        <v>0</v>
      </c>
      <c r="BA1467" s="6">
        <v>1</v>
      </c>
      <c r="BB1467" s="6">
        <v>0</v>
      </c>
      <c r="BC1467" s="6">
        <v>0</v>
      </c>
      <c r="BD1467" s="6">
        <v>0</v>
      </c>
      <c r="BE1467" s="6">
        <v>0</v>
      </c>
      <c r="BF1467" s="6">
        <v>0</v>
      </c>
      <c r="BG1467" s="6">
        <v>0</v>
      </c>
      <c r="BH1467" s="6">
        <v>0</v>
      </c>
      <c r="BI1467" s="6">
        <v>0</v>
      </c>
      <c r="BJ1467" s="6">
        <v>0</v>
      </c>
      <c r="BK1467" s="6">
        <v>0</v>
      </c>
      <c r="BL1467" s="6">
        <v>0</v>
      </c>
      <c r="BM1467" s="76">
        <v>0</v>
      </c>
    </row>
    <row r="1468" spans="1:65" x14ac:dyDescent="0.25">
      <c r="A1468" s="6">
        <v>1</v>
      </c>
      <c r="B1468" s="6" t="s">
        <v>1565</v>
      </c>
      <c r="C1468" s="6" t="s">
        <v>1565</v>
      </c>
      <c r="H1468" s="10" t="s">
        <v>1565</v>
      </c>
      <c r="I1468" s="11" t="s">
        <v>4093</v>
      </c>
      <c r="J1468" s="30" t="s">
        <v>4094</v>
      </c>
      <c r="K1468" s="11" t="str">
        <f>CONCATENATE(Table3[[#This Row],[Type]]," "&amp;TEXT(Table3[[#This Row],[Diameter]],".0000")&amp;""," "&amp;Table3[[#This Row],[NumFlutes]]&amp;"FL")</f>
        <v>EM .0350 3FL</v>
      </c>
      <c r="M1468" s="13">
        <v>3.5000000000000003E-2</v>
      </c>
      <c r="N1468" s="13">
        <v>0.125</v>
      </c>
      <c r="O1468" s="6">
        <v>3.3000000000000002E-2</v>
      </c>
      <c r="P1468" s="6">
        <v>0.71</v>
      </c>
      <c r="Q1468" s="6">
        <v>0.78</v>
      </c>
      <c r="R1468" s="14">
        <f>IF(Table3[[#This Row],[ShoulderLenEnd]]="",0,90-(DEGREES(ATAN((Q1468-P1468)/((N1468-O1468)/2)))))</f>
        <v>33.310630824560782</v>
      </c>
      <c r="S1468" s="15">
        <v>0.8</v>
      </c>
      <c r="T1468" s="6">
        <v>3</v>
      </c>
      <c r="U1468" s="6">
        <v>2.5</v>
      </c>
      <c r="V1468" s="6">
        <v>5.1999999999999998E-2</v>
      </c>
      <c r="AE1468" s="6" t="s">
        <v>44</v>
      </c>
      <c r="AF1468" s="6" t="s">
        <v>369</v>
      </c>
      <c r="AG1468" s="6" t="s">
        <v>66</v>
      </c>
      <c r="AI1468" s="6">
        <v>0</v>
      </c>
      <c r="AJ1468" s="6">
        <v>1</v>
      </c>
      <c r="AK1468" s="6">
        <v>1</v>
      </c>
      <c r="AL1468" s="6">
        <v>1</v>
      </c>
      <c r="AM1468" s="6">
        <v>1</v>
      </c>
      <c r="AN1468" s="6">
        <v>1</v>
      </c>
      <c r="AO1468" s="6">
        <v>1</v>
      </c>
      <c r="AP1468" s="6">
        <v>1</v>
      </c>
      <c r="AR1468" s="6">
        <v>0</v>
      </c>
      <c r="AS1468" s="6">
        <v>0</v>
      </c>
      <c r="AT1468" s="6">
        <v>0</v>
      </c>
      <c r="AU1468" s="6">
        <v>0</v>
      </c>
      <c r="AV1468" s="6">
        <v>1</v>
      </c>
      <c r="AW1468" s="6">
        <v>0</v>
      </c>
      <c r="AX1468" s="6">
        <v>0</v>
      </c>
      <c r="AY1468" s="6">
        <v>0</v>
      </c>
      <c r="AZ1468" s="6">
        <v>1</v>
      </c>
      <c r="BA1468" s="6">
        <v>0</v>
      </c>
      <c r="BB1468" s="6">
        <v>0</v>
      </c>
      <c r="BC1468" s="6">
        <v>0</v>
      </c>
      <c r="BD1468" s="6">
        <v>0</v>
      </c>
      <c r="BE1468" s="6">
        <v>0</v>
      </c>
      <c r="BF1468" s="6">
        <v>0</v>
      </c>
      <c r="BG1468" s="6">
        <v>0</v>
      </c>
      <c r="BH1468" s="6">
        <v>0</v>
      </c>
      <c r="BI1468" s="6">
        <v>0</v>
      </c>
      <c r="BJ1468" s="6">
        <v>0</v>
      </c>
      <c r="BK1468" s="6">
        <v>0</v>
      </c>
      <c r="BL1468" s="6">
        <v>0</v>
      </c>
      <c r="BM1468" s="76">
        <f>IF(Table3[[#This Row],[Type]]="EM",IF((Table3[[#This Row],[Diameter]]/2)-Table3[[#This Row],[CornerRadius]]-0.012&gt;0,(Table3[[#This Row],[Diameter]]/2)-Table3[[#This Row],[CornerRadius]]-0.012,0),)</f>
        <v>5.5000000000000014E-3</v>
      </c>
    </row>
    <row r="1469" spans="1:65" x14ac:dyDescent="0.25">
      <c r="A1469" s="6">
        <v>1</v>
      </c>
      <c r="B1469" s="6" t="s">
        <v>1565</v>
      </c>
      <c r="C1469" s="6" t="s">
        <v>1565</v>
      </c>
      <c r="H1469" s="10" t="s">
        <v>1565</v>
      </c>
      <c r="I1469" s="11" t="s">
        <v>4097</v>
      </c>
      <c r="J1469" s="30" t="s">
        <v>4098</v>
      </c>
      <c r="K1469" s="11" t="str">
        <f>CONCATENATE(Table3[[#This Row],[Type]]," "&amp;TEXT(Table3[[#This Row],[Diameter]],".0000")&amp;""," "&amp;Table3[[#This Row],[NumFlutes]]&amp;"FL")</f>
        <v>EM .1250 5FL</v>
      </c>
      <c r="M1469" s="13">
        <v>0.125</v>
      </c>
      <c r="N1469" s="13">
        <v>0.25</v>
      </c>
      <c r="O1469" s="6">
        <v>0.125</v>
      </c>
      <c r="P1469" s="6">
        <v>0.4</v>
      </c>
      <c r="Q1469" s="6">
        <v>0.67500000000000004</v>
      </c>
      <c r="R1469" s="14">
        <f>IF(Table3[[#This Row],[ShoulderLenEnd]]="",0,90-(DEGREES(ATAN((Q1469-P1469)/((N1469-O1469)/2)))))</f>
        <v>12.80426606528674</v>
      </c>
      <c r="S1469" s="15">
        <v>0.7</v>
      </c>
      <c r="T1469" s="6">
        <v>5</v>
      </c>
      <c r="U1469" s="6">
        <v>2.2749999999999999</v>
      </c>
      <c r="V1469" s="6">
        <v>0.375</v>
      </c>
      <c r="AE1469" s="6" t="s">
        <v>44</v>
      </c>
      <c r="AF1469" s="6" t="s">
        <v>369</v>
      </c>
      <c r="AG1469" s="6" t="s">
        <v>2268</v>
      </c>
      <c r="AI1469" s="6">
        <v>0</v>
      </c>
      <c r="AJ1469" s="6">
        <v>1</v>
      </c>
      <c r="AK1469" s="6">
        <v>1</v>
      </c>
      <c r="AL1469" s="6">
        <v>1</v>
      </c>
      <c r="AM1469" s="6">
        <v>1</v>
      </c>
      <c r="AN1469" s="6">
        <v>1</v>
      </c>
      <c r="AO1469" s="6">
        <v>1</v>
      </c>
      <c r="AP1469" s="6">
        <v>1</v>
      </c>
      <c r="AR1469" s="6">
        <v>0</v>
      </c>
      <c r="AS1469" s="6">
        <v>0</v>
      </c>
      <c r="AT1469" s="6">
        <v>0</v>
      </c>
      <c r="AU1469" s="6">
        <v>0</v>
      </c>
      <c r="AV1469" s="6">
        <v>1</v>
      </c>
      <c r="AW1469" s="6">
        <v>0</v>
      </c>
      <c r="AX1469" s="6">
        <v>0</v>
      </c>
      <c r="AY1469" s="6">
        <v>0</v>
      </c>
      <c r="AZ1469" s="6">
        <v>0</v>
      </c>
      <c r="BA1469" s="6">
        <v>0</v>
      </c>
      <c r="BB1469" s="6">
        <v>1</v>
      </c>
      <c r="BC1469" s="6">
        <v>0</v>
      </c>
      <c r="BD1469" s="6">
        <v>0</v>
      </c>
      <c r="BE1469" s="6">
        <v>0</v>
      </c>
      <c r="BF1469" s="6">
        <v>0</v>
      </c>
      <c r="BG1469" s="6">
        <v>0</v>
      </c>
      <c r="BH1469" s="6">
        <v>0</v>
      </c>
      <c r="BI1469" s="6">
        <v>0</v>
      </c>
      <c r="BJ1469" s="6">
        <v>0</v>
      </c>
      <c r="BK1469" s="6">
        <v>0</v>
      </c>
      <c r="BL1469" s="6">
        <v>0</v>
      </c>
      <c r="BM1469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70" spans="1:65" x14ac:dyDescent="0.25">
      <c r="A1470" s="6">
        <v>1</v>
      </c>
      <c r="B1470" s="6" t="s">
        <v>1565</v>
      </c>
      <c r="C1470" s="6" t="s">
        <v>1565</v>
      </c>
      <c r="H1470" s="10" t="s">
        <v>1565</v>
      </c>
      <c r="I1470" s="11" t="s">
        <v>4101</v>
      </c>
      <c r="J1470" s="30" t="s">
        <v>4102</v>
      </c>
      <c r="K1470" s="11" t="str">
        <f>CONCATENATE(Table3[[#This Row],[Type]]," "&amp;TEXT(Table3[[#This Row],[Diameter]],".0000")&amp;""," "&amp;Table3[[#This Row],[NumFlutes]]&amp;"FL")</f>
        <v>EM .0070 2FL</v>
      </c>
      <c r="M1470" s="13">
        <v>7.0000000000000001E-3</v>
      </c>
      <c r="N1470" s="13">
        <v>0.125</v>
      </c>
      <c r="O1470" s="6">
        <v>7.0000000000000001E-3</v>
      </c>
      <c r="P1470" s="6">
        <v>2.1000000000000001E-2</v>
      </c>
      <c r="Q1470" s="6">
        <v>0.3</v>
      </c>
      <c r="R1470" s="14">
        <f>IF(Table3[[#This Row],[ShoulderLenEnd]]="",0,90-(DEGREES(ATAN((Q1470-P1470)/((N1470-O1470)/2)))))</f>
        <v>11.940397035419338</v>
      </c>
      <c r="S1470" s="15">
        <v>0.375</v>
      </c>
      <c r="T1470" s="6">
        <v>2</v>
      </c>
      <c r="U1470" s="6">
        <v>1.5</v>
      </c>
      <c r="V1470" s="6">
        <v>2.1000000000000001E-2</v>
      </c>
      <c r="AE1470" s="6" t="s">
        <v>44</v>
      </c>
      <c r="AF1470" s="6" t="s">
        <v>62</v>
      </c>
      <c r="AG1470" s="6" t="s">
        <v>3504</v>
      </c>
      <c r="AI1470" s="6">
        <v>0</v>
      </c>
      <c r="AJ1470" s="6">
        <v>1</v>
      </c>
      <c r="AK1470" s="6">
        <v>0</v>
      </c>
      <c r="AL1470" s="6">
        <v>0</v>
      </c>
      <c r="AM1470" s="6">
        <v>1</v>
      </c>
      <c r="AN1470" s="6">
        <v>1</v>
      </c>
      <c r="AO1470" s="6">
        <v>0</v>
      </c>
      <c r="AP1470" s="6">
        <v>1</v>
      </c>
      <c r="AR1470" s="6">
        <v>0</v>
      </c>
      <c r="AS1470" s="6">
        <v>0</v>
      </c>
      <c r="AT1470" s="6">
        <v>0</v>
      </c>
      <c r="AU1470" s="6">
        <v>0</v>
      </c>
      <c r="AV1470" s="6">
        <v>1</v>
      </c>
      <c r="AW1470" s="6">
        <v>0</v>
      </c>
      <c r="AX1470" s="6">
        <v>0</v>
      </c>
      <c r="AY1470" s="6">
        <v>0</v>
      </c>
      <c r="AZ1470" s="6">
        <v>1</v>
      </c>
      <c r="BA1470" s="6">
        <v>0</v>
      </c>
      <c r="BB1470" s="6">
        <v>0</v>
      </c>
      <c r="BC1470" s="6">
        <v>0</v>
      </c>
      <c r="BD1470" s="6">
        <v>0</v>
      </c>
      <c r="BE1470" s="6">
        <v>0</v>
      </c>
      <c r="BF1470" s="6">
        <v>0</v>
      </c>
      <c r="BG1470" s="6">
        <v>0</v>
      </c>
      <c r="BH1470" s="6">
        <v>0</v>
      </c>
      <c r="BI1470" s="6">
        <v>0</v>
      </c>
      <c r="BJ1470" s="6">
        <v>0</v>
      </c>
      <c r="BK1470" s="6">
        <v>0</v>
      </c>
      <c r="BL1470" s="6">
        <v>0</v>
      </c>
      <c r="BM1470" s="76">
        <f>IF(Table3[[#This Row],[Type]]="EM",IF((Table3[[#This Row],[Diameter]]/2)-Table3[[#This Row],[CornerRadius]]-0.012&gt;0,(Table3[[#This Row],[Diameter]]/2)-Table3[[#This Row],[CornerRadius]]-0.012,0),)</f>
        <v>0</v>
      </c>
    </row>
    <row r="1471" spans="1:65" x14ac:dyDescent="0.25">
      <c r="A1471" s="6">
        <v>1</v>
      </c>
      <c r="B1471" s="6" t="s">
        <v>2193</v>
      </c>
      <c r="D1471" s="6" t="s">
        <v>2193</v>
      </c>
      <c r="H1471" s="10" t="s">
        <v>489</v>
      </c>
      <c r="I1471" s="11" t="s">
        <v>4099</v>
      </c>
      <c r="J1471" s="30" t="s">
        <v>4100</v>
      </c>
      <c r="K1471" s="11" t="str">
        <f>CONCATENATE(Table3[[#This Row],[Type]]," "&amp;TEXT(Table3[[#This Row],[Diameter]],".0000")&amp;""," "&amp;Table3[[#This Row],[NumFlutes]]&amp;"FL")</f>
        <v>CS .2500 2FL</v>
      </c>
      <c r="M1471" s="13">
        <v>0.25</v>
      </c>
      <c r="N1471" s="13">
        <v>0.25</v>
      </c>
      <c r="O1471" s="6">
        <v>0.25</v>
      </c>
      <c r="P1471" s="6">
        <v>0.55000000000000004</v>
      </c>
      <c r="R1471" s="14">
        <f>IF(Table3[[#This Row],[ShoulderLenEnd]]="",0,90-(DEGREES(ATAN((Q1471-P1471)/((N1471-O1471)/2)))))</f>
        <v>0</v>
      </c>
      <c r="S1471" s="15">
        <v>0.55000000000000004</v>
      </c>
      <c r="T1471" s="6">
        <v>2</v>
      </c>
      <c r="U1471" s="6">
        <v>2.5</v>
      </c>
      <c r="V1471" s="6">
        <v>9.3799999999999994E-2</v>
      </c>
      <c r="Z1471" s="6">
        <v>90</v>
      </c>
      <c r="AA1471" s="13">
        <v>0.125</v>
      </c>
      <c r="AE1471" s="6" t="s">
        <v>44</v>
      </c>
      <c r="AF1471" s="6" t="s">
        <v>369</v>
      </c>
      <c r="AG1471" s="6" t="s">
        <v>79</v>
      </c>
      <c r="AI1471" s="6">
        <v>0</v>
      </c>
      <c r="AJ1471" s="6">
        <v>1</v>
      </c>
      <c r="AK1471" s="6">
        <v>1</v>
      </c>
      <c r="AL1471" s="6">
        <v>1</v>
      </c>
      <c r="AM1471" s="6">
        <v>1</v>
      </c>
      <c r="AN1471" s="6">
        <v>1</v>
      </c>
      <c r="AO1471" s="6">
        <v>1</v>
      </c>
      <c r="AP1471" s="6">
        <v>1</v>
      </c>
      <c r="AR1471" s="6">
        <v>0</v>
      </c>
      <c r="AS1471" s="6">
        <v>0</v>
      </c>
      <c r="AT1471" s="6">
        <v>0</v>
      </c>
      <c r="AU1471" s="6">
        <v>0</v>
      </c>
      <c r="AV1471" s="6">
        <v>1</v>
      </c>
      <c r="AW1471" s="6">
        <v>0</v>
      </c>
      <c r="AX1471" s="6">
        <v>0</v>
      </c>
      <c r="AY1471" s="6">
        <v>0</v>
      </c>
      <c r="AZ1471" s="6">
        <v>1</v>
      </c>
      <c r="BA1471" s="6">
        <v>0</v>
      </c>
      <c r="BB1471" s="6">
        <v>0</v>
      </c>
      <c r="BC1471" s="6">
        <v>1</v>
      </c>
      <c r="BD1471" s="6">
        <v>0</v>
      </c>
      <c r="BE1471" s="6">
        <v>0</v>
      </c>
      <c r="BF1471" s="6">
        <v>0</v>
      </c>
      <c r="BG1471" s="6">
        <v>0</v>
      </c>
      <c r="BH1471" s="6">
        <v>0</v>
      </c>
      <c r="BI1471" s="6">
        <v>0</v>
      </c>
      <c r="BJ1471" s="6">
        <v>0</v>
      </c>
      <c r="BK1471" s="6">
        <v>0</v>
      </c>
      <c r="BL1471" s="6">
        <v>0</v>
      </c>
      <c r="BM1471" s="76">
        <f>IF(Table3[[#This Row],[Type]]="EM",IF((Table3[[#This Row],[Diameter]]/2)-Table3[[#This Row],[CornerRadius]]-0.012&gt;0,(Table3[[#This Row],[Diameter]]/2)-Table3[[#This Row],[CornerRadius]]-0.012,0),)</f>
        <v>0</v>
      </c>
    </row>
    <row r="1472" spans="1:65" x14ac:dyDescent="0.25">
      <c r="A1472" s="6">
        <v>0</v>
      </c>
      <c r="B1472" s="6" t="s">
        <v>1565</v>
      </c>
      <c r="C1472" s="6" t="s">
        <v>1565</v>
      </c>
      <c r="H1472" s="10" t="s">
        <v>1565</v>
      </c>
      <c r="I1472" s="11" t="s">
        <v>4103</v>
      </c>
      <c r="J1472" s="30" t="s">
        <v>4104</v>
      </c>
      <c r="K1472" s="11" t="str">
        <f>CONCATENATE(Table3[[#This Row],[Type]]," "&amp;TEXT(Table3[[#This Row],[Diameter]],".0000")&amp;""," "&amp;Table3[[#This Row],[NumFlutes]]&amp;"FL")</f>
        <v>EM .0620 4FL</v>
      </c>
      <c r="M1472" s="13">
        <v>6.2E-2</v>
      </c>
      <c r="N1472" s="13">
        <v>0.125</v>
      </c>
      <c r="O1472" s="6">
        <v>5.8999999999999997E-2</v>
      </c>
      <c r="P1472" s="6">
        <v>0.5</v>
      </c>
      <c r="Q1472" s="6">
        <v>0.63500000000000001</v>
      </c>
      <c r="R1472" s="14">
        <f>IF(Table3[[#This Row],[ShoulderLenEnd]]="",0,90-(DEGREES(ATAN((Q1472-P1472)/((N1472-O1472)/2)))))</f>
        <v>13.736268305622559</v>
      </c>
      <c r="S1472" s="15">
        <v>0.67</v>
      </c>
      <c r="T1472" s="6">
        <v>4</v>
      </c>
      <c r="U1472" s="6">
        <v>1.5</v>
      </c>
      <c r="V1472" s="6">
        <v>0.186</v>
      </c>
      <c r="AE1472" s="6" t="s">
        <v>44</v>
      </c>
      <c r="AF1472" s="6" t="s">
        <v>369</v>
      </c>
      <c r="AG1472" s="6" t="s">
        <v>66</v>
      </c>
      <c r="AI1472" s="6">
        <v>0</v>
      </c>
      <c r="AJ1472" s="6">
        <v>1</v>
      </c>
      <c r="AK1472" s="6">
        <v>1</v>
      </c>
      <c r="AL1472" s="6">
        <v>1</v>
      </c>
      <c r="AM1472" s="6">
        <v>0</v>
      </c>
      <c r="AN1472" s="6">
        <v>1</v>
      </c>
      <c r="AO1472" s="6">
        <v>0</v>
      </c>
      <c r="AP1472" s="6">
        <v>1</v>
      </c>
      <c r="AR1472" s="6">
        <v>0</v>
      </c>
      <c r="AS1472" s="6">
        <v>0</v>
      </c>
      <c r="AT1472" s="6">
        <v>0</v>
      </c>
      <c r="AU1472" s="6">
        <v>0</v>
      </c>
      <c r="AV1472" s="6">
        <v>1</v>
      </c>
      <c r="AW1472" s="6">
        <v>0</v>
      </c>
      <c r="AX1472" s="6">
        <v>0</v>
      </c>
      <c r="AY1472" s="6">
        <v>0</v>
      </c>
      <c r="AZ1472" s="6">
        <v>1</v>
      </c>
      <c r="BA1472" s="6">
        <v>0</v>
      </c>
      <c r="BB1472" s="6">
        <v>0</v>
      </c>
      <c r="BC1472" s="6">
        <v>0</v>
      </c>
      <c r="BD1472" s="6">
        <v>0</v>
      </c>
      <c r="BE1472" s="6">
        <v>0</v>
      </c>
      <c r="BF1472" s="6">
        <v>0</v>
      </c>
      <c r="BG1472" s="6">
        <v>0</v>
      </c>
      <c r="BH1472" s="6">
        <v>0</v>
      </c>
      <c r="BI1472" s="6">
        <v>0</v>
      </c>
      <c r="BJ1472" s="6">
        <v>0</v>
      </c>
      <c r="BK1472" s="6">
        <v>0</v>
      </c>
      <c r="BL1472" s="6">
        <v>0</v>
      </c>
      <c r="BM1472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048442" spans="5:5" x14ac:dyDescent="0.25">
      <c r="E1048442" s="6">
        <f>COUNT(E24:E1048441)</f>
        <v>1424</v>
      </c>
    </row>
  </sheetData>
  <conditionalFormatting sqref="BO123:BO126 BO8:BO19 BO1343:BO1354 BO1356:BO1358 BO1:BO6 BO1363:BO1402 BO1405:BO1048576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:L1391 L1393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F28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BO14" sqref="BO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4041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T1" workbookViewId="0">
      <selection activeCell="U42" sqref="U42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4031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1270</v>
      </c>
      <c r="AL5">
        <v>20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4044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4"/>
  <sheetViews>
    <sheetView workbookViewId="0">
      <selection activeCell="B12" sqref="B12"/>
    </sheetView>
  </sheetViews>
  <sheetFormatPr defaultRowHeight="15" x14ac:dyDescent="0.25"/>
  <cols>
    <col min="1" max="1" width="14.42578125" customWidth="1"/>
    <col min="2" max="2" width="42.28515625" bestFit="1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4010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3942</v>
      </c>
      <c r="J20" t="s">
        <v>3947</v>
      </c>
      <c r="K20" t="s">
        <v>3948</v>
      </c>
      <c r="L20" t="s">
        <v>3949</v>
      </c>
      <c r="M20" t="s">
        <v>3950</v>
      </c>
      <c r="N20" t="s">
        <v>3951</v>
      </c>
      <c r="O20" t="s">
        <v>3952</v>
      </c>
      <c r="P20" t="s">
        <v>3953</v>
      </c>
      <c r="Q20" t="s">
        <v>3954</v>
      </c>
      <c r="R20" t="s">
        <v>3955</v>
      </c>
      <c r="S20" t="s">
        <v>3956</v>
      </c>
      <c r="T20" t="s">
        <v>3957</v>
      </c>
    </row>
    <row r="21" spans="1:20" x14ac:dyDescent="0.25">
      <c r="A21" t="s">
        <v>471</v>
      </c>
      <c r="B21" t="s">
        <v>4011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3941</v>
      </c>
      <c r="I21" t="s">
        <v>3943</v>
      </c>
      <c r="J21" t="s">
        <v>3958</v>
      </c>
      <c r="K21" t="s">
        <v>3959</v>
      </c>
      <c r="L21" t="s">
        <v>3960</v>
      </c>
      <c r="M21" t="s">
        <v>3961</v>
      </c>
      <c r="N21" t="s">
        <v>3962</v>
      </c>
      <c r="O21" t="s">
        <v>3963</v>
      </c>
      <c r="P21" t="s">
        <v>3964</v>
      </c>
      <c r="Q21" t="s">
        <v>3965</v>
      </c>
      <c r="R21" t="s">
        <v>3966</v>
      </c>
      <c r="S21" t="s">
        <v>3967</v>
      </c>
      <c r="T21" t="s">
        <v>3968</v>
      </c>
    </row>
    <row r="22" spans="1:20" x14ac:dyDescent="0.25">
      <c r="A22" t="s">
        <v>1262</v>
      </c>
      <c r="B22" t="s">
        <v>4012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3941</v>
      </c>
      <c r="I22" t="s">
        <v>3944</v>
      </c>
      <c r="J22" t="s">
        <v>3969</v>
      </c>
      <c r="K22" t="s">
        <v>3970</v>
      </c>
      <c r="L22" t="s">
        <v>3971</v>
      </c>
      <c r="M22" t="s">
        <v>3972</v>
      </c>
      <c r="N22" t="s">
        <v>3973</v>
      </c>
      <c r="O22" t="s">
        <v>3974</v>
      </c>
      <c r="P22" t="s">
        <v>3975</v>
      </c>
      <c r="Q22" t="s">
        <v>3976</v>
      </c>
      <c r="R22" t="s">
        <v>3977</v>
      </c>
      <c r="S22" t="s">
        <v>3978</v>
      </c>
      <c r="T22" t="s">
        <v>3979</v>
      </c>
    </row>
    <row r="23" spans="1:20" x14ac:dyDescent="0.25">
      <c r="A23" t="s">
        <v>1270</v>
      </c>
      <c r="B23" t="s">
        <v>4013</v>
      </c>
      <c r="C23" t="s">
        <v>2546</v>
      </c>
      <c r="D23">
        <v>5.0070079999999999</v>
      </c>
      <c r="E23" t="s">
        <v>2568</v>
      </c>
      <c r="F23" s="86" t="s">
        <v>2514</v>
      </c>
      <c r="G23" s="86" t="s">
        <v>4014</v>
      </c>
      <c r="H23" s="86" t="s">
        <v>4015</v>
      </c>
      <c r="I23" s="86" t="s">
        <v>4016</v>
      </c>
      <c r="J23" s="86" t="s">
        <v>4017</v>
      </c>
      <c r="K23" s="86" t="s">
        <v>4018</v>
      </c>
      <c r="L23" s="86" t="s">
        <v>4019</v>
      </c>
      <c r="M23" s="86" t="s">
        <v>4020</v>
      </c>
      <c r="N23" s="86" t="s">
        <v>4021</v>
      </c>
      <c r="O23" s="86" t="s">
        <v>4022</v>
      </c>
      <c r="P23" s="86" t="s">
        <v>4023</v>
      </c>
    </row>
    <row r="24" spans="1:20" x14ac:dyDescent="0.25">
      <c r="A24" t="s">
        <v>1275</v>
      </c>
      <c r="B24" s="86" t="s">
        <v>4071</v>
      </c>
      <c r="C24" s="86" t="s">
        <v>2546</v>
      </c>
      <c r="D24" s="86">
        <v>5.9370079999999996</v>
      </c>
      <c r="E24" t="s">
        <v>2513</v>
      </c>
      <c r="F24" s="86" t="s">
        <v>2514</v>
      </c>
      <c r="G24" s="86" t="s">
        <v>4072</v>
      </c>
      <c r="H24" s="86" t="s">
        <v>4073</v>
      </c>
      <c r="I24" s="86" t="s">
        <v>4074</v>
      </c>
      <c r="J24" s="86" t="s">
        <v>4075</v>
      </c>
      <c r="K24" t="s">
        <v>4076</v>
      </c>
      <c r="L24" t="s">
        <v>4077</v>
      </c>
      <c r="M24" t="s">
        <v>4078</v>
      </c>
      <c r="N24" t="s">
        <v>4079</v>
      </c>
      <c r="O24" t="s">
        <v>4080</v>
      </c>
      <c r="P24" t="s">
        <v>4081</v>
      </c>
      <c r="Q24" t="s">
        <v>4082</v>
      </c>
      <c r="R24" t="s">
        <v>4083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04" activePane="bottomLeft" state="frozen"/>
      <selection activeCell="M1" sqref="M1"/>
      <selection pane="bottomLeft" activeCell="K140" sqref="K140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6" width="31.7109375" style="21" bestFit="1" customWidth="1"/>
    <col min="7" max="7" width="88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4095</v>
      </c>
      <c r="H140" s="21" t="s">
        <v>4096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3994</v>
      </c>
      <c r="B160" s="21" t="s">
        <v>3791</v>
      </c>
      <c r="C160" s="21">
        <v>6</v>
      </c>
      <c r="D160" s="21" t="s">
        <v>3290</v>
      </c>
      <c r="E160" s="84" t="s">
        <v>2514</v>
      </c>
      <c r="F160" s="84" t="s">
        <v>3792</v>
      </c>
      <c r="G160" s="84" t="s">
        <v>3995</v>
      </c>
      <c r="H160" s="84" t="s">
        <v>3996</v>
      </c>
      <c r="I160" s="84" t="s">
        <v>3997</v>
      </c>
      <c r="J160" s="84" t="s">
        <v>3998</v>
      </c>
      <c r="K160" s="84" t="s">
        <v>3589</v>
      </c>
      <c r="L160" s="84"/>
    </row>
    <row r="161" spans="1:14" x14ac:dyDescent="0.2">
      <c r="A161" s="21" t="s">
        <v>4042</v>
      </c>
      <c r="B161" s="21" t="s">
        <v>4033</v>
      </c>
      <c r="C161" s="21">
        <v>1.5</v>
      </c>
      <c r="D161" s="21" t="s">
        <v>3487</v>
      </c>
      <c r="E161" s="21" t="s">
        <v>2514</v>
      </c>
      <c r="F161" s="21" t="s">
        <v>4034</v>
      </c>
      <c r="G161" s="21" t="s">
        <v>4035</v>
      </c>
      <c r="H161" s="21" t="s">
        <v>4036</v>
      </c>
      <c r="I161" s="21" t="s">
        <v>4037</v>
      </c>
      <c r="J161" s="21" t="s">
        <v>4038</v>
      </c>
      <c r="K161" s="21" t="s">
        <v>4039</v>
      </c>
      <c r="L161" s="21" t="s">
        <v>4040</v>
      </c>
      <c r="M161" s="21" t="s">
        <v>2643</v>
      </c>
      <c r="N161" s="21" t="s">
        <v>2644</v>
      </c>
    </row>
    <row r="162" spans="1:14" x14ac:dyDescent="0.2">
      <c r="A162" s="21" t="s">
        <v>4048</v>
      </c>
      <c r="B162" s="21" t="s">
        <v>3760</v>
      </c>
      <c r="C162" s="21">
        <v>2.4430000000000001</v>
      </c>
      <c r="D162" s="21" t="s">
        <v>2528</v>
      </c>
      <c r="E162" s="21" t="s">
        <v>2514</v>
      </c>
      <c r="F162" s="21" t="s">
        <v>4049</v>
      </c>
      <c r="G162" s="21" t="s">
        <v>4050</v>
      </c>
      <c r="H162" s="21" t="s">
        <v>4051</v>
      </c>
      <c r="I162" s="21" t="s">
        <v>4052</v>
      </c>
      <c r="J162" s="21" t="s">
        <v>4053</v>
      </c>
      <c r="K162" s="21" t="s">
        <v>4054</v>
      </c>
      <c r="L162" s="21" t="s">
        <v>4055</v>
      </c>
      <c r="M162" s="21" t="s">
        <v>4056</v>
      </c>
    </row>
    <row r="163" spans="1:14" x14ac:dyDescent="0.2">
      <c r="E163" s="82"/>
    </row>
    <row r="164" spans="1:14" x14ac:dyDescent="0.2">
      <c r="E164" s="82"/>
      <c r="G164" s="66"/>
    </row>
    <row r="165" spans="1:14" x14ac:dyDescent="0.2">
      <c r="E165" s="82"/>
    </row>
    <row r="166" spans="1:14" x14ac:dyDescent="0.2">
      <c r="E166" s="82"/>
    </row>
    <row r="167" spans="1:14" x14ac:dyDescent="0.2">
      <c r="E167" s="82"/>
    </row>
    <row r="168" spans="1:14" x14ac:dyDescent="0.2">
      <c r="E168" s="82"/>
    </row>
    <row r="169" spans="1:14" x14ac:dyDescent="0.2">
      <c r="E169" s="82"/>
    </row>
    <row r="170" spans="1:14" x14ac:dyDescent="0.2">
      <c r="E170" s="82"/>
    </row>
    <row r="171" spans="1:14" x14ac:dyDescent="0.2">
      <c r="E171" s="82"/>
    </row>
    <row r="172" spans="1:14" x14ac:dyDescent="0.2">
      <c r="E172" s="82"/>
    </row>
    <row r="173" spans="1:14" x14ac:dyDescent="0.2">
      <c r="E173" s="82"/>
    </row>
    <row r="174" spans="1:14" x14ac:dyDescent="0.2">
      <c r="B174" s="21" t="s">
        <v>2514</v>
      </c>
      <c r="E174" s="82"/>
    </row>
    <row r="175" spans="1:14" x14ac:dyDescent="0.2">
      <c r="A175" s="21">
        <v>55</v>
      </c>
      <c r="B175" s="21" t="s">
        <v>4049</v>
      </c>
      <c r="E175" s="82"/>
    </row>
    <row r="176" spans="1:14" x14ac:dyDescent="0.2">
      <c r="A176" s="21">
        <v>55</v>
      </c>
      <c r="B176" s="21" t="s">
        <v>4050</v>
      </c>
      <c r="E176" s="82"/>
    </row>
    <row r="177" spans="1:5" x14ac:dyDescent="0.2">
      <c r="A177" s="21">
        <v>55</v>
      </c>
      <c r="B177" s="21" t="s">
        <v>4051</v>
      </c>
      <c r="E177" s="82"/>
    </row>
    <row r="178" spans="1:5" x14ac:dyDescent="0.2">
      <c r="A178" s="21">
        <v>55</v>
      </c>
      <c r="B178" s="21" t="s">
        <v>4052</v>
      </c>
      <c r="E178" s="82"/>
    </row>
    <row r="179" spans="1:5" x14ac:dyDescent="0.2">
      <c r="A179" s="21">
        <v>55</v>
      </c>
      <c r="B179" s="21" t="s">
        <v>4053</v>
      </c>
      <c r="E179" s="82"/>
    </row>
    <row r="180" spans="1:5" x14ac:dyDescent="0.2">
      <c r="A180" s="21">
        <v>55</v>
      </c>
      <c r="B180" s="21" t="s">
        <v>4054</v>
      </c>
      <c r="E180" s="82"/>
    </row>
    <row r="181" spans="1:5" x14ac:dyDescent="0.2">
      <c r="A181" s="21">
        <v>55</v>
      </c>
      <c r="B181" s="21" t="s">
        <v>4055</v>
      </c>
      <c r="E181" s="82"/>
    </row>
    <row r="182" spans="1:5" x14ac:dyDescent="0.2">
      <c r="A182" s="21">
        <v>55</v>
      </c>
      <c r="B182" s="21" t="s">
        <v>4056</v>
      </c>
      <c r="E182" s="82"/>
    </row>
    <row r="183" spans="1:5" x14ac:dyDescent="0.2">
      <c r="E183" s="82"/>
    </row>
    <row r="184" spans="1:5" x14ac:dyDescent="0.2">
      <c r="E184" s="82"/>
    </row>
    <row r="185" spans="1:5" x14ac:dyDescent="0.2">
      <c r="E185" s="82"/>
    </row>
    <row r="186" spans="1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62"/>
  <sheetViews>
    <sheetView workbookViewId="0">
      <selection activeCell="I30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899"/>
  <sheetViews>
    <sheetView workbookViewId="0">
      <selection activeCell="I38" sqref="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  <row r="1648" spans="2:2" x14ac:dyDescent="0.25">
      <c r="B1648" s="77"/>
    </row>
    <row r="1649" spans="2:2" x14ac:dyDescent="0.25">
      <c r="B1649" s="77"/>
    </row>
    <row r="1650" spans="2:2" x14ac:dyDescent="0.25">
      <c r="B1650" s="77"/>
    </row>
    <row r="1651" spans="2:2" x14ac:dyDescent="0.25">
      <c r="B1651" s="77"/>
    </row>
    <row r="1652" spans="2:2" x14ac:dyDescent="0.25">
      <c r="B1652" s="77"/>
    </row>
    <row r="1653" spans="2:2" x14ac:dyDescent="0.25">
      <c r="B1653" s="77"/>
    </row>
    <row r="1654" spans="2:2" x14ac:dyDescent="0.25">
      <c r="B1654" s="77"/>
    </row>
    <row r="1655" spans="2:2" x14ac:dyDescent="0.25">
      <c r="B1655" s="77"/>
    </row>
    <row r="1656" spans="2:2" x14ac:dyDescent="0.25">
      <c r="B1656" s="77"/>
    </row>
    <row r="1657" spans="2:2" x14ac:dyDescent="0.25">
      <c r="B1657" s="77"/>
    </row>
    <row r="1658" spans="2:2" x14ac:dyDescent="0.25">
      <c r="B1658" s="77"/>
    </row>
    <row r="1659" spans="2:2" x14ac:dyDescent="0.25">
      <c r="B1659" s="77"/>
    </row>
    <row r="1660" spans="2:2" x14ac:dyDescent="0.25">
      <c r="B1660" s="77"/>
    </row>
    <row r="1661" spans="2:2" x14ac:dyDescent="0.25">
      <c r="B1661" s="77"/>
    </row>
    <row r="1662" spans="2:2" x14ac:dyDescent="0.25">
      <c r="B1662" s="77"/>
    </row>
    <row r="1663" spans="2:2" x14ac:dyDescent="0.25">
      <c r="B1663" s="77"/>
    </row>
    <row r="1664" spans="2:2" x14ac:dyDescent="0.25">
      <c r="B1664" s="77"/>
    </row>
    <row r="1665" spans="2:2" x14ac:dyDescent="0.25">
      <c r="B1665" s="77"/>
    </row>
    <row r="1666" spans="2:2" x14ac:dyDescent="0.25">
      <c r="B1666" s="77"/>
    </row>
    <row r="1667" spans="2:2" x14ac:dyDescent="0.25">
      <c r="B1667" s="77"/>
    </row>
    <row r="1668" spans="2:2" x14ac:dyDescent="0.25">
      <c r="B1668" s="77"/>
    </row>
    <row r="1669" spans="2:2" x14ac:dyDescent="0.25">
      <c r="B1669" s="77"/>
    </row>
    <row r="1670" spans="2:2" x14ac:dyDescent="0.25">
      <c r="B1670" s="77"/>
    </row>
    <row r="1671" spans="2:2" x14ac:dyDescent="0.25">
      <c r="B1671" s="77"/>
    </row>
    <row r="1672" spans="2:2" x14ac:dyDescent="0.25">
      <c r="B1672" s="77"/>
    </row>
    <row r="1673" spans="2:2" x14ac:dyDescent="0.25">
      <c r="B1673" s="77"/>
    </row>
    <row r="1674" spans="2:2" x14ac:dyDescent="0.25">
      <c r="B1674" s="77"/>
    </row>
    <row r="1675" spans="2:2" x14ac:dyDescent="0.25">
      <c r="B1675" s="77"/>
    </row>
    <row r="1676" spans="2:2" x14ac:dyDescent="0.25">
      <c r="B1676" s="77"/>
    </row>
    <row r="1677" spans="2:2" x14ac:dyDescent="0.25">
      <c r="B1677" s="77"/>
    </row>
    <row r="1678" spans="2:2" x14ac:dyDescent="0.25">
      <c r="B1678" s="77"/>
    </row>
    <row r="1679" spans="2:2" x14ac:dyDescent="0.25">
      <c r="B1679" s="77"/>
    </row>
    <row r="1680" spans="2:2" x14ac:dyDescent="0.25">
      <c r="B1680" s="77"/>
    </row>
    <row r="1681" spans="2:2" x14ac:dyDescent="0.25">
      <c r="B1681" s="77"/>
    </row>
    <row r="1682" spans="2:2" x14ac:dyDescent="0.25">
      <c r="B1682" s="77"/>
    </row>
    <row r="1683" spans="2:2" x14ac:dyDescent="0.25">
      <c r="B1683" s="77"/>
    </row>
    <row r="1684" spans="2:2" x14ac:dyDescent="0.25">
      <c r="B1684" s="77"/>
    </row>
    <row r="1685" spans="2:2" x14ac:dyDescent="0.25">
      <c r="B1685" s="77"/>
    </row>
    <row r="1686" spans="2:2" x14ac:dyDescent="0.25">
      <c r="B1686" s="77"/>
    </row>
    <row r="1687" spans="2:2" x14ac:dyDescent="0.25">
      <c r="B1687" s="77"/>
    </row>
    <row r="1688" spans="2:2" x14ac:dyDescent="0.25">
      <c r="B1688" s="77"/>
    </row>
    <row r="1689" spans="2:2" x14ac:dyDescent="0.25">
      <c r="B1689" s="77"/>
    </row>
    <row r="1690" spans="2:2" x14ac:dyDescent="0.25">
      <c r="B1690" s="77"/>
    </row>
    <row r="1691" spans="2:2" x14ac:dyDescent="0.25">
      <c r="B1691" s="77"/>
    </row>
    <row r="1692" spans="2:2" x14ac:dyDescent="0.25">
      <c r="B1692" s="77"/>
    </row>
    <row r="1693" spans="2:2" x14ac:dyDescent="0.25">
      <c r="B1693" s="77"/>
    </row>
    <row r="1694" spans="2:2" x14ac:dyDescent="0.25">
      <c r="B1694" s="77"/>
    </row>
    <row r="1695" spans="2:2" x14ac:dyDescent="0.25">
      <c r="B1695" s="77"/>
    </row>
    <row r="1696" spans="2:2" x14ac:dyDescent="0.25">
      <c r="B1696" s="77"/>
    </row>
    <row r="1697" spans="2:2" x14ac:dyDescent="0.25">
      <c r="B1697" s="77"/>
    </row>
    <row r="1698" spans="2:2" x14ac:dyDescent="0.25">
      <c r="B1698" s="77"/>
    </row>
    <row r="1699" spans="2:2" x14ac:dyDescent="0.25">
      <c r="B1699" s="77"/>
    </row>
    <row r="1700" spans="2:2" x14ac:dyDescent="0.25">
      <c r="B1700" s="77"/>
    </row>
    <row r="1701" spans="2:2" x14ac:dyDescent="0.25">
      <c r="B1701" s="77"/>
    </row>
    <row r="1702" spans="2:2" x14ac:dyDescent="0.25">
      <c r="B1702" s="77"/>
    </row>
    <row r="1703" spans="2:2" x14ac:dyDescent="0.25">
      <c r="B1703" s="77"/>
    </row>
    <row r="1704" spans="2:2" x14ac:dyDescent="0.25">
      <c r="B1704" s="77"/>
    </row>
    <row r="1705" spans="2:2" x14ac:dyDescent="0.25">
      <c r="B1705" s="77"/>
    </row>
    <row r="1706" spans="2:2" x14ac:dyDescent="0.25">
      <c r="B1706" s="77"/>
    </row>
    <row r="1707" spans="2:2" x14ac:dyDescent="0.25">
      <c r="B1707" s="77"/>
    </row>
    <row r="1708" spans="2:2" x14ac:dyDescent="0.25">
      <c r="B1708" s="77"/>
    </row>
    <row r="1709" spans="2:2" x14ac:dyDescent="0.25">
      <c r="B1709" s="77"/>
    </row>
    <row r="1710" spans="2:2" x14ac:dyDescent="0.25">
      <c r="B1710" s="77"/>
    </row>
    <row r="1711" spans="2:2" x14ac:dyDescent="0.25">
      <c r="B1711" s="77"/>
    </row>
    <row r="1712" spans="2:2" x14ac:dyDescent="0.25">
      <c r="B1712" s="77"/>
    </row>
    <row r="1713" spans="2:2" x14ac:dyDescent="0.25">
      <c r="B1713" s="77"/>
    </row>
    <row r="1714" spans="2:2" x14ac:dyDescent="0.25">
      <c r="B1714" s="77"/>
    </row>
    <row r="1715" spans="2:2" x14ac:dyDescent="0.25">
      <c r="B1715" s="77"/>
    </row>
    <row r="1716" spans="2:2" x14ac:dyDescent="0.25">
      <c r="B1716" s="77"/>
    </row>
    <row r="1717" spans="2:2" x14ac:dyDescent="0.25">
      <c r="B1717" s="77"/>
    </row>
    <row r="1718" spans="2:2" x14ac:dyDescent="0.25">
      <c r="B1718" s="77"/>
    </row>
    <row r="1719" spans="2:2" x14ac:dyDescent="0.25">
      <c r="B1719" s="77"/>
    </row>
    <row r="1720" spans="2:2" x14ac:dyDescent="0.25">
      <c r="B1720" s="77"/>
    </row>
    <row r="1721" spans="2:2" x14ac:dyDescent="0.25">
      <c r="B1721" s="77"/>
    </row>
    <row r="1722" spans="2:2" x14ac:dyDescent="0.25">
      <c r="B1722" s="77"/>
    </row>
    <row r="1723" spans="2:2" x14ac:dyDescent="0.25">
      <c r="B1723" s="77"/>
    </row>
    <row r="1724" spans="2:2" x14ac:dyDescent="0.25">
      <c r="B1724" s="77"/>
    </row>
    <row r="1725" spans="2:2" x14ac:dyDescent="0.25">
      <c r="B1725" s="77"/>
    </row>
    <row r="1726" spans="2:2" x14ac:dyDescent="0.25">
      <c r="B1726" s="77"/>
    </row>
    <row r="1727" spans="2:2" x14ac:dyDescent="0.25">
      <c r="B1727" s="77"/>
    </row>
    <row r="1728" spans="2:2" x14ac:dyDescent="0.25">
      <c r="B1728" s="77"/>
    </row>
    <row r="1729" spans="2:2" x14ac:dyDescent="0.25">
      <c r="B1729" s="77"/>
    </row>
    <row r="1730" spans="2:2" x14ac:dyDescent="0.25">
      <c r="B1730" s="77"/>
    </row>
    <row r="1731" spans="2:2" x14ac:dyDescent="0.25">
      <c r="B1731" s="77"/>
    </row>
    <row r="1732" spans="2:2" x14ac:dyDescent="0.25">
      <c r="B1732" s="77"/>
    </row>
    <row r="1733" spans="2:2" x14ac:dyDescent="0.25">
      <c r="B1733" s="77"/>
    </row>
    <row r="1734" spans="2:2" x14ac:dyDescent="0.25">
      <c r="B1734" s="77"/>
    </row>
    <row r="1735" spans="2:2" x14ac:dyDescent="0.25">
      <c r="B1735" s="77"/>
    </row>
    <row r="1736" spans="2:2" x14ac:dyDescent="0.25">
      <c r="B1736" s="77"/>
    </row>
    <row r="1737" spans="2:2" x14ac:dyDescent="0.25">
      <c r="B1737" s="77"/>
    </row>
    <row r="1738" spans="2:2" x14ac:dyDescent="0.25">
      <c r="B1738" s="77"/>
    </row>
    <row r="1739" spans="2:2" x14ac:dyDescent="0.25">
      <c r="B1739" s="77"/>
    </row>
    <row r="1740" spans="2:2" x14ac:dyDescent="0.25">
      <c r="B1740" s="77"/>
    </row>
    <row r="1741" spans="2:2" x14ac:dyDescent="0.25">
      <c r="B1741" s="77"/>
    </row>
    <row r="1742" spans="2:2" x14ac:dyDescent="0.25">
      <c r="B1742" s="77"/>
    </row>
    <row r="1743" spans="2:2" x14ac:dyDescent="0.25">
      <c r="B1743" s="77"/>
    </row>
    <row r="1744" spans="2:2" x14ac:dyDescent="0.25">
      <c r="B1744" s="77"/>
    </row>
    <row r="1745" spans="2:2" x14ac:dyDescent="0.25">
      <c r="B1745" s="77"/>
    </row>
    <row r="1746" spans="2:2" x14ac:dyDescent="0.25">
      <c r="B1746" s="77"/>
    </row>
    <row r="1747" spans="2:2" x14ac:dyDescent="0.25">
      <c r="B1747" s="77"/>
    </row>
    <row r="1748" spans="2:2" x14ac:dyDescent="0.25">
      <c r="B1748" s="77"/>
    </row>
    <row r="1749" spans="2:2" x14ac:dyDescent="0.25">
      <c r="B1749" s="77"/>
    </row>
    <row r="1750" spans="2:2" x14ac:dyDescent="0.25">
      <c r="B1750" s="77"/>
    </row>
    <row r="1751" spans="2:2" x14ac:dyDescent="0.25">
      <c r="B1751" s="77"/>
    </row>
    <row r="1752" spans="2:2" x14ac:dyDescent="0.25">
      <c r="B1752" s="77"/>
    </row>
    <row r="1753" spans="2:2" x14ac:dyDescent="0.25">
      <c r="B1753" s="77"/>
    </row>
    <row r="1754" spans="2:2" x14ac:dyDescent="0.25">
      <c r="B1754" s="77"/>
    </row>
    <row r="1755" spans="2:2" x14ac:dyDescent="0.25">
      <c r="B1755" s="77"/>
    </row>
    <row r="1756" spans="2:2" x14ac:dyDescent="0.25">
      <c r="B1756" s="77"/>
    </row>
    <row r="1757" spans="2:2" x14ac:dyDescent="0.25">
      <c r="B1757" s="77"/>
    </row>
    <row r="1758" spans="2:2" x14ac:dyDescent="0.25">
      <c r="B1758" s="77"/>
    </row>
    <row r="1759" spans="2:2" x14ac:dyDescent="0.25">
      <c r="B1759" s="77"/>
    </row>
    <row r="1760" spans="2:2" x14ac:dyDescent="0.25">
      <c r="B1760" s="77"/>
    </row>
    <row r="1761" spans="2:2" x14ac:dyDescent="0.25">
      <c r="B1761" s="77"/>
    </row>
    <row r="1762" spans="2:2" x14ac:dyDescent="0.25">
      <c r="B1762" s="77"/>
    </row>
    <row r="1763" spans="2:2" x14ac:dyDescent="0.25">
      <c r="B1763" s="77"/>
    </row>
    <row r="1764" spans="2:2" x14ac:dyDescent="0.25">
      <c r="B1764" s="77"/>
    </row>
    <row r="1765" spans="2:2" x14ac:dyDescent="0.25">
      <c r="B1765" s="77"/>
    </row>
    <row r="1766" spans="2:2" x14ac:dyDescent="0.25">
      <c r="B1766" s="77"/>
    </row>
    <row r="1767" spans="2:2" x14ac:dyDescent="0.25">
      <c r="B1767" s="77"/>
    </row>
    <row r="1768" spans="2:2" x14ac:dyDescent="0.25">
      <c r="B1768" s="77"/>
    </row>
    <row r="1769" spans="2:2" x14ac:dyDescent="0.25">
      <c r="B1769" s="77"/>
    </row>
    <row r="1770" spans="2:2" x14ac:dyDescent="0.25">
      <c r="B1770" s="77"/>
    </row>
    <row r="1771" spans="2:2" x14ac:dyDescent="0.25">
      <c r="B1771" s="77"/>
    </row>
    <row r="1772" spans="2:2" x14ac:dyDescent="0.25">
      <c r="B1772" s="77"/>
    </row>
    <row r="1773" spans="2:2" x14ac:dyDescent="0.25">
      <c r="B1773" s="77"/>
    </row>
    <row r="1774" spans="2:2" x14ac:dyDescent="0.25">
      <c r="B1774" s="77"/>
    </row>
    <row r="1775" spans="2:2" x14ac:dyDescent="0.25">
      <c r="B1775" s="77"/>
    </row>
    <row r="1776" spans="2:2" x14ac:dyDescent="0.25">
      <c r="B1776" s="77"/>
    </row>
    <row r="1777" spans="2:2" x14ac:dyDescent="0.25">
      <c r="B1777" s="77"/>
    </row>
    <row r="1778" spans="2:2" x14ac:dyDescent="0.25">
      <c r="B1778" s="77"/>
    </row>
    <row r="1779" spans="2:2" x14ac:dyDescent="0.25">
      <c r="B1779" s="77"/>
    </row>
    <row r="1780" spans="2:2" x14ac:dyDescent="0.25">
      <c r="B1780" s="77"/>
    </row>
    <row r="1781" spans="2:2" x14ac:dyDescent="0.25">
      <c r="B1781" s="77"/>
    </row>
    <row r="1782" spans="2:2" x14ac:dyDescent="0.25">
      <c r="B1782" s="77"/>
    </row>
    <row r="1783" spans="2:2" x14ac:dyDescent="0.25">
      <c r="B1783" s="77"/>
    </row>
    <row r="1784" spans="2:2" x14ac:dyDescent="0.25">
      <c r="B1784" s="77"/>
    </row>
    <row r="1785" spans="2:2" x14ac:dyDescent="0.25">
      <c r="B1785" s="77"/>
    </row>
    <row r="1786" spans="2:2" x14ac:dyDescent="0.25">
      <c r="B1786" s="77"/>
    </row>
    <row r="1787" spans="2:2" x14ac:dyDescent="0.25">
      <c r="B1787" s="77"/>
    </row>
    <row r="1788" spans="2:2" x14ac:dyDescent="0.25">
      <c r="B1788" s="77"/>
    </row>
    <row r="1789" spans="2:2" x14ac:dyDescent="0.25">
      <c r="B1789" s="77"/>
    </row>
    <row r="1790" spans="2:2" x14ac:dyDescent="0.25">
      <c r="B1790" s="77"/>
    </row>
    <row r="1791" spans="2:2" x14ac:dyDescent="0.25">
      <c r="B1791" s="77"/>
    </row>
    <row r="1792" spans="2:2" x14ac:dyDescent="0.25">
      <c r="B1792" s="77"/>
    </row>
    <row r="1793" spans="2:2" x14ac:dyDescent="0.25">
      <c r="B1793" s="77"/>
    </row>
    <row r="1794" spans="2:2" x14ac:dyDescent="0.25">
      <c r="B1794" s="77"/>
    </row>
    <row r="1795" spans="2:2" x14ac:dyDescent="0.25">
      <c r="B1795" s="77"/>
    </row>
    <row r="1796" spans="2:2" x14ac:dyDescent="0.25">
      <c r="B1796" s="77"/>
    </row>
    <row r="1797" spans="2:2" x14ac:dyDescent="0.25">
      <c r="B1797" s="77"/>
    </row>
    <row r="1798" spans="2:2" x14ac:dyDescent="0.25">
      <c r="B1798" s="77"/>
    </row>
    <row r="1799" spans="2:2" x14ac:dyDescent="0.25">
      <c r="B1799" s="77"/>
    </row>
    <row r="1800" spans="2:2" x14ac:dyDescent="0.25">
      <c r="B1800" s="77"/>
    </row>
    <row r="1801" spans="2:2" x14ac:dyDescent="0.25">
      <c r="B1801" s="77"/>
    </row>
    <row r="1802" spans="2:2" x14ac:dyDescent="0.25">
      <c r="B1802" s="77"/>
    </row>
    <row r="1803" spans="2:2" x14ac:dyDescent="0.25">
      <c r="B1803" s="77"/>
    </row>
    <row r="1804" spans="2:2" x14ac:dyDescent="0.25">
      <c r="B1804" s="77"/>
    </row>
    <row r="1805" spans="2:2" x14ac:dyDescent="0.25">
      <c r="B1805" s="77"/>
    </row>
    <row r="1806" spans="2:2" x14ac:dyDescent="0.25">
      <c r="B1806" s="77"/>
    </row>
    <row r="1807" spans="2:2" x14ac:dyDescent="0.25">
      <c r="B1807" s="77"/>
    </row>
    <row r="1808" spans="2:2" x14ac:dyDescent="0.25">
      <c r="B1808" s="77"/>
    </row>
    <row r="1809" spans="2:2" x14ac:dyDescent="0.25">
      <c r="B1809" s="77"/>
    </row>
    <row r="1810" spans="2:2" x14ac:dyDescent="0.25">
      <c r="B1810" s="77"/>
    </row>
    <row r="1811" spans="2:2" x14ac:dyDescent="0.25">
      <c r="B1811" s="77"/>
    </row>
    <row r="1812" spans="2:2" x14ac:dyDescent="0.25">
      <c r="B1812" s="77"/>
    </row>
    <row r="1813" spans="2:2" x14ac:dyDescent="0.25">
      <c r="B1813" s="77"/>
    </row>
    <row r="1814" spans="2:2" x14ac:dyDescent="0.25">
      <c r="B1814" s="77"/>
    </row>
    <row r="1815" spans="2:2" x14ac:dyDescent="0.25">
      <c r="B1815" s="77"/>
    </row>
    <row r="1816" spans="2:2" x14ac:dyDescent="0.25">
      <c r="B1816" s="77"/>
    </row>
    <row r="1817" spans="2:2" x14ac:dyDescent="0.25">
      <c r="B1817" s="77"/>
    </row>
    <row r="1818" spans="2:2" x14ac:dyDescent="0.25">
      <c r="B1818" s="77"/>
    </row>
    <row r="1819" spans="2:2" x14ac:dyDescent="0.25">
      <c r="B1819" s="77"/>
    </row>
    <row r="1820" spans="2:2" x14ac:dyDescent="0.25">
      <c r="B1820" s="77"/>
    </row>
    <row r="1821" spans="2:2" x14ac:dyDescent="0.25">
      <c r="B1821" s="77"/>
    </row>
    <row r="1822" spans="2:2" x14ac:dyDescent="0.25">
      <c r="B1822" s="77"/>
    </row>
    <row r="1823" spans="2:2" x14ac:dyDescent="0.25">
      <c r="B1823" s="77"/>
    </row>
    <row r="1824" spans="2:2" x14ac:dyDescent="0.25">
      <c r="B1824" s="77"/>
    </row>
    <row r="1825" spans="2:2" x14ac:dyDescent="0.25">
      <c r="B1825" s="77"/>
    </row>
    <row r="1826" spans="2:2" x14ac:dyDescent="0.25">
      <c r="B1826" s="77"/>
    </row>
    <row r="1827" spans="2:2" x14ac:dyDescent="0.25">
      <c r="B1827" s="77"/>
    </row>
    <row r="1828" spans="2:2" x14ac:dyDescent="0.25">
      <c r="B1828" s="77"/>
    </row>
    <row r="1829" spans="2:2" x14ac:dyDescent="0.25">
      <c r="B1829" s="77"/>
    </row>
    <row r="1830" spans="2:2" x14ac:dyDescent="0.25">
      <c r="B1830" s="77"/>
    </row>
    <row r="1831" spans="2:2" x14ac:dyDescent="0.25">
      <c r="B1831" s="77"/>
    </row>
    <row r="1832" spans="2:2" x14ac:dyDescent="0.25">
      <c r="B1832" s="77"/>
    </row>
    <row r="1833" spans="2:2" x14ac:dyDescent="0.25">
      <c r="B1833" s="77"/>
    </row>
    <row r="1834" spans="2:2" x14ac:dyDescent="0.25">
      <c r="B1834" s="77"/>
    </row>
    <row r="1835" spans="2:2" x14ac:dyDescent="0.25">
      <c r="B1835" s="77"/>
    </row>
    <row r="1836" spans="2:2" x14ac:dyDescent="0.25">
      <c r="B1836" s="77"/>
    </row>
    <row r="1837" spans="2:2" x14ac:dyDescent="0.25">
      <c r="B1837" s="77"/>
    </row>
    <row r="1838" spans="2:2" x14ac:dyDescent="0.25">
      <c r="B1838" s="77"/>
    </row>
    <row r="1839" spans="2:2" x14ac:dyDescent="0.25">
      <c r="B1839" s="77"/>
    </row>
    <row r="1840" spans="2:2" x14ac:dyDescent="0.25">
      <c r="B1840" s="77"/>
    </row>
    <row r="1841" spans="2:2" x14ac:dyDescent="0.25">
      <c r="B1841" s="77"/>
    </row>
    <row r="1842" spans="2:2" x14ac:dyDescent="0.25">
      <c r="B1842" s="77"/>
    </row>
    <row r="1843" spans="2:2" x14ac:dyDescent="0.25">
      <c r="B1843" s="77"/>
    </row>
    <row r="1844" spans="2:2" x14ac:dyDescent="0.25">
      <c r="B1844" s="77"/>
    </row>
    <row r="1845" spans="2:2" x14ac:dyDescent="0.25">
      <c r="B1845" s="77"/>
    </row>
    <row r="1846" spans="2:2" x14ac:dyDescent="0.25">
      <c r="B1846" s="77"/>
    </row>
    <row r="1847" spans="2:2" x14ac:dyDescent="0.25">
      <c r="B1847" s="77"/>
    </row>
    <row r="1848" spans="2:2" x14ac:dyDescent="0.25">
      <c r="B1848" s="77"/>
    </row>
    <row r="1849" spans="2:2" x14ac:dyDescent="0.25">
      <c r="B1849" s="77"/>
    </row>
    <row r="1850" spans="2:2" x14ac:dyDescent="0.25">
      <c r="B1850" s="77"/>
    </row>
    <row r="1851" spans="2:2" x14ac:dyDescent="0.25">
      <c r="B1851" s="77"/>
    </row>
    <row r="1852" spans="2:2" x14ac:dyDescent="0.25">
      <c r="B1852" s="77"/>
    </row>
    <row r="1853" spans="2:2" x14ac:dyDescent="0.25">
      <c r="B1853" s="77"/>
    </row>
    <row r="1854" spans="2:2" x14ac:dyDescent="0.25">
      <c r="B1854" s="77"/>
    </row>
    <row r="1855" spans="2:2" x14ac:dyDescent="0.25">
      <c r="B1855" s="77"/>
    </row>
    <row r="1856" spans="2:2" x14ac:dyDescent="0.25">
      <c r="B1856" s="77"/>
    </row>
    <row r="1857" spans="2:2" x14ac:dyDescent="0.25">
      <c r="B1857" s="77"/>
    </row>
    <row r="1858" spans="2:2" x14ac:dyDescent="0.25">
      <c r="B1858" s="77"/>
    </row>
    <row r="1859" spans="2:2" x14ac:dyDescent="0.25">
      <c r="B1859" s="77"/>
    </row>
    <row r="1860" spans="2:2" x14ac:dyDescent="0.25">
      <c r="B1860" s="77"/>
    </row>
    <row r="1861" spans="2:2" x14ac:dyDescent="0.25">
      <c r="B1861" s="77"/>
    </row>
    <row r="1862" spans="2:2" x14ac:dyDescent="0.25">
      <c r="B1862" s="77"/>
    </row>
    <row r="1863" spans="2:2" x14ac:dyDescent="0.25">
      <c r="B1863" s="77"/>
    </row>
    <row r="1864" spans="2:2" x14ac:dyDescent="0.25">
      <c r="B1864" s="77"/>
    </row>
    <row r="1865" spans="2:2" x14ac:dyDescent="0.25">
      <c r="B1865" s="77"/>
    </row>
    <row r="1866" spans="2:2" x14ac:dyDescent="0.25">
      <c r="B1866" s="77"/>
    </row>
    <row r="1867" spans="2:2" x14ac:dyDescent="0.25">
      <c r="B1867" s="77"/>
    </row>
    <row r="1868" spans="2:2" x14ac:dyDescent="0.25">
      <c r="B1868" s="77"/>
    </row>
    <row r="1869" spans="2:2" x14ac:dyDescent="0.25">
      <c r="B1869" s="77"/>
    </row>
    <row r="1870" spans="2:2" x14ac:dyDescent="0.25">
      <c r="B1870" s="77"/>
    </row>
    <row r="1871" spans="2:2" x14ac:dyDescent="0.25">
      <c r="B1871" s="77"/>
    </row>
    <row r="1872" spans="2:2" x14ac:dyDescent="0.25">
      <c r="B1872" s="77"/>
    </row>
    <row r="1873" spans="2:2" x14ac:dyDescent="0.25">
      <c r="B1873" s="77"/>
    </row>
    <row r="1874" spans="2:2" x14ac:dyDescent="0.25">
      <c r="B1874" s="77"/>
    </row>
    <row r="1875" spans="2:2" x14ac:dyDescent="0.25">
      <c r="B1875" s="77"/>
    </row>
    <row r="1876" spans="2:2" x14ac:dyDescent="0.25">
      <c r="B1876" s="77"/>
    </row>
    <row r="1877" spans="2:2" x14ac:dyDescent="0.25">
      <c r="B1877" s="77"/>
    </row>
    <row r="1878" spans="2:2" x14ac:dyDescent="0.25">
      <c r="B1878" s="77"/>
    </row>
    <row r="1879" spans="2:2" x14ac:dyDescent="0.25">
      <c r="B1879" s="77"/>
    </row>
    <row r="1880" spans="2:2" x14ac:dyDescent="0.25">
      <c r="B1880" s="77"/>
    </row>
    <row r="1881" spans="2:2" x14ac:dyDescent="0.25">
      <c r="B1881" s="77"/>
    </row>
    <row r="1882" spans="2:2" x14ac:dyDescent="0.25">
      <c r="B1882" s="77"/>
    </row>
    <row r="1883" spans="2:2" x14ac:dyDescent="0.25">
      <c r="B1883" s="77"/>
    </row>
    <row r="1884" spans="2:2" x14ac:dyDescent="0.25">
      <c r="B1884" s="77"/>
    </row>
    <row r="1885" spans="2:2" x14ac:dyDescent="0.25">
      <c r="B1885" s="77"/>
    </row>
    <row r="1886" spans="2:2" x14ac:dyDescent="0.25">
      <c r="B1886" s="77"/>
    </row>
    <row r="1887" spans="2:2" x14ac:dyDescent="0.25">
      <c r="B1887" s="77"/>
    </row>
    <row r="1888" spans="2:2" x14ac:dyDescent="0.25">
      <c r="B1888" s="77"/>
    </row>
    <row r="1889" spans="2:2" x14ac:dyDescent="0.25">
      <c r="B1889" s="77"/>
    </row>
    <row r="1890" spans="2:2" x14ac:dyDescent="0.25">
      <c r="B1890" s="77"/>
    </row>
    <row r="1891" spans="2:2" x14ac:dyDescent="0.25">
      <c r="B1891" s="77"/>
    </row>
    <row r="1892" spans="2:2" x14ac:dyDescent="0.25">
      <c r="B1892" s="77"/>
    </row>
    <row r="1893" spans="2:2" x14ac:dyDescent="0.25">
      <c r="B1893" s="77"/>
    </row>
    <row r="1894" spans="2:2" x14ac:dyDescent="0.25">
      <c r="B1894" s="77"/>
    </row>
    <row r="1895" spans="2:2" x14ac:dyDescent="0.25">
      <c r="B1895" s="77"/>
    </row>
    <row r="1896" spans="2:2" x14ac:dyDescent="0.25">
      <c r="B1896" s="77"/>
    </row>
    <row r="1897" spans="2:2" x14ac:dyDescent="0.25">
      <c r="B1897" s="77"/>
    </row>
    <row r="1898" spans="2:2" x14ac:dyDescent="0.25">
      <c r="B1898" s="77"/>
    </row>
    <row r="1899" spans="2:2" x14ac:dyDescent="0.25">
      <c r="B1899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37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Riggs, Adam</cp:lastModifiedBy>
  <cp:revision/>
  <dcterms:created xsi:type="dcterms:W3CDTF">2021-03-09T15:42:01Z</dcterms:created>
  <dcterms:modified xsi:type="dcterms:W3CDTF">2025-09-26T15:38:51Z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