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27F51232-5845-413F-9D65-F7ED3F160C59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32" i="45" l="1"/>
  <c r="K1432" i="45"/>
  <c r="BJ1432" i="45"/>
  <c r="AA1431" i="45"/>
  <c r="K1431" i="45"/>
  <c r="BJ1431" i="45"/>
  <c r="AA1430" i="45"/>
  <c r="K1430" i="45"/>
  <c r="BJ1430" i="45"/>
  <c r="AA1429" i="45" l="1"/>
  <c r="R1429" i="45"/>
  <c r="K1429" i="45"/>
  <c r="BJ1429" i="45"/>
  <c r="K1428" i="45" l="1"/>
  <c r="BJ1428" i="45"/>
  <c r="AA1427" i="45" l="1"/>
  <c r="R1427" i="45"/>
  <c r="M1427" i="45"/>
  <c r="K1427" i="45"/>
  <c r="BJ1427" i="45"/>
  <c r="AA1423" i="45" l="1"/>
  <c r="AA1424" i="45"/>
  <c r="AA1425" i="45"/>
  <c r="AA1426" i="45"/>
  <c r="R1426" i="45"/>
  <c r="K1426" i="45"/>
  <c r="BJ1426" i="45"/>
  <c r="R1425" i="45" l="1"/>
  <c r="K1425" i="45"/>
  <c r="BJ1425" i="45"/>
  <c r="R1424" i="45" l="1"/>
  <c r="K1424" i="45"/>
  <c r="BJ1424" i="45"/>
  <c r="R1423" i="45" l="1"/>
  <c r="K1423" i="45"/>
  <c r="BJ1423" i="45"/>
  <c r="AA1422" i="45" l="1"/>
  <c r="R1422" i="45"/>
  <c r="K1422" i="45"/>
  <c r="BJ1422" i="45"/>
  <c r="R1421" i="45" l="1"/>
  <c r="BJ1421" i="45"/>
  <c r="AA1421" i="45"/>
  <c r="R1419" i="45"/>
  <c r="R1420" i="45"/>
  <c r="K1421" i="45"/>
  <c r="K1420" i="45" l="1"/>
  <c r="BJ1420" i="45"/>
  <c r="K1419" i="45"/>
  <c r="BJ1419" i="45"/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<sst xmlns="http://schemas.openxmlformats.org/spreadsheetml/2006/main" count="20560" uniqueCount="4087">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</sst>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32" totalsRowShown="0">
  <autoFilter ref="A1:BM1432" xr:uid="{00000000-0009-0000-0100-000002000000}">
    <filterColumn colId="7">
      <filters>
        <filter val="CD"/>
      </filters>
    </filterColumn>
  </autoFilter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166" activePane="bottomLeft" state="frozen"/>
      <selection pane="bottomLeft" activeCell="AZ1432" sqref="AZ1432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3310</v>
      </c>
      <c r="BK1" s="6" t="s">
        <v>2263</v>
      </c>
      <c r="BL1" s="6" t="s">
        <v>2264</v>
      </c>
      <c r="BM1" s="6" t="s">
        <v>3500</v>
      </c>
    </row>
    <row r="2" spans="1:65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hidden="1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hidden="1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hidden="1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hidden="1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hidden="1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hidden="1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hidden="1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hidden="1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hidden="1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hidden="1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hidden="1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hidden="1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hidden="1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hidden="1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3952</v>
      </c>
      <c r="J1322" s="30" t="s">
        <v>3953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3342</v>
      </c>
    </row>
    <row r="1345" spans="1:62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hidden="1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hidden="1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hidden="1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hidden="1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hidden="1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hidden="1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hidden="1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hidden="1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hidden="1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hidden="1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hidden="1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hidden="1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hidden="1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hidden="1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3499</v>
      </c>
    </row>
    <row r="1396" spans="1:65" hidden="1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hidden="1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hidden="1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hidden="1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hidden="1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hidden="1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hidden="1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hidden="1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hidden="1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hidden="1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hidden="1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hidden="1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hidden="1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hidden="1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3956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hidden="1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hidden="1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hidden="1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hidden="1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hidden="1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hidden="1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hidden="1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hidden="1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2" hidden="1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2" hidden="1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2" hidden="1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3954</v>
      </c>
      <c r="J1421" s="30" t="s">
        <v>3955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2" hidden="1" x14ac:dyDescent="0.25">
      <c r="A1422" s="6">
        <v>1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3957</v>
      </c>
      <c r="J1422" s="30" t="s">
        <v>3958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3959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2" hidden="1" x14ac:dyDescent="0.25">
      <c r="A1423" s="6">
        <v>1</v>
      </c>
      <c r="B1423" s="6" t="s">
        <v>1873</v>
      </c>
      <c r="C1423" s="6" t="s">
        <v>1873</v>
      </c>
      <c r="E1423" s="6">
        <v>1420</v>
      </c>
      <c r="G1423" s="9" t="s">
        <v>74</v>
      </c>
      <c r="H1423" s="10" t="s">
        <v>1873</v>
      </c>
      <c r="I1423" s="11" t="s">
        <v>3960</v>
      </c>
      <c r="J1423" s="12">
        <v>22297</v>
      </c>
      <c r="K1423" s="11" t="str">
        <f>CONCATENATE(Table3[[#This Row],[Type]]," "&amp;TEXT(Table3[[#This Row],[Diameter]],".0000")&amp;""," "&amp;Table3[[#This Row],[NumFlutes]]&amp;"FL")</f>
        <v>KC .1870 6FL</v>
      </c>
      <c r="M1423" s="13">
        <v>0.187</v>
      </c>
      <c r="N1423" s="13">
        <v>0.188</v>
      </c>
      <c r="O1423" s="6">
        <v>9.2999999999999999E-2</v>
      </c>
      <c r="P1423" s="6">
        <v>0.45</v>
      </c>
      <c r="Q1423" s="6">
        <v>0.5</v>
      </c>
      <c r="R1423" s="14">
        <f>IF(Table3[[#This Row],[ShoulderLenEnd]]="",0,90-(DEGREES(ATAN((Q1423-P1423)/((N1423-O1423)/2)))))</f>
        <v>43.531199285614186</v>
      </c>
      <c r="S1423" s="15">
        <v>0.57499999999999996</v>
      </c>
      <c r="T1423" s="6">
        <v>6</v>
      </c>
      <c r="U1423" s="6">
        <v>2.0249999999999999</v>
      </c>
      <c r="V1423" s="6">
        <v>0.157</v>
      </c>
      <c r="AA1423" s="13" t="str">
        <f t="shared" ref="AA1423:AA1427" si="25">IF(Z1423 &lt; 1, "", (M1423/2)/TAN(RADIANS(Z1423/2)))</f>
        <v/>
      </c>
      <c r="AE1423" s="6" t="s">
        <v>44</v>
      </c>
      <c r="AF1423" s="6" t="s">
        <v>62</v>
      </c>
      <c r="AG1423" s="6" t="s">
        <v>66</v>
      </c>
      <c r="AI1423" s="6">
        <v>0</v>
      </c>
      <c r="AJ1423" s="6">
        <v>1</v>
      </c>
      <c r="AK1423" s="6">
        <v>0</v>
      </c>
      <c r="AL1423" s="6">
        <v>0</v>
      </c>
      <c r="AM1423" s="6">
        <v>1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0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2" hidden="1" x14ac:dyDescent="0.25">
      <c r="A1424" s="6">
        <v>1</v>
      </c>
      <c r="B1424" s="6" t="s">
        <v>120</v>
      </c>
      <c r="C1424" s="6" t="s">
        <v>120</v>
      </c>
      <c r="E1424" s="6">
        <v>1421</v>
      </c>
      <c r="G1424" s="9" t="s">
        <v>74</v>
      </c>
      <c r="H1424" s="10" t="s">
        <v>120</v>
      </c>
      <c r="I1424" s="11" t="s">
        <v>3962</v>
      </c>
      <c r="J1424" s="30" t="s">
        <v>3961</v>
      </c>
      <c r="K1424" s="11" t="str">
        <f>CONCATENATE(Table3[[#This Row],[Type]]," "&amp;TEXT(Table3[[#This Row],[Diameter]],".0000")&amp;""," "&amp;Table3[[#This Row],[NumFlutes]]&amp;"FL")</f>
        <v>BU .1250 4FL</v>
      </c>
      <c r="M1424" s="13">
        <v>0.125</v>
      </c>
      <c r="N1424" s="13">
        <v>0.125</v>
      </c>
      <c r="O1424" s="6">
        <v>0.115</v>
      </c>
      <c r="P1424" s="6">
        <v>0.48499999999999999</v>
      </c>
      <c r="Q1424" s="6">
        <v>0.5</v>
      </c>
      <c r="R1424" s="14">
        <f>IF(Table3[[#This Row],[ShoulderLenEnd]]="",0,90-(DEGREES(ATAN((Q1424-P1424)/((N1424-O1424)/2)))))</f>
        <v>18.434948822921982</v>
      </c>
      <c r="S1424" s="15">
        <v>0.55000000000000004</v>
      </c>
      <c r="T1424" s="6">
        <v>4</v>
      </c>
      <c r="U1424" s="6">
        <v>2.25</v>
      </c>
      <c r="V1424" s="6">
        <v>0.15</v>
      </c>
      <c r="W1424" s="6">
        <v>0.01</v>
      </c>
      <c r="AA1424" s="13" t="str">
        <f t="shared" si="25"/>
        <v/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0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1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2" hidden="1" x14ac:dyDescent="0.25">
      <c r="A1425" s="6">
        <v>1</v>
      </c>
      <c r="B1425" s="6" t="s">
        <v>149</v>
      </c>
      <c r="D1425" s="6" t="s">
        <v>149</v>
      </c>
      <c r="E1425" s="6">
        <v>1422</v>
      </c>
      <c r="G1425" s="9" t="s">
        <v>74</v>
      </c>
      <c r="H1425" s="10" t="s">
        <v>2265</v>
      </c>
      <c r="I1425" s="11" t="s">
        <v>3963</v>
      </c>
      <c r="J1425" s="30" t="s">
        <v>3964</v>
      </c>
      <c r="K1425" s="11" t="str">
        <f>CONCATENATE(Table3[[#This Row],[Type]]," "&amp;TEXT(Table3[[#This Row],[Diameter]],".0000")&amp;""," "&amp;Table3[[#This Row],[NumFlutes]]&amp;"FL")</f>
        <v>DC .0551 2FL</v>
      </c>
      <c r="M1425" s="13">
        <v>5.5100000000000003E-2</v>
      </c>
      <c r="N1425" s="13">
        <v>0.11799999999999999</v>
      </c>
      <c r="O1425" s="6">
        <v>5.5100000000000003E-2</v>
      </c>
      <c r="P1425" s="6">
        <v>0.433</v>
      </c>
      <c r="Q1425" s="6">
        <v>0.54</v>
      </c>
      <c r="R1425" s="14">
        <f>IF(Table3[[#This Row],[ShoulderLenEnd]]="",0,90-(DEGREES(ATAN((Q1425-P1425)/((N1425-O1425)/2)))))</f>
        <v>16.379393074012043</v>
      </c>
      <c r="S1425" s="15">
        <v>0.56000000000000005</v>
      </c>
      <c r="T1425" s="6">
        <v>2</v>
      </c>
      <c r="U1425" s="6">
        <v>2</v>
      </c>
      <c r="V1425" s="6">
        <v>0.32500000000000001</v>
      </c>
      <c r="Z1425" s="6">
        <v>140</v>
      </c>
      <c r="AA1425" s="13">
        <f t="shared" si="25"/>
        <v>1.0027379954033877E-2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2" hidden="1" x14ac:dyDescent="0.25">
      <c r="A1426" s="6">
        <v>1</v>
      </c>
      <c r="B1426" s="6" t="s">
        <v>149</v>
      </c>
      <c r="D1426" s="6" t="s">
        <v>149</v>
      </c>
      <c r="E1426" s="6">
        <v>1423</v>
      </c>
      <c r="G1426" s="9" t="s">
        <v>74</v>
      </c>
      <c r="H1426" s="10" t="s">
        <v>2265</v>
      </c>
      <c r="I1426" s="11" t="s">
        <v>3965</v>
      </c>
      <c r="J1426" s="30" t="s">
        <v>3966</v>
      </c>
      <c r="K1426" s="11" t="str">
        <f>CONCATENATE(Table3[[#This Row],[Type]]," "&amp;TEXT(Table3[[#This Row],[Diameter]],".0000")&amp;""," "&amp;Table3[[#This Row],[NumFlutes]]&amp;"FL")</f>
        <v>DC .0945 2FL</v>
      </c>
      <c r="M1426" s="13">
        <v>9.4500000000000001E-2</v>
      </c>
      <c r="N1426" s="13">
        <v>0.11799999999999999</v>
      </c>
      <c r="O1426" s="6">
        <v>9.4500000000000001E-2</v>
      </c>
      <c r="P1426" s="6">
        <v>0.67900000000000005</v>
      </c>
      <c r="Q1426" s="6">
        <v>0.72499999999999998</v>
      </c>
      <c r="R1426" s="14">
        <f>IF(Table3[[#This Row],[ShoulderLenEnd]]="",0,90-(DEGREES(ATAN((Q1426-P1426)/((N1426-O1426)/2)))))</f>
        <v>14.328939667661672</v>
      </c>
      <c r="S1426" s="15">
        <v>0.77500000000000002</v>
      </c>
      <c r="T1426" s="6">
        <v>2</v>
      </c>
      <c r="U1426" s="6">
        <v>2</v>
      </c>
      <c r="V1426" s="6">
        <v>0.6</v>
      </c>
      <c r="Z1426" s="6">
        <v>140</v>
      </c>
      <c r="AA1426" s="13">
        <f t="shared" si="25"/>
        <v>1.7197593569078067E-2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2" hidden="1" x14ac:dyDescent="0.25">
      <c r="A1427" s="6">
        <v>1</v>
      </c>
      <c r="B1427" s="6" t="s">
        <v>149</v>
      </c>
      <c r="D1427" s="6" t="s">
        <v>149</v>
      </c>
      <c r="E1427" s="6">
        <v>1424</v>
      </c>
      <c r="G1427" s="9" t="s">
        <v>74</v>
      </c>
      <c r="H1427" s="10" t="s">
        <v>2265</v>
      </c>
      <c r="I1427" s="11" t="s">
        <v>3967</v>
      </c>
      <c r="J1427" s="30" t="s">
        <v>3968</v>
      </c>
      <c r="K1427" s="11" t="str">
        <f>CONCATENATE(Table3[[#This Row],[Type]]," "&amp;TEXT(Table3[[#This Row],[Diameter]],".0000")&amp;""," "&amp;Table3[[#This Row],[NumFlutes]]&amp;"FL")</f>
        <v>DC .1004 2FL</v>
      </c>
      <c r="M1427" s="13">
        <f>2.55/25.4</f>
        <v>0.10039370078740158</v>
      </c>
      <c r="N1427" s="13">
        <v>0.11799999999999999</v>
      </c>
      <c r="O1427" s="6">
        <v>0.1</v>
      </c>
      <c r="P1427" s="6">
        <v>0.73199999999999998</v>
      </c>
      <c r="Q1427" s="6">
        <v>0.76800000000000002</v>
      </c>
      <c r="R1427" s="14">
        <f>IF(Table3[[#This Row],[ShoulderLenEnd]]="",0,90-(DEGREES(ATAN((Q1427-P1427)/((N1427-O1427)/2)))))</f>
        <v>14.036243467926454</v>
      </c>
      <c r="S1427" s="15">
        <v>0.79</v>
      </c>
      <c r="T1427" s="6">
        <v>2</v>
      </c>
      <c r="U1427" s="6">
        <v>2.379</v>
      </c>
      <c r="V1427" s="6">
        <v>0.64</v>
      </c>
      <c r="Z1427" s="6">
        <v>140</v>
      </c>
      <c r="AA1427" s="13">
        <f t="shared" si="25"/>
        <v>1.8270159397220792E-2</v>
      </c>
      <c r="AE1427" s="6" t="s">
        <v>44</v>
      </c>
      <c r="AF1427" s="6" t="s">
        <v>369</v>
      </c>
      <c r="AG1427" s="6" t="s">
        <v>2268</v>
      </c>
      <c r="AI1427" s="6">
        <v>0</v>
      </c>
      <c r="AJ1427" s="6">
        <v>1</v>
      </c>
      <c r="AK1427" s="6">
        <v>1</v>
      </c>
      <c r="AL1427" s="6">
        <v>1</v>
      </c>
      <c r="AM1427" s="6">
        <v>0</v>
      </c>
      <c r="AN1427" s="6">
        <v>1</v>
      </c>
      <c r="AO1427" s="6">
        <v>1</v>
      </c>
      <c r="AP1427" s="6">
        <v>1</v>
      </c>
      <c r="AR1427" s="6">
        <v>0</v>
      </c>
      <c r="AS1427" s="6">
        <v>0</v>
      </c>
      <c r="AT1427" s="6">
        <v>0</v>
      </c>
      <c r="AU1427" s="6">
        <v>0</v>
      </c>
      <c r="AV1427" s="6">
        <v>1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0</v>
      </c>
      <c r="BH1427" s="6">
        <v>0</v>
      </c>
      <c r="BI1427" s="6">
        <v>0</v>
      </c>
      <c r="BJ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2" hidden="1" x14ac:dyDescent="0.25">
      <c r="A1428" s="6">
        <v>1</v>
      </c>
      <c r="B1428" s="6" t="s">
        <v>1858</v>
      </c>
      <c r="C1428" s="6" t="s">
        <v>2277</v>
      </c>
      <c r="E1428" s="6">
        <v>1425</v>
      </c>
      <c r="G1428" s="9" t="s">
        <v>74</v>
      </c>
      <c r="H1428" s="10" t="s">
        <v>1858</v>
      </c>
      <c r="I1428" s="11" t="s">
        <v>3969</v>
      </c>
      <c r="J1428" s="30" t="s">
        <v>3970</v>
      </c>
      <c r="K1428" s="11" t="str">
        <f>CONCATENATE(Table3[[#This Row],[Type]]," "&amp;TEXT(Table3[[#This Row],[Diameter]],".0000")&amp;""," "&amp;Table3[[#This Row],[NumFlutes]]&amp;"FL")</f>
        <v>FM 2.0000 6FL</v>
      </c>
      <c r="M1428" s="13">
        <v>2</v>
      </c>
      <c r="N1428" s="13">
        <v>1.75</v>
      </c>
      <c r="O1428" s="6">
        <v>1.75</v>
      </c>
      <c r="P1428" s="6">
        <v>0.62</v>
      </c>
      <c r="R1428" s="14">
        <v>0</v>
      </c>
      <c r="S1428" s="15">
        <v>1.52</v>
      </c>
      <c r="T1428" s="6">
        <v>6</v>
      </c>
      <c r="U1428" s="6">
        <v>1.5</v>
      </c>
      <c r="V1428" s="6">
        <v>0.06</v>
      </c>
      <c r="W1428" s="6">
        <v>4.7E-2</v>
      </c>
      <c r="Z1428" s="6">
        <v>0</v>
      </c>
      <c r="AB1428" s="6">
        <v>1.486</v>
      </c>
      <c r="AD1428" s="6">
        <v>0.65100000000000002</v>
      </c>
      <c r="AE1428" s="6" t="s">
        <v>44</v>
      </c>
      <c r="AF1428" s="6" t="s">
        <v>62</v>
      </c>
      <c r="AG1428" s="6" t="s">
        <v>3971</v>
      </c>
      <c r="AI1428" s="6">
        <v>0</v>
      </c>
      <c r="AJ1428" s="6">
        <v>1</v>
      </c>
      <c r="AK1428" s="6">
        <v>1</v>
      </c>
      <c r="AL1428" s="6">
        <v>0</v>
      </c>
      <c r="AM1428" s="6">
        <v>0</v>
      </c>
      <c r="AN1428" s="6">
        <v>0</v>
      </c>
      <c r="AO1428" s="6">
        <v>1</v>
      </c>
      <c r="AP1428" s="6">
        <v>1</v>
      </c>
      <c r="AQ1428" s="6" t="s">
        <v>4050</v>
      </c>
      <c r="AR1428" s="6">
        <v>0</v>
      </c>
      <c r="AS1428" s="6">
        <v>0</v>
      </c>
      <c r="AT1428" s="6">
        <v>0</v>
      </c>
      <c r="AU1428" s="6">
        <v>0</v>
      </c>
      <c r="AV1428" s="6">
        <v>0</v>
      </c>
      <c r="AW1428" s="6">
        <v>0</v>
      </c>
      <c r="AX1428" s="6">
        <v>0</v>
      </c>
      <c r="AY1428" s="6">
        <v>0</v>
      </c>
      <c r="AZ1428" s="6">
        <v>0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1</v>
      </c>
      <c r="BH1428" s="6">
        <v>0</v>
      </c>
      <c r="BI1428" s="6">
        <v>0</v>
      </c>
      <c r="BJ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2" x14ac:dyDescent="0.25">
      <c r="A1429" s="6">
        <v>0</v>
      </c>
      <c r="B1429" s="6" t="s">
        <v>149</v>
      </c>
      <c r="D1429" s="6" t="s">
        <v>149</v>
      </c>
      <c r="E1429" s="6">
        <v>1426</v>
      </c>
      <c r="G1429" s="9" t="s">
        <v>74</v>
      </c>
      <c r="H1429" s="10" t="s">
        <v>150</v>
      </c>
      <c r="I1429" s="11" t="s">
        <v>4051</v>
      </c>
      <c r="J1429" s="83">
        <v>9038990001400</v>
      </c>
      <c r="K1429" s="11" t="str">
        <f>CONCATENATE(Table3[[#This Row],[Type]]," "&amp;TEXT(Table3[[#This Row],[Diameter]],".0000")&amp;""," "&amp;Table3[[#This Row],[NumFlutes]]&amp;"FL")</f>
        <v>CD .0055 2FL</v>
      </c>
      <c r="M1429" s="13">
        <v>5.4999999999999997E-3</v>
      </c>
      <c r="N1429" s="13">
        <v>0.11799999999999999</v>
      </c>
      <c r="O1429" s="6">
        <v>0.04</v>
      </c>
      <c r="P1429" s="6">
        <v>0.316</v>
      </c>
      <c r="R1429" s="14">
        <f>IF(Table3[[#This Row],[ShoulderLenEnd]]="",0,90-(DEGREES(ATAN((Q1429-P1429)/((N1429-O1429)/2)))))</f>
        <v>0</v>
      </c>
      <c r="S1429" s="15">
        <v>0.47499999999999998</v>
      </c>
      <c r="T1429" s="6">
        <v>2</v>
      </c>
      <c r="U1429" s="6">
        <v>1.496</v>
      </c>
      <c r="V1429" s="6">
        <v>5.5100000000000003E-2</v>
      </c>
      <c r="Z1429" s="6">
        <v>140</v>
      </c>
      <c r="AA1429" s="13">
        <f>IF(Z1429 &lt; 1, "", (M1429/2)/TAN(RADIANS(Z1429/2)))</f>
        <v>1.0009181442320566E-3</v>
      </c>
      <c r="AE1429" s="6" t="s">
        <v>44</v>
      </c>
      <c r="AF1429" s="6" t="s">
        <v>369</v>
      </c>
      <c r="AG1429" s="6" t="s">
        <v>875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4052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2" x14ac:dyDescent="0.25">
      <c r="A1430" s="6">
        <v>0</v>
      </c>
      <c r="B1430" s="6" t="s">
        <v>149</v>
      </c>
      <c r="D1430" s="6" t="s">
        <v>149</v>
      </c>
      <c r="E1430" s="6">
        <v>1427</v>
      </c>
      <c r="G1430" s="9" t="s">
        <v>74</v>
      </c>
      <c r="H1430" s="10" t="s">
        <v>150</v>
      </c>
      <c r="I1430" s="11" t="s">
        <v>4060</v>
      </c>
      <c r="J1430" s="12">
        <v>320426</v>
      </c>
      <c r="K1430" s="11" t="str">
        <f>CONCATENATE(Table3[[#This Row],[Type]]," "&amp;TEXT(Table3[[#This Row],[Diameter]],".0000")&amp;""," "&amp;Table3[[#This Row],[NumFlutes]]&amp;"FL")</f>
        <v>CD .0114 2FL</v>
      </c>
      <c r="M1430" s="13">
        <v>1.14E-2</v>
      </c>
      <c r="N1430" s="13">
        <v>0.11799999999999999</v>
      </c>
      <c r="O1430" s="6">
        <v>3.9E-2</v>
      </c>
      <c r="P1430" s="6">
        <v>0.23899999999999999</v>
      </c>
      <c r="R1430" s="14">
        <v>0</v>
      </c>
      <c r="S1430" s="15">
        <v>0.41499999999999998</v>
      </c>
      <c r="T1430" s="6">
        <v>2</v>
      </c>
      <c r="U1430" s="6">
        <v>1.4990000000000001</v>
      </c>
      <c r="V1430" s="6">
        <v>0.12</v>
      </c>
      <c r="Z1430" s="6">
        <v>130</v>
      </c>
      <c r="AA1430" s="13">
        <f>IF(Z1430 &lt; 1, "", (M1430/2)/TAN(RADIANS(Z1430/2)))</f>
        <v>2.6579536514834919E-3</v>
      </c>
      <c r="AE1430" s="6" t="s">
        <v>44</v>
      </c>
      <c r="AF1430" s="6" t="s">
        <v>369</v>
      </c>
      <c r="AG1430" s="6" t="s">
        <v>4061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4062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2" x14ac:dyDescent="0.25">
      <c r="A1431" s="6">
        <v>0</v>
      </c>
      <c r="B1431" s="6" t="s">
        <v>149</v>
      </c>
      <c r="D1431" s="6" t="s">
        <v>149</v>
      </c>
      <c r="E1431" s="6">
        <v>1428</v>
      </c>
      <c r="G1431" s="9" t="s">
        <v>74</v>
      </c>
      <c r="H1431" s="10" t="s">
        <v>150</v>
      </c>
      <c r="I1431" s="11" t="s">
        <v>4070</v>
      </c>
      <c r="J1431" s="83">
        <v>9038990002800</v>
      </c>
      <c r="K1431" s="11" t="str">
        <f>CONCATENATE(Table3[[#This Row],[Type]]," "&amp;TEXT(Table3[[#This Row],[Diameter]],".0000")&amp;""," "&amp;Table3[[#This Row],[NumFlutes]]&amp;"FL")</f>
        <v>CD .0110 2FL</v>
      </c>
      <c r="M1431" s="13">
        <v>1.0999999999999999E-2</v>
      </c>
      <c r="N1431" s="13">
        <v>0.11799999999999999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0.11799999999999999</v>
      </c>
      <c r="Z1431" s="6">
        <v>140</v>
      </c>
      <c r="AA1431" s="13">
        <f>IF(Z1431 &lt; 1, "", (M1431/2)/TAN(RADIANS(Z1431/2)))</f>
        <v>2.0018362884641132E-3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4071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2" x14ac:dyDescent="0.25">
      <c r="A1432" s="6">
        <v>0</v>
      </c>
      <c r="B1432" s="6" t="s">
        <v>149</v>
      </c>
      <c r="D1432" s="6" t="s">
        <v>149</v>
      </c>
      <c r="E1432" s="6">
        <v>1429</v>
      </c>
      <c r="G1432" s="9" t="s">
        <v>74</v>
      </c>
      <c r="H1432" s="10" t="s">
        <v>150</v>
      </c>
      <c r="I1432" s="11" t="s">
        <v>4079</v>
      </c>
      <c r="J1432" s="83">
        <v>9038990001900</v>
      </c>
      <c r="K1432" s="11" t="str">
        <f>CONCATENATE(Table3[[#This Row],[Type]]," "&amp;TEXT(Table3[[#This Row],[Diameter]],".0000")&amp;""," "&amp;Table3[[#This Row],[NumFlutes]]&amp;"FL")</f>
        <v>CD .0070 2FL</v>
      </c>
      <c r="M1432" s="13">
        <v>7.0000000000000001E-3</v>
      </c>
      <c r="N1432" s="13">
        <v>1.18E-2</v>
      </c>
      <c r="O1432" s="6">
        <v>0.04</v>
      </c>
      <c r="P1432" s="6">
        <v>0.316</v>
      </c>
      <c r="R1432" s="14">
        <v>0</v>
      </c>
      <c r="S1432" s="15">
        <v>0.47499999999999998</v>
      </c>
      <c r="T1432" s="6">
        <v>2</v>
      </c>
      <c r="U1432" s="6">
        <v>1.496</v>
      </c>
      <c r="V1432" s="6">
        <v>7.9000000000000001E-2</v>
      </c>
      <c r="Z1432" s="6">
        <v>140</v>
      </c>
      <c r="AA1432" s="13">
        <f>IF(Z1432 &lt; 1, "", (M1432/2)/TAN(RADIANS(Z1432/2)))</f>
        <v>1.2738958199317086E-3</v>
      </c>
      <c r="AE1432" s="6" t="s">
        <v>44</v>
      </c>
      <c r="AF1432" s="6" t="s">
        <v>369</v>
      </c>
      <c r="AG1432" s="6" t="s">
        <v>875</v>
      </c>
      <c r="AH1432" s="6" t="s">
        <v>153</v>
      </c>
      <c r="AI1432" s="6">
        <v>0</v>
      </c>
      <c r="AJ1432" s="6">
        <v>1</v>
      </c>
      <c r="AK1432" s="6">
        <v>0</v>
      </c>
      <c r="AL1432" s="6">
        <v>0</v>
      </c>
      <c r="AM1432" s="6">
        <v>0</v>
      </c>
      <c r="AN1432" s="6">
        <v>1</v>
      </c>
      <c r="AO1432" s="6">
        <v>1</v>
      </c>
      <c r="AP1432" s="6">
        <v>1</v>
      </c>
      <c r="AQ1432" s="6" t="s">
        <v>4080</v>
      </c>
      <c r="AR1432" s="6">
        <v>0</v>
      </c>
      <c r="AS1432" s="6">
        <v>0</v>
      </c>
      <c r="AT1432" s="6">
        <v>0</v>
      </c>
      <c r="AU1432" s="6">
        <v>0</v>
      </c>
      <c r="AV1432" s="6">
        <v>2</v>
      </c>
      <c r="AW1432" s="6">
        <v>0</v>
      </c>
      <c r="AX1432" s="6">
        <v>0</v>
      </c>
      <c r="AY1432" s="6">
        <v>0</v>
      </c>
      <c r="AZ1432" s="6">
        <v>1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1409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topLeftCell="A20"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/>
      <c r="T1" s="2"/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11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11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11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0" activePane="bottomLeft" state="frozen"/>
      <selection activeCell="M1" sqref="M1"/>
      <selection pane="bottomLeft" activeCell="A159" sqref="A159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4050</v>
      </c>
      <c r="B155" s="21" t="s">
        <v>3242</v>
      </c>
      <c r="C155" s="21">
        <v>1.57</v>
      </c>
      <c r="D155" t="s">
        <v>3972</v>
      </c>
      <c r="E155" s="21" t="s">
        <v>3973</v>
      </c>
      <c r="F155" s="21" t="s">
        <v>3974</v>
      </c>
      <c r="G155" s="21" t="s">
        <v>3975</v>
      </c>
      <c r="H155" s="21" t="s">
        <v>3976</v>
      </c>
      <c r="I155" s="21" t="s">
        <v>3977</v>
      </c>
      <c r="J155" s="21" t="s">
        <v>3978</v>
      </c>
      <c r="K155" s="21" t="s">
        <v>3979</v>
      </c>
      <c r="L155" s="21" t="s">
        <v>3980</v>
      </c>
      <c r="M155" s="21" t="s">
        <v>3981</v>
      </c>
      <c r="N155" s="21" t="s">
        <v>3982</v>
      </c>
      <c r="O155" s="21" t="s">
        <v>3983</v>
      </c>
      <c r="P155" s="21" t="s">
        <v>3984</v>
      </c>
      <c r="Q155" s="21" t="s">
        <v>3985</v>
      </c>
      <c r="R155" s="21" t="s">
        <v>3986</v>
      </c>
      <c r="S155" s="21" t="s">
        <v>3987</v>
      </c>
      <c r="T155" s="21" t="s">
        <v>3988</v>
      </c>
      <c r="U155" s="21" t="s">
        <v>3989</v>
      </c>
      <c r="V155" s="21" t="s">
        <v>3990</v>
      </c>
      <c r="W155" s="21" t="s">
        <v>3991</v>
      </c>
      <c r="X155" s="21" t="s">
        <v>3992</v>
      </c>
      <c r="Y155" s="21" t="s">
        <v>3993</v>
      </c>
      <c r="Z155" s="21" t="s">
        <v>3994</v>
      </c>
      <c r="AA155" s="21" t="s">
        <v>3995</v>
      </c>
      <c r="AB155" s="21" t="s">
        <v>3996</v>
      </c>
      <c r="AC155" s="21" t="s">
        <v>3997</v>
      </c>
      <c r="AD155" s="21" t="s">
        <v>3998</v>
      </c>
      <c r="AE155" s="21" t="s">
        <v>3999</v>
      </c>
      <c r="AF155" s="21" t="s">
        <v>4000</v>
      </c>
      <c r="AG155" s="21" t="s">
        <v>4001</v>
      </c>
      <c r="AH155" s="21" t="s">
        <v>4002</v>
      </c>
      <c r="AI155" s="21" t="s">
        <v>4003</v>
      </c>
      <c r="AJ155" s="21" t="s">
        <v>4004</v>
      </c>
      <c r="AK155" s="21" t="s">
        <v>4005</v>
      </c>
      <c r="AL155" s="21" t="s">
        <v>4006</v>
      </c>
      <c r="AM155" s="21" t="s">
        <v>4007</v>
      </c>
      <c r="AN155" s="21" t="s">
        <v>4008</v>
      </c>
      <c r="AO155" s="21" t="s">
        <v>4009</v>
      </c>
      <c r="AP155" s="21" t="s">
        <v>4010</v>
      </c>
      <c r="AQ155" s="21" t="s">
        <v>4011</v>
      </c>
      <c r="AR155" s="21" t="s">
        <v>4012</v>
      </c>
      <c r="AS155" s="21" t="s">
        <v>4013</v>
      </c>
      <c r="AT155" s="21" t="s">
        <v>4014</v>
      </c>
      <c r="AU155" s="21" t="s">
        <v>4015</v>
      </c>
      <c r="AV155" s="21" t="s">
        <v>4016</v>
      </c>
      <c r="AW155" s="21" t="s">
        <v>4017</v>
      </c>
      <c r="AX155" s="21" t="s">
        <v>4018</v>
      </c>
      <c r="AY155" s="21" t="s">
        <v>4019</v>
      </c>
      <c r="AZ155" s="21" t="s">
        <v>4020</v>
      </c>
      <c r="BA155" s="21" t="s">
        <v>4021</v>
      </c>
      <c r="BB155" s="21" t="s">
        <v>4022</v>
      </c>
      <c r="BC155" s="21" t="s">
        <v>4023</v>
      </c>
      <c r="BD155" s="21" t="s">
        <v>4024</v>
      </c>
      <c r="BE155" s="21" t="s">
        <v>4025</v>
      </c>
      <c r="BF155" s="21" t="s">
        <v>4026</v>
      </c>
      <c r="BG155" s="21" t="s">
        <v>4027</v>
      </c>
      <c r="BH155" s="21" t="s">
        <v>4028</v>
      </c>
      <c r="BI155" s="21" t="s">
        <v>4029</v>
      </c>
      <c r="BJ155" s="21" t="s">
        <v>4030</v>
      </c>
      <c r="BK155" s="21" t="s">
        <v>4031</v>
      </c>
      <c r="BL155" s="21" t="s">
        <v>4032</v>
      </c>
      <c r="BM155" s="21" t="s">
        <v>4033</v>
      </c>
      <c r="BN155" s="21" t="s">
        <v>4034</v>
      </c>
      <c r="BO155" s="21" t="s">
        <v>4035</v>
      </c>
      <c r="BP155" s="21" t="s">
        <v>4036</v>
      </c>
      <c r="BQ155" s="21" t="s">
        <v>4037</v>
      </c>
      <c r="BR155" s="21" t="s">
        <v>4038</v>
      </c>
      <c r="BS155" s="21" t="s">
        <v>4039</v>
      </c>
      <c r="BT155" s="21" t="s">
        <v>4040</v>
      </c>
      <c r="BU155" s="21" t="s">
        <v>4041</v>
      </c>
      <c r="BV155" s="21" t="s">
        <v>4042</v>
      </c>
      <c r="BW155" s="21" t="s">
        <v>4043</v>
      </c>
      <c r="BX155" s="21" t="s">
        <v>4044</v>
      </c>
      <c r="BY155" s="21" t="s">
        <v>4045</v>
      </c>
      <c r="BZ155" s="21" t="s">
        <v>4046</v>
      </c>
      <c r="CA155" s="21" t="s">
        <v>4047</v>
      </c>
      <c r="CB155" s="21" t="s">
        <v>4048</v>
      </c>
      <c r="CC155" s="21" t="s">
        <v>4049</v>
      </c>
      <c r="CD155" s="21" t="s">
        <v>4049</v>
      </c>
    </row>
    <row r="156" spans="1:82" x14ac:dyDescent="0.2">
      <c r="A156" s="21" t="s">
        <v>4052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4053</v>
      </c>
      <c r="G156" s="21" t="s">
        <v>4054</v>
      </c>
      <c r="H156" s="21" t="s">
        <v>4055</v>
      </c>
      <c r="I156" s="21" t="s">
        <v>4056</v>
      </c>
      <c r="J156" s="21" t="s">
        <v>4057</v>
      </c>
      <c r="K156" s="21" t="s">
        <v>4058</v>
      </c>
      <c r="L156" s="21" t="s">
        <v>4059</v>
      </c>
    </row>
    <row r="157" spans="1:82" ht="15" x14ac:dyDescent="0.25">
      <c r="A157" s="21" t="s">
        <v>4062</v>
      </c>
      <c r="B157" s="21" t="s">
        <v>2489</v>
      </c>
      <c r="C157" s="21">
        <v>1.4990000000000001</v>
      </c>
      <c r="D157" s="21" t="s">
        <v>2960</v>
      </c>
      <c r="E157" t="s">
        <v>2514</v>
      </c>
      <c r="F157" t="s">
        <v>4063</v>
      </c>
      <c r="G157" t="s">
        <v>4064</v>
      </c>
      <c r="H157" t="s">
        <v>4065</v>
      </c>
      <c r="I157" t="s">
        <v>4066</v>
      </c>
      <c r="J157" t="s">
        <v>4067</v>
      </c>
      <c r="K157" t="s">
        <v>4068</v>
      </c>
      <c r="L157" t="s">
        <v>4069</v>
      </c>
    </row>
    <row r="158" spans="1:82" ht="15" x14ac:dyDescent="0.25">
      <c r="A158" s="21" t="s">
        <v>4071</v>
      </c>
      <c r="B158" s="21" t="s">
        <v>2489</v>
      </c>
      <c r="C158" s="21">
        <v>1.496</v>
      </c>
      <c r="D158" s="21" t="s">
        <v>2960</v>
      </c>
      <c r="E158" t="s">
        <v>2514</v>
      </c>
      <c r="F158" t="s">
        <v>4072</v>
      </c>
      <c r="G158" t="s">
        <v>4073</v>
      </c>
      <c r="H158" t="s">
        <v>4074</v>
      </c>
      <c r="I158" t="s">
        <v>4075</v>
      </c>
      <c r="J158" t="s">
        <v>4076</v>
      </c>
      <c r="K158" t="s">
        <v>4077</v>
      </c>
      <c r="L158" t="s">
        <v>4078</v>
      </c>
    </row>
    <row r="159" spans="1:82" ht="15" x14ac:dyDescent="0.25">
      <c r="A159" s="21" t="s">
        <v>4080</v>
      </c>
      <c r="B159" s="21" t="s">
        <v>2489</v>
      </c>
      <c r="C159" s="21">
        <v>1.496</v>
      </c>
      <c r="D159" s="21" t="s">
        <v>2960</v>
      </c>
      <c r="E159" t="s">
        <v>2514</v>
      </c>
      <c r="F159" t="s">
        <v>4053</v>
      </c>
      <c r="G159" t="s">
        <v>4081</v>
      </c>
      <c r="H159" t="s">
        <v>4082</v>
      </c>
      <c r="I159" t="s">
        <v>4083</v>
      </c>
      <c r="J159" t="s">
        <v>4084</v>
      </c>
      <c r="K159" t="s">
        <v>4085</v>
      </c>
      <c r="L159" t="s">
        <v>4086</v>
      </c>
    </row>
    <row r="160" spans="1:82" x14ac:dyDescent="0.2">
      <c r="E160" s="82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topLeftCell="A20"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93FBB2-8153-4AAB-AFAF-89BCB0A12C2C}">
  <ds:schemaRefs>
    <ds:schemaRef ds:uri="6c468c42-b838-4982-98ec-e0d39a20f8d8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2bf1e660-0d8f-4c78-a40f-c5193eca133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2025-02-21T17:14:12Z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