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9A571CAE-3109-450A-8D5D-19458B8A89EA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28" i="45" l="1"/>
  <c r="BJ1428" i="45"/>
  <c r="AA1427" i="45" l="1"/>
  <c r="R1427" i="45"/>
  <c r="M1427" i="45"/>
  <c r="K1427" i="45"/>
  <c r="BJ1427" i="45"/>
  <c r="AA1423" i="45" l="1"/>
  <c r="AA1424" i="45"/>
  <c r="AA1425" i="45"/>
  <c r="AA1426" i="45"/>
  <c r="R1426" i="45"/>
  <c r="K1426" i="45"/>
  <c r="BJ1426" i="45"/>
  <c r="R1425" i="45" l="1"/>
  <c r="K1425" i="45"/>
  <c r="BJ1425" i="45"/>
  <c r="R1424" i="45" l="1"/>
  <c r="K1424" i="45"/>
  <c r="BJ1424" i="45"/>
  <c r="R1423" i="45" l="1"/>
  <c r="K1423" i="45"/>
  <c r="BJ1423" i="45"/>
  <c r="AA1422" i="45" l="1"/>
  <c r="R1422" i="45"/>
  <c r="K1422" i="45"/>
  <c r="BJ1422" i="45"/>
  <c r="R1421" i="45" l="1"/>
  <c r="BJ1421" i="45"/>
  <c r="AA1421" i="45"/>
  <c r="R1419" i="45"/>
  <c r="R1420" i="45"/>
  <c r="K1421" i="45"/>
  <c r="K1420" i="45" l="1"/>
  <c r="BJ1420" i="45"/>
  <c r="K1419" i="45"/>
  <c r="BJ1419" i="45"/>
  <c r="BJ1418" i="45" l="1"/>
  <c r="R1418" i="45"/>
  <c r="K1418" i="45"/>
  <c r="R1417" i="45" l="1"/>
  <c r="K1417" i="45"/>
  <c r="BJ1417" i="45"/>
  <c r="AA1416" i="45" l="1"/>
  <c r="AA1364" i="45"/>
  <c r="AA1343" i="45"/>
  <c r="R1416" i="45"/>
  <c r="K1416" i="45"/>
  <c r="BJ1416" i="45"/>
  <c r="R1415" i="45" l="1"/>
  <c r="K1415" i="45"/>
  <c r="BJ1415" i="45"/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<sst xmlns="http://schemas.openxmlformats.org/spreadsheetml/2006/main" count="20476" uniqueCount="4051">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</sst>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4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26" fillId="0" borderId="0" xfId="7"/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28" totalsRowShown="0">
  <autoFilter ref="A1:BM1428" xr:uid="{00000000-0009-0000-0100-000002000000}"/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tabSelected="1" zoomScaleNormal="100" workbookViewId="0">
      <pane ySplit="1" topLeftCell="A2" activePane="bottomLeft" state="frozen"/>
      <selection pane="bottomLeft" activeCell="A1002" sqref="A1002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3310</v>
      </c>
      <c r="BK1" s="6" t="s">
        <v>2263</v>
      </c>
      <c r="BL1" s="6" t="s">
        <v>2264</v>
      </c>
      <c r="BM1" s="6" t="s">
        <v>3500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3952</v>
      </c>
      <c r="J1322" s="30" t="s">
        <v>3953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6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3342</v>
      </c>
    </row>
    <row r="1345" spans="1:62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3447</v>
      </c>
      <c r="J1385" s="12" t="s">
        <v>3448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3452</v>
      </c>
      <c r="J1386" s="30" t="s">
        <v>3453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3454</v>
      </c>
      <c r="J1387" s="30" t="s">
        <v>3455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3458</v>
      </c>
      <c r="J1388" s="30" t="s">
        <v>3457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1565</v>
      </c>
      <c r="C1389" s="6" t="s">
        <v>3403</v>
      </c>
      <c r="E1389" s="6">
        <v>1386</v>
      </c>
      <c r="G1389" s="9" t="s">
        <v>74</v>
      </c>
      <c r="H1389" s="10" t="s">
        <v>3406</v>
      </c>
      <c r="I1389" s="11" t="s">
        <v>3460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3461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3462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3469</v>
      </c>
      <c r="J1390" s="30" t="s">
        <v>3470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2470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3477</v>
      </c>
      <c r="J1391" s="30" t="s">
        <v>3478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3479</v>
      </c>
      <c r="J1392" s="30" t="s">
        <v>3480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3481</v>
      </c>
      <c r="J1393" s="30" t="s">
        <v>3482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3483</v>
      </c>
      <c r="J1394" s="30" t="s">
        <v>3505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3504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2304</v>
      </c>
      <c r="J1395" s="30" t="s">
        <v>3484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3485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3497</v>
      </c>
      <c r="AE1395" s="6" t="s">
        <v>44</v>
      </c>
      <c r="AF1395" s="6" t="s">
        <v>432</v>
      </c>
      <c r="AG1395" s="6" t="s">
        <v>3352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3486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6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3499</v>
      </c>
    </row>
    <row r="1396" spans="1:65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3506</v>
      </c>
      <c r="J1396" s="30" t="s">
        <v>3507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3508</v>
      </c>
      <c r="J1397" s="30" t="s">
        <v>3509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3510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2268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3512</v>
      </c>
      <c r="J1399" s="30" t="s">
        <v>3513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3514</v>
      </c>
      <c r="J1400" s="12" t="s">
        <v>3515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2274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6">
        <v>0.22800000000000001</v>
      </c>
    </row>
    <row r="1401" spans="1:65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3517</v>
      </c>
      <c r="J1401" s="12" t="s">
        <v>3518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3344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3519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3523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3524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3526</v>
      </c>
      <c r="J1403" s="30" t="s">
        <v>3527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3511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6">
        <v>0</v>
      </c>
    </row>
    <row r="1404" spans="1:65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3528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3529</v>
      </c>
      <c r="J1405" s="30" t="s">
        <v>3530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3511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3534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3544</v>
      </c>
      <c r="J1407" s="30" t="s">
        <v>3545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3546</v>
      </c>
      <c r="J1408" s="30" t="s">
        <v>3547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3548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3549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x14ac:dyDescent="0.25">
      <c r="A1410" s="6">
        <v>1</v>
      </c>
      <c r="B1410" s="6" t="s">
        <v>1858</v>
      </c>
      <c r="C1410" s="6" t="s">
        <v>2407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 t="s">
        <v>3956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3619</v>
      </c>
      <c r="AH1410" s="6" t="s">
        <v>3619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x14ac:dyDescent="0.25">
      <c r="A1411" s="6">
        <v>1</v>
      </c>
      <c r="B1411" s="6" t="s">
        <v>1858</v>
      </c>
      <c r="C1411" s="6" t="s">
        <v>2277</v>
      </c>
      <c r="E1411" s="6">
        <v>1408</v>
      </c>
      <c r="G1411" s="9" t="s">
        <v>60</v>
      </c>
      <c r="H1411" s="10" t="s">
        <v>1858</v>
      </c>
      <c r="I1411" s="11" t="s">
        <v>3620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2286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3621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3754</v>
      </c>
      <c r="J1412" s="12" t="s">
        <v>3755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2268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3756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3757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2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3758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3759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3759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2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3769</v>
      </c>
      <c r="J1416" s="30" t="s">
        <v>3770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2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3771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3759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3772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2" x14ac:dyDescent="0.25">
      <c r="A1418" s="6">
        <v>1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3777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3789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3778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3779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2" x14ac:dyDescent="0.25">
      <c r="A1419" s="6">
        <v>1</v>
      </c>
      <c r="B1419" s="6" t="s">
        <v>1922</v>
      </c>
      <c r="D1419" s="6" t="s">
        <v>1922</v>
      </c>
      <c r="E1419" s="6">
        <v>1416</v>
      </c>
      <c r="G1419" s="9" t="s">
        <v>74</v>
      </c>
      <c r="H1419" s="10" t="s">
        <v>1922</v>
      </c>
      <c r="K1419" s="11" t="str">
        <f>CONCATENATE(Table3[[#This Row],[Type]]," "&amp;TEXT(Table3[[#This Row],[Diameter]],".0000")&amp;""," "&amp;Table3[[#This Row],[NumFlutes]]&amp;"FL")</f>
        <v>RM .0000 FL</v>
      </c>
      <c r="R1419" s="14">
        <f>IF(Table3[[#This Row],[ShoulderLenEnd]]="",0,90-(DEGREES(ATAN((Q1419-P1419)/((N1419-O1419)/2)))))</f>
        <v>0</v>
      </c>
      <c r="AQ1419" t="s">
        <v>3790</v>
      </c>
      <c r="BJ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2" x14ac:dyDescent="0.25">
      <c r="A1420" s="6">
        <v>1</v>
      </c>
      <c r="B1420" s="6" t="s">
        <v>2193</v>
      </c>
      <c r="D1420" s="6" t="s">
        <v>2193</v>
      </c>
      <c r="E1420" s="6">
        <v>1417</v>
      </c>
      <c r="G1420" s="9" t="s">
        <v>74</v>
      </c>
      <c r="H1420" s="10" t="s">
        <v>2193</v>
      </c>
      <c r="I1420" s="11" t="s">
        <v>3798</v>
      </c>
      <c r="J1420" s="12">
        <v>15350</v>
      </c>
      <c r="K1420" s="11" t="str">
        <f>CONCATENATE(Table3[[#This Row],[Type]]," "&amp;TEXT(Table3[[#This Row],[Diameter]],".0000")&amp;""," "&amp;Table3[[#This Row],[NumFlutes]]&amp;"FL")</f>
        <v>SD .1250 2FL</v>
      </c>
      <c r="M1420" s="13">
        <v>0.125</v>
      </c>
      <c r="N1420" s="13">
        <v>0.125</v>
      </c>
      <c r="O1420" s="6">
        <v>0.125</v>
      </c>
      <c r="P1420" s="6">
        <v>0.68500000000000005</v>
      </c>
      <c r="R1420" s="14">
        <f>IF(Table3[[#This Row],[ShoulderLenEnd]]="",0,90-(DEGREES(ATAN((Q1420-P1420)/((N1420-O1420)/2)))))</f>
        <v>0</v>
      </c>
      <c r="S1420" s="15">
        <v>0.7</v>
      </c>
      <c r="T1420" s="6">
        <v>2</v>
      </c>
      <c r="U1420" s="6">
        <v>2.5249999999999999</v>
      </c>
      <c r="V1420" s="6">
        <v>3.5999999999999997E-2</v>
      </c>
      <c r="Z1420" s="6">
        <v>120</v>
      </c>
      <c r="AA1420" s="13">
        <v>3.5999999999999997E-2</v>
      </c>
      <c r="AE1420" s="6" t="s">
        <v>49</v>
      </c>
      <c r="AF1420" s="6" t="s">
        <v>62</v>
      </c>
      <c r="AG1420" s="6" t="s">
        <v>76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0</v>
      </c>
      <c r="AO1420" s="6">
        <v>0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2" x14ac:dyDescent="0.25">
      <c r="A1421" s="6">
        <v>1</v>
      </c>
      <c r="B1421" s="6" t="s">
        <v>149</v>
      </c>
      <c r="D1421" s="6" t="s">
        <v>149</v>
      </c>
      <c r="E1421" s="6">
        <v>1418</v>
      </c>
      <c r="G1421" s="9" t="s">
        <v>74</v>
      </c>
      <c r="H1421" s="10" t="s">
        <v>2265</v>
      </c>
      <c r="I1421" s="11" t="s">
        <v>3954</v>
      </c>
      <c r="J1421" s="30" t="s">
        <v>3955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0.11799999999999999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15.242997742901565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2286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2" x14ac:dyDescent="0.25">
      <c r="A1422" s="6">
        <v>1</v>
      </c>
      <c r="B1422" s="6" t="s">
        <v>149</v>
      </c>
      <c r="D1422" s="6" t="s">
        <v>149</v>
      </c>
      <c r="E1422" s="6">
        <v>1419</v>
      </c>
      <c r="G1422" s="9" t="s">
        <v>74</v>
      </c>
      <c r="H1422" s="10" t="s">
        <v>2265</v>
      </c>
      <c r="I1422" s="11" t="s">
        <v>3957</v>
      </c>
      <c r="J1422" s="30" t="s">
        <v>3958</v>
      </c>
      <c r="K1422" s="11" t="str">
        <f>CONCATENATE(Table3[[#This Row],[Type]]," "&amp;TEXT(Table3[[#This Row],[Diameter]],".0000")&amp;""," "&amp;Table3[[#This Row],[NumFlutes]]&amp;"FL")</f>
        <v>DC .0635 2FL</v>
      </c>
      <c r="M1422" s="13">
        <v>6.3500000000000001E-2</v>
      </c>
      <c r="N1422" s="13">
        <v>0.157</v>
      </c>
      <c r="O1422" s="6">
        <v>6.3500000000000001E-2</v>
      </c>
      <c r="P1422" s="6">
        <v>1.9</v>
      </c>
      <c r="Q1422" s="6">
        <v>2</v>
      </c>
      <c r="R1422" s="14">
        <f>IF(Table3[[#This Row],[ShoulderLenEnd]]="",0,90-(DEGREES(ATAN((Q1422-P1422)/((N1422-O1422)/2)))))</f>
        <v>25.056088833535355</v>
      </c>
      <c r="S1422" s="15">
        <v>2.0499999999999998</v>
      </c>
      <c r="T1422" s="6">
        <v>2</v>
      </c>
      <c r="U1422" s="6">
        <v>3.415</v>
      </c>
      <c r="V1422" s="6">
        <v>0.52500000000000002</v>
      </c>
      <c r="Z1422" s="6">
        <v>140</v>
      </c>
      <c r="AA1422" s="13">
        <f>IF(Z1422 &lt; 1, "", (M1422/2)/TAN(RADIANS(Z1422/2)))</f>
        <v>1.1556054937951928E-2</v>
      </c>
      <c r="AE1422" s="6" t="s">
        <v>44</v>
      </c>
      <c r="AF1422" s="6" t="s">
        <v>369</v>
      </c>
      <c r="AG1422" s="6" t="s">
        <v>3959</v>
      </c>
      <c r="AI1422" s="6">
        <v>0</v>
      </c>
      <c r="AJ1422" s="6">
        <v>1</v>
      </c>
      <c r="AK1422" s="6">
        <v>1</v>
      </c>
      <c r="AL1422" s="6">
        <v>1</v>
      </c>
      <c r="AM1422" s="6">
        <v>0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2" x14ac:dyDescent="0.25">
      <c r="A1423" s="6">
        <v>1</v>
      </c>
      <c r="B1423" s="6" t="s">
        <v>1873</v>
      </c>
      <c r="C1423" s="6" t="s">
        <v>1873</v>
      </c>
      <c r="E1423" s="6">
        <v>1420</v>
      </c>
      <c r="G1423" s="9" t="s">
        <v>74</v>
      </c>
      <c r="H1423" s="10" t="s">
        <v>1873</v>
      </c>
      <c r="I1423" s="11" t="s">
        <v>3960</v>
      </c>
      <c r="J1423" s="12">
        <v>22297</v>
      </c>
      <c r="K1423" s="11" t="str">
        <f>CONCATENATE(Table3[[#This Row],[Type]]," "&amp;TEXT(Table3[[#This Row],[Diameter]],".0000")&amp;""," "&amp;Table3[[#This Row],[NumFlutes]]&amp;"FL")</f>
        <v>KC .1870 6FL</v>
      </c>
      <c r="M1423" s="13">
        <v>0.187</v>
      </c>
      <c r="N1423" s="13">
        <v>0.188</v>
      </c>
      <c r="O1423" s="6">
        <v>9.2999999999999999E-2</v>
      </c>
      <c r="P1423" s="6">
        <v>0.45</v>
      </c>
      <c r="Q1423" s="6">
        <v>0.5</v>
      </c>
      <c r="R1423" s="14">
        <f>IF(Table3[[#This Row],[ShoulderLenEnd]]="",0,90-(DEGREES(ATAN((Q1423-P1423)/((N1423-O1423)/2)))))</f>
        <v>43.531199285614186</v>
      </c>
      <c r="S1423" s="15">
        <v>0.57499999999999996</v>
      </c>
      <c r="T1423" s="6">
        <v>6</v>
      </c>
      <c r="U1423" s="6">
        <v>2.0249999999999999</v>
      </c>
      <c r="V1423" s="6">
        <v>0.157</v>
      </c>
      <c r="AA1423" s="13" t="str">
        <f t="shared" ref="AA1423:AA1427" si="25">IF(Z1423 &lt; 1, "", (M1423/2)/TAN(RADIANS(Z1423/2)))</f>
        <v/>
      </c>
      <c r="AE1423" s="6" t="s">
        <v>44</v>
      </c>
      <c r="AF1423" s="6" t="s">
        <v>62</v>
      </c>
      <c r="AG1423" s="6" t="s">
        <v>66</v>
      </c>
      <c r="AI1423" s="6">
        <v>0</v>
      </c>
      <c r="AJ1423" s="6">
        <v>1</v>
      </c>
      <c r="AK1423" s="6">
        <v>0</v>
      </c>
      <c r="AL1423" s="6">
        <v>0</v>
      </c>
      <c r="AM1423" s="6">
        <v>1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0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2" x14ac:dyDescent="0.25">
      <c r="A1424" s="6">
        <v>1</v>
      </c>
      <c r="B1424" s="6" t="s">
        <v>120</v>
      </c>
      <c r="C1424" s="6" t="s">
        <v>120</v>
      </c>
      <c r="E1424" s="6">
        <v>1421</v>
      </c>
      <c r="G1424" s="9" t="s">
        <v>74</v>
      </c>
      <c r="H1424" s="10" t="s">
        <v>120</v>
      </c>
      <c r="I1424" s="11" t="s">
        <v>3962</v>
      </c>
      <c r="J1424" s="30" t="s">
        <v>3961</v>
      </c>
      <c r="K1424" s="11" t="str">
        <f>CONCATENATE(Table3[[#This Row],[Type]]," "&amp;TEXT(Table3[[#This Row],[Diameter]],".0000")&amp;""," "&amp;Table3[[#This Row],[NumFlutes]]&amp;"FL")</f>
        <v>BU .1250 4FL</v>
      </c>
      <c r="M1424" s="13">
        <v>0.125</v>
      </c>
      <c r="N1424" s="13">
        <v>0.125</v>
      </c>
      <c r="O1424" s="6">
        <v>0.115</v>
      </c>
      <c r="P1424" s="6">
        <v>0.48499999999999999</v>
      </c>
      <c r="Q1424" s="6">
        <v>0.5</v>
      </c>
      <c r="R1424" s="14">
        <f>IF(Table3[[#This Row],[ShoulderLenEnd]]="",0,90-(DEGREES(ATAN((Q1424-P1424)/((N1424-O1424)/2)))))</f>
        <v>18.434948822921982</v>
      </c>
      <c r="S1424" s="15">
        <v>0.55000000000000004</v>
      </c>
      <c r="T1424" s="6">
        <v>4</v>
      </c>
      <c r="U1424" s="6">
        <v>2.25</v>
      </c>
      <c r="V1424" s="6">
        <v>0.15</v>
      </c>
      <c r="W1424" s="6">
        <v>0.01</v>
      </c>
      <c r="AA1424" s="13" t="str">
        <f t="shared" si="25"/>
        <v/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0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1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2" x14ac:dyDescent="0.25">
      <c r="A1425" s="6">
        <v>1</v>
      </c>
      <c r="B1425" s="6" t="s">
        <v>149</v>
      </c>
      <c r="D1425" s="6" t="s">
        <v>149</v>
      </c>
      <c r="E1425" s="6">
        <v>1422</v>
      </c>
      <c r="G1425" s="9" t="s">
        <v>74</v>
      </c>
      <c r="H1425" s="10" t="s">
        <v>2265</v>
      </c>
      <c r="I1425" s="11" t="s">
        <v>3963</v>
      </c>
      <c r="J1425" s="30" t="s">
        <v>3964</v>
      </c>
      <c r="K1425" s="11" t="str">
        <f>CONCATENATE(Table3[[#This Row],[Type]]," "&amp;TEXT(Table3[[#This Row],[Diameter]],".0000")&amp;""," "&amp;Table3[[#This Row],[NumFlutes]]&amp;"FL")</f>
        <v>DC .0551 2FL</v>
      </c>
      <c r="M1425" s="13">
        <v>5.5100000000000003E-2</v>
      </c>
      <c r="N1425" s="13">
        <v>0.11799999999999999</v>
      </c>
      <c r="O1425" s="6">
        <v>5.5100000000000003E-2</v>
      </c>
      <c r="P1425" s="6">
        <v>0.433</v>
      </c>
      <c r="Q1425" s="6">
        <v>0.54</v>
      </c>
      <c r="R1425" s="14">
        <f>IF(Table3[[#This Row],[ShoulderLenEnd]]="",0,90-(DEGREES(ATAN((Q1425-P1425)/((N1425-O1425)/2)))))</f>
        <v>16.379393074012043</v>
      </c>
      <c r="S1425" s="15">
        <v>0.56000000000000005</v>
      </c>
      <c r="T1425" s="6">
        <v>2</v>
      </c>
      <c r="U1425" s="6">
        <v>2</v>
      </c>
      <c r="V1425" s="6">
        <v>0.32500000000000001</v>
      </c>
      <c r="Z1425" s="6">
        <v>140</v>
      </c>
      <c r="AA1425" s="13">
        <f t="shared" si="25"/>
        <v>1.0027379954033877E-2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2" x14ac:dyDescent="0.25">
      <c r="A1426" s="6">
        <v>1</v>
      </c>
      <c r="B1426" s="6" t="s">
        <v>149</v>
      </c>
      <c r="D1426" s="6" t="s">
        <v>149</v>
      </c>
      <c r="E1426" s="6">
        <v>1423</v>
      </c>
      <c r="G1426" s="9" t="s">
        <v>74</v>
      </c>
      <c r="H1426" s="10" t="s">
        <v>2265</v>
      </c>
      <c r="I1426" s="11" t="s">
        <v>3965</v>
      </c>
      <c r="J1426" s="30" t="s">
        <v>3966</v>
      </c>
      <c r="K1426" s="11" t="str">
        <f>CONCATENATE(Table3[[#This Row],[Type]]," "&amp;TEXT(Table3[[#This Row],[Diameter]],".0000")&amp;""," "&amp;Table3[[#This Row],[NumFlutes]]&amp;"FL")</f>
        <v>DC .0945 2FL</v>
      </c>
      <c r="M1426" s="13">
        <v>9.4500000000000001E-2</v>
      </c>
      <c r="N1426" s="13">
        <v>0.11799999999999999</v>
      </c>
      <c r="O1426" s="6">
        <v>9.4500000000000001E-2</v>
      </c>
      <c r="P1426" s="6">
        <v>0.67900000000000005</v>
      </c>
      <c r="Q1426" s="6">
        <v>0.72499999999999998</v>
      </c>
      <c r="R1426" s="14">
        <f>IF(Table3[[#This Row],[ShoulderLenEnd]]="",0,90-(DEGREES(ATAN((Q1426-P1426)/((N1426-O1426)/2)))))</f>
        <v>14.328939667661672</v>
      </c>
      <c r="S1426" s="15">
        <v>0.77500000000000002</v>
      </c>
      <c r="T1426" s="6">
        <v>2</v>
      </c>
      <c r="U1426" s="6">
        <v>2</v>
      </c>
      <c r="V1426" s="6">
        <v>0.6</v>
      </c>
      <c r="Z1426" s="6">
        <v>140</v>
      </c>
      <c r="AA1426" s="13">
        <f t="shared" si="25"/>
        <v>1.7197593569078067E-2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2" x14ac:dyDescent="0.25">
      <c r="A1427" s="6">
        <v>1</v>
      </c>
      <c r="B1427" s="6" t="s">
        <v>149</v>
      </c>
      <c r="D1427" s="6" t="s">
        <v>149</v>
      </c>
      <c r="E1427" s="6">
        <v>1424</v>
      </c>
      <c r="G1427" s="9" t="s">
        <v>74</v>
      </c>
      <c r="H1427" s="10" t="s">
        <v>2265</v>
      </c>
      <c r="I1427" s="11" t="s">
        <v>3967</v>
      </c>
      <c r="J1427" s="30" t="s">
        <v>3968</v>
      </c>
      <c r="K1427" s="11" t="str">
        <f>CONCATENATE(Table3[[#This Row],[Type]]," "&amp;TEXT(Table3[[#This Row],[Diameter]],".0000")&amp;""," "&amp;Table3[[#This Row],[NumFlutes]]&amp;"FL")</f>
        <v>DC .1004 2FL</v>
      </c>
      <c r="M1427" s="13">
        <f>2.55/25.4</f>
        <v>0.10039370078740158</v>
      </c>
      <c r="N1427" s="13">
        <v>0.11799999999999999</v>
      </c>
      <c r="O1427" s="6">
        <v>0.1</v>
      </c>
      <c r="P1427" s="6">
        <v>0.73199999999999998</v>
      </c>
      <c r="Q1427" s="6">
        <v>0.76800000000000002</v>
      </c>
      <c r="R1427" s="14">
        <f>IF(Table3[[#This Row],[ShoulderLenEnd]]="",0,90-(DEGREES(ATAN((Q1427-P1427)/((N1427-O1427)/2)))))</f>
        <v>14.036243467926454</v>
      </c>
      <c r="S1427" s="15">
        <v>0.79</v>
      </c>
      <c r="T1427" s="6">
        <v>2</v>
      </c>
      <c r="U1427" s="6">
        <v>2.379</v>
      </c>
      <c r="V1427" s="6">
        <v>0.64</v>
      </c>
      <c r="Z1427" s="6">
        <v>140</v>
      </c>
      <c r="AA1427" s="13">
        <f t="shared" si="25"/>
        <v>1.8270159397220792E-2</v>
      </c>
      <c r="AE1427" s="6" t="s">
        <v>44</v>
      </c>
      <c r="AF1427" s="6" t="s">
        <v>369</v>
      </c>
      <c r="AG1427" s="6" t="s">
        <v>2268</v>
      </c>
      <c r="AI1427" s="6">
        <v>0</v>
      </c>
      <c r="AJ1427" s="6">
        <v>1</v>
      </c>
      <c r="AK1427" s="6">
        <v>1</v>
      </c>
      <c r="AL1427" s="6">
        <v>1</v>
      </c>
      <c r="AM1427" s="6">
        <v>0</v>
      </c>
      <c r="AN1427" s="6">
        <v>1</v>
      </c>
      <c r="AO1427" s="6">
        <v>1</v>
      </c>
      <c r="AP1427" s="6">
        <v>1</v>
      </c>
      <c r="AR1427" s="6">
        <v>0</v>
      </c>
      <c r="AS1427" s="6">
        <v>0</v>
      </c>
      <c r="AT1427" s="6">
        <v>0</v>
      </c>
      <c r="AU1427" s="6">
        <v>0</v>
      </c>
      <c r="AV1427" s="6">
        <v>1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0</v>
      </c>
      <c r="BH1427" s="6">
        <v>0</v>
      </c>
      <c r="BI1427" s="6">
        <v>0</v>
      </c>
      <c r="BJ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2" x14ac:dyDescent="0.25">
      <c r="A1428" s="6">
        <v>1</v>
      </c>
      <c r="B1428" s="6" t="s">
        <v>1858</v>
      </c>
      <c r="C1428" s="6" t="s">
        <v>2277</v>
      </c>
      <c r="E1428" s="6">
        <v>1425</v>
      </c>
      <c r="G1428" s="9" t="s">
        <v>74</v>
      </c>
      <c r="H1428" s="10" t="s">
        <v>1858</v>
      </c>
      <c r="I1428" s="11" t="s">
        <v>3969</v>
      </c>
      <c r="J1428" s="30" t="s">
        <v>3970</v>
      </c>
      <c r="K1428" s="11" t="str">
        <f>CONCATENATE(Table3[[#This Row],[Type]]," "&amp;TEXT(Table3[[#This Row],[Diameter]],".0000")&amp;""," "&amp;Table3[[#This Row],[NumFlutes]]&amp;"FL")</f>
        <v>FM 2.0000 6FL</v>
      </c>
      <c r="M1428" s="13">
        <v>2</v>
      </c>
      <c r="N1428" s="13">
        <v>1.75</v>
      </c>
      <c r="O1428" s="6">
        <v>1.75</v>
      </c>
      <c r="P1428" s="6">
        <v>0.62</v>
      </c>
      <c r="R1428" s="14">
        <v>0</v>
      </c>
      <c r="S1428" s="15">
        <v>1.52</v>
      </c>
      <c r="T1428" s="6">
        <v>6</v>
      </c>
      <c r="U1428" s="6">
        <v>1.5</v>
      </c>
      <c r="V1428" s="6">
        <v>0.06</v>
      </c>
      <c r="W1428" s="6">
        <v>4.7E-2</v>
      </c>
      <c r="Z1428" s="6">
        <v>0</v>
      </c>
      <c r="AB1428" s="6">
        <v>1.486</v>
      </c>
      <c r="AD1428" s="6">
        <v>0.65100000000000002</v>
      </c>
      <c r="AE1428" s="6" t="s">
        <v>44</v>
      </c>
      <c r="AF1428" s="6" t="s">
        <v>62</v>
      </c>
      <c r="AG1428" s="6" t="s">
        <v>3971</v>
      </c>
      <c r="AI1428" s="6">
        <v>0</v>
      </c>
      <c r="AJ1428" s="6">
        <v>1</v>
      </c>
      <c r="AK1428" s="6">
        <v>1</v>
      </c>
      <c r="AL1428" s="6">
        <v>0</v>
      </c>
      <c r="AM1428" s="6">
        <v>0</v>
      </c>
      <c r="AN1428" s="6">
        <v>0</v>
      </c>
      <c r="AO1428" s="6">
        <v>1</v>
      </c>
      <c r="AP1428" s="6">
        <v>1</v>
      </c>
      <c r="AQ1428" s="6" t="s">
        <v>4050</v>
      </c>
      <c r="AR1428" s="6">
        <v>0</v>
      </c>
      <c r="AS1428" s="6">
        <v>0</v>
      </c>
      <c r="AT1428" s="6">
        <v>0</v>
      </c>
      <c r="AU1428" s="6">
        <v>0</v>
      </c>
      <c r="AV1428" s="6">
        <v>0</v>
      </c>
      <c r="AW1428" s="6">
        <v>0</v>
      </c>
      <c r="AX1428" s="6">
        <v>0</v>
      </c>
      <c r="AY1428" s="6">
        <v>0</v>
      </c>
      <c r="AZ1428" s="6">
        <v>0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1</v>
      </c>
      <c r="BH1428" s="6">
        <v>0</v>
      </c>
      <c r="BI1428" s="6">
        <v>0</v>
      </c>
      <c r="BJ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1405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topLeftCell="A20"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.75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 t="s">
        <v>3124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3218</v>
      </c>
      <c r="D14" s="3"/>
      <c r="E14" s="3"/>
      <c r="F14" s="3"/>
      <c r="G14" s="3">
        <v>60</v>
      </c>
      <c r="H14" s="3">
        <v>0</v>
      </c>
      <c r="I14" s="4" t="s">
        <v>3191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9" sqref="A9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/>
      <c r="T1" s="2"/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11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11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11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0" activePane="bottomLeft" state="frozen"/>
      <selection activeCell="M1" sqref="M1"/>
      <selection pane="bottomLeft" activeCell="A155" sqref="A155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2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3" t="s">
        <v>2514</v>
      </c>
      <c r="F150" s="83" t="s">
        <v>3721</v>
      </c>
      <c r="G150" s="83" t="s">
        <v>3722</v>
      </c>
      <c r="H150" s="83" t="s">
        <v>3723</v>
      </c>
      <c r="I150" s="83" t="s">
        <v>3724</v>
      </c>
      <c r="J150" s="83" t="s">
        <v>3725</v>
      </c>
      <c r="K150" s="83" t="s">
        <v>3726</v>
      </c>
      <c r="L150" s="83" t="s">
        <v>3727</v>
      </c>
      <c r="M150" s="83" t="s">
        <v>3728</v>
      </c>
      <c r="N150" s="83" t="s">
        <v>3729</v>
      </c>
      <c r="O150" s="83" t="s">
        <v>3730</v>
      </c>
      <c r="P150" s="83" t="s">
        <v>3731</v>
      </c>
      <c r="Q150" s="83" t="s">
        <v>3732</v>
      </c>
      <c r="R150" s="83" t="s">
        <v>3733</v>
      </c>
      <c r="S150" s="83" t="s">
        <v>3734</v>
      </c>
      <c r="T150" s="83" t="s">
        <v>3735</v>
      </c>
      <c r="U150" s="83" t="s">
        <v>3736</v>
      </c>
      <c r="V150" s="83" t="s">
        <v>3737</v>
      </c>
      <c r="W150" s="83" t="s">
        <v>3738</v>
      </c>
      <c r="X150" s="83" t="s">
        <v>3739</v>
      </c>
      <c r="Y150" s="83" t="s">
        <v>3740</v>
      </c>
      <c r="Z150" s="83" t="s">
        <v>3741</v>
      </c>
      <c r="AA150" s="83" t="s">
        <v>3742</v>
      </c>
      <c r="AB150" s="83" t="s">
        <v>3743</v>
      </c>
      <c r="AC150" s="83" t="s">
        <v>3744</v>
      </c>
      <c r="AD150" s="83" t="s">
        <v>3745</v>
      </c>
      <c r="AE150" s="83" t="s">
        <v>3746</v>
      </c>
      <c r="AF150" s="83" t="s">
        <v>3747</v>
      </c>
      <c r="AG150" s="83" t="s">
        <v>3748</v>
      </c>
      <c r="AH150" s="83" t="s">
        <v>3749</v>
      </c>
      <c r="AI150" s="83" t="s">
        <v>3750</v>
      </c>
      <c r="AJ150" s="83" t="s">
        <v>3751</v>
      </c>
      <c r="AK150" s="83" t="s">
        <v>3752</v>
      </c>
    </row>
    <row r="151" spans="1:82" ht="15" x14ac:dyDescent="0.25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t="s">
        <v>2514</v>
      </c>
      <c r="F153" t="s">
        <v>3781</v>
      </c>
      <c r="G153" t="s">
        <v>3782</v>
      </c>
      <c r="H153" t="s">
        <v>3783</v>
      </c>
      <c r="I153" t="s">
        <v>3784</v>
      </c>
      <c r="J153" t="s">
        <v>3785</v>
      </c>
      <c r="K153" t="s">
        <v>3786</v>
      </c>
      <c r="L153" t="s">
        <v>3787</v>
      </c>
      <c r="M153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t="s">
        <v>2514</v>
      </c>
      <c r="F154" t="s">
        <v>3792</v>
      </c>
      <c r="G154" t="s">
        <v>3793</v>
      </c>
      <c r="H154" t="s">
        <v>3794</v>
      </c>
      <c r="I154" t="s">
        <v>3795</v>
      </c>
      <c r="J154" t="s">
        <v>3796</v>
      </c>
      <c r="K154" t="s">
        <v>3797</v>
      </c>
    </row>
    <row r="155" spans="1:82" ht="15" x14ac:dyDescent="0.25">
      <c r="A155" s="21" t="s">
        <v>4050</v>
      </c>
      <c r="B155" s="21" t="s">
        <v>3242</v>
      </c>
      <c r="C155" s="21">
        <v>1.57</v>
      </c>
      <c r="D155" t="s">
        <v>3972</v>
      </c>
      <c r="E155" t="s">
        <v>3973</v>
      </c>
      <c r="F155" t="s">
        <v>3974</v>
      </c>
      <c r="G155" t="s">
        <v>3975</v>
      </c>
      <c r="H155" t="s">
        <v>3976</v>
      </c>
      <c r="I155" t="s">
        <v>3977</v>
      </c>
      <c r="J155" t="s">
        <v>3978</v>
      </c>
      <c r="K155" t="s">
        <v>3979</v>
      </c>
      <c r="L155" t="s">
        <v>3980</v>
      </c>
      <c r="M155" t="s">
        <v>3981</v>
      </c>
      <c r="N155" t="s">
        <v>3982</v>
      </c>
      <c r="O155" t="s">
        <v>3983</v>
      </c>
      <c r="P155" t="s">
        <v>3984</v>
      </c>
      <c r="Q155" t="s">
        <v>3985</v>
      </c>
      <c r="R155" t="s">
        <v>3986</v>
      </c>
      <c r="S155" t="s">
        <v>3987</v>
      </c>
      <c r="T155" t="s">
        <v>3988</v>
      </c>
      <c r="U155" t="s">
        <v>3989</v>
      </c>
      <c r="V155" t="s">
        <v>3990</v>
      </c>
      <c r="W155" t="s">
        <v>3991</v>
      </c>
      <c r="X155" t="s">
        <v>3992</v>
      </c>
      <c r="Y155" t="s">
        <v>3993</v>
      </c>
      <c r="Z155" t="s">
        <v>3994</v>
      </c>
      <c r="AA155" t="s">
        <v>3995</v>
      </c>
      <c r="AB155" t="s">
        <v>3996</v>
      </c>
      <c r="AC155" t="s">
        <v>3997</v>
      </c>
      <c r="AD155" t="s">
        <v>3998</v>
      </c>
      <c r="AE155" t="s">
        <v>3999</v>
      </c>
      <c r="AF155" t="s">
        <v>4000</v>
      </c>
      <c r="AG155" t="s">
        <v>4001</v>
      </c>
      <c r="AH155" t="s">
        <v>4002</v>
      </c>
      <c r="AI155" t="s">
        <v>4003</v>
      </c>
      <c r="AJ155" t="s">
        <v>4004</v>
      </c>
      <c r="AK155" t="s">
        <v>4005</v>
      </c>
      <c r="AL155" t="s">
        <v>4006</v>
      </c>
      <c r="AM155" t="s">
        <v>4007</v>
      </c>
      <c r="AN155" t="s">
        <v>4008</v>
      </c>
      <c r="AO155" t="s">
        <v>4009</v>
      </c>
      <c r="AP155" t="s">
        <v>4010</v>
      </c>
      <c r="AQ155" t="s">
        <v>4011</v>
      </c>
      <c r="AR155" t="s">
        <v>4012</v>
      </c>
      <c r="AS155" t="s">
        <v>4013</v>
      </c>
      <c r="AT155" t="s">
        <v>4014</v>
      </c>
      <c r="AU155" t="s">
        <v>4015</v>
      </c>
      <c r="AV155" t="s">
        <v>4016</v>
      </c>
      <c r="AW155" t="s">
        <v>4017</v>
      </c>
      <c r="AX155" t="s">
        <v>4018</v>
      </c>
      <c r="AY155" t="s">
        <v>4019</v>
      </c>
      <c r="AZ155" t="s">
        <v>4020</v>
      </c>
      <c r="BA155" t="s">
        <v>4021</v>
      </c>
      <c r="BB155" t="s">
        <v>4022</v>
      </c>
      <c r="BC155" t="s">
        <v>4023</v>
      </c>
      <c r="BD155" t="s">
        <v>4024</v>
      </c>
      <c r="BE155" t="s">
        <v>4025</v>
      </c>
      <c r="BF155" t="s">
        <v>4026</v>
      </c>
      <c r="BG155" t="s">
        <v>4027</v>
      </c>
      <c r="BH155" t="s">
        <v>4028</v>
      </c>
      <c r="BI155" t="s">
        <v>4029</v>
      </c>
      <c r="BJ155" t="s">
        <v>4030</v>
      </c>
      <c r="BK155" t="s">
        <v>4031</v>
      </c>
      <c r="BL155" t="s">
        <v>4032</v>
      </c>
      <c r="BM155" t="s">
        <v>4033</v>
      </c>
      <c r="BN155" t="s">
        <v>4034</v>
      </c>
      <c r="BO155" t="s">
        <v>4035</v>
      </c>
      <c r="BP155" t="s">
        <v>4036</v>
      </c>
      <c r="BQ155" t="s">
        <v>4037</v>
      </c>
      <c r="BR155" t="s">
        <v>4038</v>
      </c>
      <c r="BS155" t="s">
        <v>4039</v>
      </c>
      <c r="BT155" t="s">
        <v>4040</v>
      </c>
      <c r="BU155" t="s">
        <v>4041</v>
      </c>
      <c r="BV155" t="s">
        <v>4042</v>
      </c>
      <c r="BW155" t="s">
        <v>4043</v>
      </c>
      <c r="BX155" t="s">
        <v>4044</v>
      </c>
      <c r="BY155" t="s">
        <v>4045</v>
      </c>
      <c r="BZ155" t="s">
        <v>4046</v>
      </c>
      <c r="CA155" t="s">
        <v>4047</v>
      </c>
      <c r="CB155" t="s">
        <v>4048</v>
      </c>
      <c r="CC155" t="s">
        <v>4049</v>
      </c>
      <c r="CD155" t="s">
        <v>4049</v>
      </c>
    </row>
    <row r="156" spans="1:82" x14ac:dyDescent="0.2">
      <c r="E156" s="83"/>
    </row>
    <row r="157" spans="1:82" x14ac:dyDescent="0.2">
      <c r="E157" s="83"/>
    </row>
    <row r="158" spans="1:82" x14ac:dyDescent="0.2">
      <c r="E158" s="83"/>
    </row>
    <row r="159" spans="1:82" x14ac:dyDescent="0.2">
      <c r="E159" s="83"/>
    </row>
    <row r="160" spans="1:82" x14ac:dyDescent="0.2">
      <c r="E160" s="83"/>
    </row>
    <row r="161" spans="5:7" x14ac:dyDescent="0.2">
      <c r="E161" s="83"/>
    </row>
    <row r="162" spans="5:7" x14ac:dyDescent="0.2">
      <c r="E162" s="83"/>
    </row>
    <row r="163" spans="5:7" x14ac:dyDescent="0.2">
      <c r="E163" s="83"/>
    </row>
    <row r="164" spans="5:7" x14ac:dyDescent="0.2">
      <c r="E164" s="83"/>
      <c r="G164" s="66"/>
    </row>
    <row r="165" spans="5:7" x14ac:dyDescent="0.2">
      <c r="E165" s="83"/>
    </row>
    <row r="166" spans="5:7" x14ac:dyDescent="0.2">
      <c r="E166" s="83"/>
    </row>
    <row r="167" spans="5:7" x14ac:dyDescent="0.2">
      <c r="E167" s="83"/>
    </row>
    <row r="168" spans="5:7" x14ac:dyDescent="0.2">
      <c r="E168" s="83"/>
    </row>
    <row r="169" spans="5:7" x14ac:dyDescent="0.2">
      <c r="E169" s="83"/>
    </row>
    <row r="170" spans="5:7" x14ac:dyDescent="0.2">
      <c r="E170" s="83"/>
    </row>
    <row r="171" spans="5:7" x14ac:dyDescent="0.2">
      <c r="E171" s="83"/>
    </row>
    <row r="172" spans="5:7" x14ac:dyDescent="0.2">
      <c r="E172" s="83"/>
    </row>
    <row r="173" spans="5:7" x14ac:dyDescent="0.2">
      <c r="E173" s="83"/>
    </row>
    <row r="174" spans="5:7" x14ac:dyDescent="0.2">
      <c r="E174" s="83"/>
    </row>
    <row r="175" spans="5:7" x14ac:dyDescent="0.2">
      <c r="E175" s="83"/>
    </row>
    <row r="176" spans="5:7" x14ac:dyDescent="0.2">
      <c r="E176" s="83"/>
    </row>
    <row r="177" spans="5:5" x14ac:dyDescent="0.2">
      <c r="E177" s="83"/>
    </row>
    <row r="178" spans="5:5" x14ac:dyDescent="0.2">
      <c r="E178" s="83"/>
    </row>
    <row r="179" spans="5:5" x14ac:dyDescent="0.2">
      <c r="E179" s="83"/>
    </row>
    <row r="180" spans="5:5" x14ac:dyDescent="0.2">
      <c r="E180" s="83"/>
    </row>
    <row r="181" spans="5:5" x14ac:dyDescent="0.2">
      <c r="E181" s="83"/>
    </row>
    <row r="182" spans="5:5" x14ac:dyDescent="0.2">
      <c r="E182" s="83"/>
    </row>
    <row r="183" spans="5:5" x14ac:dyDescent="0.2">
      <c r="E183" s="83"/>
    </row>
    <row r="184" spans="5:5" x14ac:dyDescent="0.2">
      <c r="E184" s="83"/>
    </row>
    <row r="185" spans="5:5" x14ac:dyDescent="0.2">
      <c r="E185" s="83"/>
    </row>
    <row r="186" spans="5:5" x14ac:dyDescent="0.2">
      <c r="E186" s="83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76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3" x14ac:dyDescent="0.25">
      <c r="B1761" s="77" t="s">
        <v>3951</v>
      </c>
      <c r="C1761" t="s">
        <v>2514</v>
      </c>
    </row>
    <row r="1762" spans="2:3" x14ac:dyDescent="0.25">
      <c r="B1762" s="77" t="s">
        <v>3951</v>
      </c>
      <c r="C1762" t="s">
        <v>3792</v>
      </c>
    </row>
    <row r="1763" spans="2:3" x14ac:dyDescent="0.25">
      <c r="B1763" s="77" t="s">
        <v>3951</v>
      </c>
      <c r="C1763" t="s">
        <v>3793</v>
      </c>
    </row>
    <row r="1764" spans="2:3" x14ac:dyDescent="0.25">
      <c r="B1764" s="77" t="s">
        <v>3951</v>
      </c>
      <c r="C1764" t="s">
        <v>3794</v>
      </c>
    </row>
    <row r="1765" spans="2:3" x14ac:dyDescent="0.25">
      <c r="B1765" s="77" t="s">
        <v>3951</v>
      </c>
      <c r="C1765" t="s">
        <v>3795</v>
      </c>
    </row>
    <row r="1766" spans="2:3" x14ac:dyDescent="0.25">
      <c r="B1766" s="77" t="s">
        <v>3951</v>
      </c>
      <c r="C1766" t="s">
        <v>3796</v>
      </c>
    </row>
    <row r="1767" spans="2:3" x14ac:dyDescent="0.25">
      <c r="B1767" s="77" t="s">
        <v>3951</v>
      </c>
      <c r="C1767" t="s">
        <v>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topLeftCell="A20"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6c468c42-b838-4982-98ec-e0d39a20f8d8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2bf1e660-0d8f-4c78-a40f-c5193eca133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2025-02-14T14:14:05Z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