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8CE89487-AE2E-4E39-923A-0EF624D063A9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34" i="45" l="1"/>
  <c r="K1434" i="45"/>
  <c r="BJ1434" i="45"/>
  <c r="AA1433" i="45"/>
  <c r="K1433" i="45"/>
  <c r="BJ1433" i="45"/>
  <c r="AA1432" i="45" l="1"/>
  <c r="K1432" i="45"/>
  <c r="BJ1432" i="45"/>
  <c r="AA1431" i="45"/>
  <c r="K1431" i="45"/>
  <c r="BJ1431" i="45"/>
  <c r="AA1430" i="45"/>
  <c r="K1430" i="45"/>
  <c r="BJ1430" i="45"/>
  <c r="AA1429" i="45" l="1"/>
  <c r="R1429" i="45"/>
  <c r="K1429" i="45"/>
  <c r="BJ1429" i="45"/>
  <c r="K1428" i="45" l="1"/>
  <c r="BJ1428" i="45"/>
  <c r="AA1427" i="45" l="1"/>
  <c r="R1427" i="45"/>
  <c r="M1427" i="45"/>
  <c r="K1427" i="45"/>
  <c r="BJ1427" i="45"/>
  <c r="AA1423" i="45" l="1"/>
  <c r="AA1424" i="45"/>
  <c r="AA1425" i="45"/>
  <c r="AA1426" i="45"/>
  <c r="R1426" i="45"/>
  <c r="K1426" i="45"/>
  <c r="BJ1426" i="45"/>
  <c r="R1425" i="45" l="1"/>
  <c r="K1425" i="45"/>
  <c r="BJ1425" i="45"/>
  <c r="R1424" i="45" l="1"/>
  <c r="K1424" i="45"/>
  <c r="BJ1424" i="45"/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<sst xmlns="http://schemas.openxmlformats.org/spreadsheetml/2006/main" count="20576" uniqueCount="4088">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</sst>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34" totalsRowShown="0">
  <autoFilter ref="A1:BM1434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92" activePane="bottomLeft" state="frozen"/>
      <selection pane="bottomLeft" activeCell="U1433" sqref="U1433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5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2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5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2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5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2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5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2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5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2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2" x14ac:dyDescent="0.25">
      <c r="A1429" s="6">
        <v>1</v>
      </c>
      <c r="B1429" s="6" t="s">
        <v>149</v>
      </c>
      <c r="D1429" s="6" t="s">
        <v>149</v>
      </c>
      <c r="E1429" s="6">
        <v>1426</v>
      </c>
      <c r="G1429" s="9" t="s">
        <v>74</v>
      </c>
      <c r="H1429" s="10" t="s">
        <v>150</v>
      </c>
      <c r="I1429" s="11" t="s">
        <v>4051</v>
      </c>
      <c r="J1429" s="83">
        <v>9038990001400</v>
      </c>
      <c r="K1429" s="11" t="str">
        <f>CONCATENATE(Table3[[#This Row],[Type]]," "&amp;TEXT(Table3[[#This Row],[Diameter]],".0000")&amp;""," "&amp;Table3[[#This Row],[NumFlutes]]&amp;"FL")</f>
        <v>CD .0055 2FL</v>
      </c>
      <c r="M1429" s="13">
        <v>5.4999999999999997E-3</v>
      </c>
      <c r="N1429" s="13">
        <v>0.11799999999999999</v>
      </c>
      <c r="O1429" s="6">
        <v>0.04</v>
      </c>
      <c r="P1429" s="6">
        <v>0.316</v>
      </c>
      <c r="R1429" s="14">
        <f>IF(Table3[[#This Row],[ShoulderLenEnd]]="",0,90-(DEGREES(ATAN((Q1429-P1429)/((N1429-O1429)/2)))))</f>
        <v>0</v>
      </c>
      <c r="S1429" s="15">
        <v>0.47499999999999998</v>
      </c>
      <c r="T1429" s="6">
        <v>2</v>
      </c>
      <c r="U1429" s="6">
        <v>1.496</v>
      </c>
      <c r="V1429" s="6">
        <v>5.5100000000000003E-2</v>
      </c>
      <c r="Z1429" s="6">
        <v>140</v>
      </c>
      <c r="AA1429" s="13">
        <f>IF(Z1429 &lt; 1, "", (M1429/2)/TAN(RADIANS(Z1429/2)))</f>
        <v>1.0009181442320566E-3</v>
      </c>
      <c r="AE1429" s="6" t="s">
        <v>44</v>
      </c>
      <c r="AF1429" s="6" t="s">
        <v>369</v>
      </c>
      <c r="AG1429" s="6" t="s">
        <v>875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4052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2" x14ac:dyDescent="0.25">
      <c r="A1430" s="6">
        <v>1</v>
      </c>
      <c r="B1430" s="6" t="s">
        <v>149</v>
      </c>
      <c r="D1430" s="6" t="s">
        <v>149</v>
      </c>
      <c r="E1430" s="6">
        <v>1427</v>
      </c>
      <c r="G1430" s="9" t="s">
        <v>74</v>
      </c>
      <c r="H1430" s="10" t="s">
        <v>150</v>
      </c>
      <c r="I1430" s="11" t="s">
        <v>4060</v>
      </c>
      <c r="J1430" s="12">
        <v>320426</v>
      </c>
      <c r="K1430" s="11" t="str">
        <f>CONCATENATE(Table3[[#This Row],[Type]]," "&amp;TEXT(Table3[[#This Row],[Diameter]],".0000")&amp;""," "&amp;Table3[[#This Row],[NumFlutes]]&amp;"FL")</f>
        <v>CD .0114 2FL</v>
      </c>
      <c r="M1430" s="13">
        <v>1.14E-2</v>
      </c>
      <c r="N1430" s="13">
        <v>0.11799999999999999</v>
      </c>
      <c r="O1430" s="6">
        <v>3.9E-2</v>
      </c>
      <c r="P1430" s="6">
        <v>0.23899999999999999</v>
      </c>
      <c r="R1430" s="14">
        <v>0</v>
      </c>
      <c r="S1430" s="15">
        <v>0.41499999999999998</v>
      </c>
      <c r="T1430" s="6">
        <v>2</v>
      </c>
      <c r="U1430" s="6">
        <v>1.4990000000000001</v>
      </c>
      <c r="V1430" s="6">
        <v>0.12</v>
      </c>
      <c r="Z1430" s="6">
        <v>130</v>
      </c>
      <c r="AA1430" s="13">
        <f>IF(Z1430 &lt; 1, "", (M1430/2)/TAN(RADIANS(Z1430/2)))</f>
        <v>2.6579536514834919E-3</v>
      </c>
      <c r="AE1430" s="6" t="s">
        <v>44</v>
      </c>
      <c r="AF1430" s="6" t="s">
        <v>369</v>
      </c>
      <c r="AG1430" s="6" t="s">
        <v>4061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4062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2" x14ac:dyDescent="0.25">
      <c r="A1431" s="6">
        <v>1</v>
      </c>
      <c r="B1431" s="6" t="s">
        <v>149</v>
      </c>
      <c r="D1431" s="6" t="s">
        <v>149</v>
      </c>
      <c r="E1431" s="6">
        <v>1428</v>
      </c>
      <c r="G1431" s="9" t="s">
        <v>74</v>
      </c>
      <c r="H1431" s="10" t="s">
        <v>150</v>
      </c>
      <c r="I1431" s="11" t="s">
        <v>4070</v>
      </c>
      <c r="J1431" s="83">
        <v>9038990002800</v>
      </c>
      <c r="K1431" s="11" t="str">
        <f>CONCATENATE(Table3[[#This Row],[Type]]," "&amp;TEXT(Table3[[#This Row],[Diameter]],".0000")&amp;""," "&amp;Table3[[#This Row],[NumFlutes]]&amp;"FL")</f>
        <v>CD .0110 2FL</v>
      </c>
      <c r="M1431" s="13">
        <v>1.0999999999999999E-2</v>
      </c>
      <c r="N1431" s="13">
        <v>0.11799999999999999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0.11799999999999999</v>
      </c>
      <c r="Z1431" s="6">
        <v>140</v>
      </c>
      <c r="AA1431" s="13">
        <f>IF(Z1431 &lt; 1, "", (M1431/2)/TAN(RADIANS(Z1431/2)))</f>
        <v>2.0018362884641132E-3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4071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2" x14ac:dyDescent="0.25">
      <c r="A1432" s="6">
        <v>1</v>
      </c>
      <c r="B1432" s="6" t="s">
        <v>149</v>
      </c>
      <c r="D1432" s="6" t="s">
        <v>149</v>
      </c>
      <c r="E1432" s="6">
        <v>1429</v>
      </c>
      <c r="G1432" s="9" t="s">
        <v>74</v>
      </c>
      <c r="H1432" s="10" t="s">
        <v>150</v>
      </c>
      <c r="I1432" s="11" t="s">
        <v>4079</v>
      </c>
      <c r="J1432" s="83">
        <v>9038990001900</v>
      </c>
      <c r="K1432" s="11" t="str">
        <f>CONCATENATE(Table3[[#This Row],[Type]]," "&amp;TEXT(Table3[[#This Row],[Diameter]],".0000")&amp;""," "&amp;Table3[[#This Row],[NumFlutes]]&amp;"FL")</f>
        <v>CD .0070 2FL</v>
      </c>
      <c r="M1432" s="13">
        <v>7.0000000000000001E-3</v>
      </c>
      <c r="N1432" s="13">
        <v>1.18E-2</v>
      </c>
      <c r="O1432" s="6">
        <v>0.04</v>
      </c>
      <c r="P1432" s="6">
        <v>0.316</v>
      </c>
      <c r="R1432" s="14">
        <v>0</v>
      </c>
      <c r="S1432" s="15">
        <v>0.47499999999999998</v>
      </c>
      <c r="T1432" s="6">
        <v>2</v>
      </c>
      <c r="U1432" s="6">
        <v>1.496</v>
      </c>
      <c r="V1432" s="6">
        <v>7.9000000000000001E-2</v>
      </c>
      <c r="Z1432" s="6">
        <v>140</v>
      </c>
      <c r="AA1432" s="13">
        <f>IF(Z1432 &lt; 1, "", (M1432/2)/TAN(RADIANS(Z1432/2)))</f>
        <v>1.2738958199317086E-3</v>
      </c>
      <c r="AE1432" s="6" t="s">
        <v>44</v>
      </c>
      <c r="AF1432" s="6" t="s">
        <v>369</v>
      </c>
      <c r="AG1432" s="6" t="s">
        <v>875</v>
      </c>
      <c r="AH1432" s="6" t="s">
        <v>153</v>
      </c>
      <c r="AI1432" s="6">
        <v>0</v>
      </c>
      <c r="AJ1432" s="6">
        <v>1</v>
      </c>
      <c r="AK1432" s="6">
        <v>0</v>
      </c>
      <c r="AL1432" s="6">
        <v>0</v>
      </c>
      <c r="AM1432" s="6">
        <v>0</v>
      </c>
      <c r="AN1432" s="6">
        <v>1</v>
      </c>
      <c r="AO1432" s="6">
        <v>1</v>
      </c>
      <c r="AP1432" s="6">
        <v>1</v>
      </c>
      <c r="AQ1432" s="6" t="s">
        <v>4080</v>
      </c>
      <c r="AR1432" s="6">
        <v>0</v>
      </c>
      <c r="AS1432" s="6">
        <v>0</v>
      </c>
      <c r="AT1432" s="6">
        <v>0</v>
      </c>
      <c r="AU1432" s="6">
        <v>0</v>
      </c>
      <c r="AV1432" s="6">
        <v>2</v>
      </c>
      <c r="AW1432" s="6">
        <v>0</v>
      </c>
      <c r="AX1432" s="6">
        <v>0</v>
      </c>
      <c r="AY1432" s="6">
        <v>0</v>
      </c>
      <c r="AZ1432" s="6">
        <v>1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2" x14ac:dyDescent="0.25">
      <c r="A1433" s="6">
        <v>0</v>
      </c>
      <c r="B1433" s="6" t="s">
        <v>149</v>
      </c>
      <c r="D1433" s="6" t="s">
        <v>149</v>
      </c>
      <c r="G1433" s="9" t="s">
        <v>74</v>
      </c>
      <c r="H1433" s="10" t="s">
        <v>2265</v>
      </c>
      <c r="I1433" s="11" t="s">
        <v>4087</v>
      </c>
      <c r="J1433" s="12">
        <v>51020</v>
      </c>
      <c r="K1433" s="11" t="str">
        <f>CONCATENATE(Table3[[#This Row],[Type]]," "&amp;TEXT(Table3[[#This Row],[Diameter]],".0000")&amp;""," "&amp;Table3[[#This Row],[NumFlutes]]&amp;"FL")</f>
        <v>DC .1610 2FL</v>
      </c>
      <c r="M1433" s="13">
        <v>0.161</v>
      </c>
      <c r="N1433" s="13">
        <v>0.161</v>
      </c>
      <c r="O1433" s="6">
        <v>0.161</v>
      </c>
      <c r="P1433" s="6">
        <v>1.375</v>
      </c>
      <c r="R1433" s="14">
        <v>0</v>
      </c>
      <c r="S1433" s="15">
        <v>1.5</v>
      </c>
      <c r="T1433" s="6">
        <v>2</v>
      </c>
      <c r="U1433" s="6">
        <v>2.5</v>
      </c>
      <c r="V1433" s="6">
        <v>1.109</v>
      </c>
      <c r="Z1433" s="6">
        <v>118</v>
      </c>
      <c r="AA1433" s="13">
        <f t="shared" ref="AA1433" si="26">IF(Z1433 &lt; 1, "", (M1433/2)/TAN(RADIANS(Z1433/2)))</f>
        <v>4.8369279831718605E-2</v>
      </c>
      <c r="AE1433" s="6" t="s">
        <v>44</v>
      </c>
      <c r="AF1433" s="6" t="s">
        <v>369</v>
      </c>
      <c r="AG1433" s="6" t="s">
        <v>79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0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2" x14ac:dyDescent="0.25">
      <c r="A1434" s="6">
        <v>0</v>
      </c>
      <c r="B1434" s="6" t="s">
        <v>1873</v>
      </c>
      <c r="C1434" s="6" t="s">
        <v>1873</v>
      </c>
      <c r="G1434" s="9" t="s">
        <v>74</v>
      </c>
      <c r="H1434" s="10" t="s">
        <v>1873</v>
      </c>
      <c r="I1434" s="11" t="s">
        <v>1894</v>
      </c>
      <c r="J1434" s="12">
        <v>22640</v>
      </c>
      <c r="K1434" s="11" t="str">
        <f>CONCATENATE(Table3[[#This Row],[Type]]," "&amp;TEXT(Table3[[#This Row],[Diameter]],".0000")&amp;""," "&amp;Table3[[#This Row],[NumFlutes]]&amp;"FL")</f>
        <v>KC .5000 5FL</v>
      </c>
      <c r="M1434" s="13">
        <v>0.5</v>
      </c>
      <c r="N1434" s="13">
        <v>0.5</v>
      </c>
      <c r="O1434" s="6">
        <v>0.25</v>
      </c>
      <c r="P1434" s="6">
        <v>0.82799999999999996</v>
      </c>
      <c r="Q1434" s="6">
        <v>0.97</v>
      </c>
      <c r="R1434" s="14">
        <f>IF(Table3[[#This Row],[ShoulderLenEnd]]="",0,90-(DEGREES(ATAN((Q1434-P1434)/((N1434-O1434)/2)))))</f>
        <v>41.356871787793956</v>
      </c>
      <c r="S1434" s="15">
        <v>1.1000000000000001</v>
      </c>
      <c r="T1434" s="6">
        <v>5</v>
      </c>
      <c r="U1434" s="6">
        <v>3.01</v>
      </c>
      <c r="V1434" s="6">
        <v>7.8E-2</v>
      </c>
      <c r="AE1434" s="6" t="s">
        <v>44</v>
      </c>
      <c r="AF1434" s="6" t="s">
        <v>62</v>
      </c>
      <c r="AG1434" s="6" t="s">
        <v>66</v>
      </c>
      <c r="AI1434" s="6">
        <v>0</v>
      </c>
      <c r="AJ1434" s="6">
        <v>1</v>
      </c>
      <c r="AK1434" s="6">
        <v>1</v>
      </c>
      <c r="AL1434" s="6">
        <v>1</v>
      </c>
      <c r="AM1434" s="6">
        <v>1</v>
      </c>
      <c r="AN1434" s="6">
        <v>1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1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1409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9" sqref="A159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s="21" t="s">
        <v>3973</v>
      </c>
      <c r="F155" s="21" t="s">
        <v>3974</v>
      </c>
      <c r="G155" s="21" t="s">
        <v>3975</v>
      </c>
      <c r="H155" s="21" t="s">
        <v>3976</v>
      </c>
      <c r="I155" s="21" t="s">
        <v>3977</v>
      </c>
      <c r="J155" s="21" t="s">
        <v>3978</v>
      </c>
      <c r="K155" s="21" t="s">
        <v>3979</v>
      </c>
      <c r="L155" s="21" t="s">
        <v>3980</v>
      </c>
      <c r="M155" s="21" t="s">
        <v>3981</v>
      </c>
      <c r="N155" s="21" t="s">
        <v>3982</v>
      </c>
      <c r="O155" s="21" t="s">
        <v>3983</v>
      </c>
      <c r="P155" s="21" t="s">
        <v>3984</v>
      </c>
      <c r="Q155" s="21" t="s">
        <v>3985</v>
      </c>
      <c r="R155" s="21" t="s">
        <v>3986</v>
      </c>
      <c r="S155" s="21" t="s">
        <v>3987</v>
      </c>
      <c r="T155" s="21" t="s">
        <v>3988</v>
      </c>
      <c r="U155" s="21" t="s">
        <v>3989</v>
      </c>
      <c r="V155" s="21" t="s">
        <v>3990</v>
      </c>
      <c r="W155" s="21" t="s">
        <v>3991</v>
      </c>
      <c r="X155" s="21" t="s">
        <v>3992</v>
      </c>
      <c r="Y155" s="21" t="s">
        <v>3993</v>
      </c>
      <c r="Z155" s="21" t="s">
        <v>3994</v>
      </c>
      <c r="AA155" s="21" t="s">
        <v>3995</v>
      </c>
      <c r="AB155" s="21" t="s">
        <v>3996</v>
      </c>
      <c r="AC155" s="21" t="s">
        <v>3997</v>
      </c>
      <c r="AD155" s="21" t="s">
        <v>3998</v>
      </c>
      <c r="AE155" s="21" t="s">
        <v>3999</v>
      </c>
      <c r="AF155" s="21" t="s">
        <v>4000</v>
      </c>
      <c r="AG155" s="21" t="s">
        <v>4001</v>
      </c>
      <c r="AH155" s="21" t="s">
        <v>4002</v>
      </c>
      <c r="AI155" s="21" t="s">
        <v>4003</v>
      </c>
      <c r="AJ155" s="21" t="s">
        <v>4004</v>
      </c>
      <c r="AK155" s="21" t="s">
        <v>4005</v>
      </c>
      <c r="AL155" s="21" t="s">
        <v>4006</v>
      </c>
      <c r="AM155" s="21" t="s">
        <v>4007</v>
      </c>
      <c r="AN155" s="21" t="s">
        <v>4008</v>
      </c>
      <c r="AO155" s="21" t="s">
        <v>4009</v>
      </c>
      <c r="AP155" s="21" t="s">
        <v>4010</v>
      </c>
      <c r="AQ155" s="21" t="s">
        <v>4011</v>
      </c>
      <c r="AR155" s="21" t="s">
        <v>4012</v>
      </c>
      <c r="AS155" s="21" t="s">
        <v>4013</v>
      </c>
      <c r="AT155" s="21" t="s">
        <v>4014</v>
      </c>
      <c r="AU155" s="21" t="s">
        <v>4015</v>
      </c>
      <c r="AV155" s="21" t="s">
        <v>4016</v>
      </c>
      <c r="AW155" s="21" t="s">
        <v>4017</v>
      </c>
      <c r="AX155" s="21" t="s">
        <v>4018</v>
      </c>
      <c r="AY155" s="21" t="s">
        <v>4019</v>
      </c>
      <c r="AZ155" s="21" t="s">
        <v>4020</v>
      </c>
      <c r="BA155" s="21" t="s">
        <v>4021</v>
      </c>
      <c r="BB155" s="21" t="s">
        <v>4022</v>
      </c>
      <c r="BC155" s="21" t="s">
        <v>4023</v>
      </c>
      <c r="BD155" s="21" t="s">
        <v>4024</v>
      </c>
      <c r="BE155" s="21" t="s">
        <v>4025</v>
      </c>
      <c r="BF155" s="21" t="s">
        <v>4026</v>
      </c>
      <c r="BG155" s="21" t="s">
        <v>4027</v>
      </c>
      <c r="BH155" s="21" t="s">
        <v>4028</v>
      </c>
      <c r="BI155" s="21" t="s">
        <v>4029</v>
      </c>
      <c r="BJ155" s="21" t="s">
        <v>4030</v>
      </c>
      <c r="BK155" s="21" t="s">
        <v>4031</v>
      </c>
      <c r="BL155" s="21" t="s">
        <v>4032</v>
      </c>
      <c r="BM155" s="21" t="s">
        <v>4033</v>
      </c>
      <c r="BN155" s="21" t="s">
        <v>4034</v>
      </c>
      <c r="BO155" s="21" t="s">
        <v>4035</v>
      </c>
      <c r="BP155" s="21" t="s">
        <v>4036</v>
      </c>
      <c r="BQ155" s="21" t="s">
        <v>4037</v>
      </c>
      <c r="BR155" s="21" t="s">
        <v>4038</v>
      </c>
      <c r="BS155" s="21" t="s">
        <v>4039</v>
      </c>
      <c r="BT155" s="21" t="s">
        <v>4040</v>
      </c>
      <c r="BU155" s="21" t="s">
        <v>4041</v>
      </c>
      <c r="BV155" s="21" t="s">
        <v>4042</v>
      </c>
      <c r="BW155" s="21" t="s">
        <v>4043</v>
      </c>
      <c r="BX155" s="21" t="s">
        <v>4044</v>
      </c>
      <c r="BY155" s="21" t="s">
        <v>4045</v>
      </c>
      <c r="BZ155" s="21" t="s">
        <v>4046</v>
      </c>
      <c r="CA155" s="21" t="s">
        <v>4047</v>
      </c>
      <c r="CB155" s="21" t="s">
        <v>4048</v>
      </c>
      <c r="CC155" s="21" t="s">
        <v>4049</v>
      </c>
      <c r="CD155" s="21" t="s">
        <v>4049</v>
      </c>
    </row>
    <row r="156" spans="1:82" x14ac:dyDescent="0.2">
      <c r="A156" s="21" t="s">
        <v>4052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4053</v>
      </c>
      <c r="G156" s="21" t="s">
        <v>4054</v>
      </c>
      <c r="H156" s="21" t="s">
        <v>4055</v>
      </c>
      <c r="I156" s="21" t="s">
        <v>4056</v>
      </c>
      <c r="J156" s="21" t="s">
        <v>4057</v>
      </c>
      <c r="K156" s="21" t="s">
        <v>4058</v>
      </c>
      <c r="L156" s="21" t="s">
        <v>4059</v>
      </c>
    </row>
    <row r="157" spans="1:82" ht="15" x14ac:dyDescent="0.25">
      <c r="A157" s="21" t="s">
        <v>4062</v>
      </c>
      <c r="B157" s="21" t="s">
        <v>2489</v>
      </c>
      <c r="C157" s="21">
        <v>1.4990000000000001</v>
      </c>
      <c r="D157" s="21" t="s">
        <v>2960</v>
      </c>
      <c r="E157" t="s">
        <v>2514</v>
      </c>
      <c r="F157" t="s">
        <v>4063</v>
      </c>
      <c r="G157" t="s">
        <v>4064</v>
      </c>
      <c r="H157" t="s">
        <v>4065</v>
      </c>
      <c r="I157" t="s">
        <v>4066</v>
      </c>
      <c r="J157" t="s">
        <v>4067</v>
      </c>
      <c r="K157" t="s">
        <v>4068</v>
      </c>
      <c r="L157" t="s">
        <v>4069</v>
      </c>
    </row>
    <row r="158" spans="1:82" ht="15" x14ac:dyDescent="0.25">
      <c r="A158" s="21" t="s">
        <v>4071</v>
      </c>
      <c r="B158" s="21" t="s">
        <v>2489</v>
      </c>
      <c r="C158" s="21">
        <v>1.496</v>
      </c>
      <c r="D158" s="21" t="s">
        <v>2960</v>
      </c>
      <c r="E158" t="s">
        <v>2514</v>
      </c>
      <c r="F158" t="s">
        <v>4072</v>
      </c>
      <c r="G158" t="s">
        <v>4073</v>
      </c>
      <c r="H158" t="s">
        <v>4074</v>
      </c>
      <c r="I158" t="s">
        <v>4075</v>
      </c>
      <c r="J158" t="s">
        <v>4076</v>
      </c>
      <c r="K158" t="s">
        <v>4077</v>
      </c>
      <c r="L158" t="s">
        <v>4078</v>
      </c>
    </row>
    <row r="159" spans="1:82" ht="15" x14ac:dyDescent="0.25">
      <c r="A159" s="21" t="s">
        <v>4080</v>
      </c>
      <c r="B159" s="21" t="s">
        <v>2489</v>
      </c>
      <c r="C159" s="21">
        <v>1.496</v>
      </c>
      <c r="D159" s="21" t="s">
        <v>2960</v>
      </c>
      <c r="E159" t="s">
        <v>2514</v>
      </c>
      <c r="F159" t="s">
        <v>4053</v>
      </c>
      <c r="G159" t="s">
        <v>4081</v>
      </c>
      <c r="H159" t="s">
        <v>4082</v>
      </c>
      <c r="I159" t="s">
        <v>4083</v>
      </c>
      <c r="J159" t="s">
        <v>4084</v>
      </c>
      <c r="K159" t="s">
        <v>4085</v>
      </c>
      <c r="L159" t="s">
        <v>4086</v>
      </c>
    </row>
    <row r="160" spans="1:82" x14ac:dyDescent="0.2">
      <c r="E160" s="82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6c468c42-b838-4982-98ec-e0d39a20f8d8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2025-03-17T20:14:50Z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