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0BD686BA-B931-4F34-B03F-814213B938FD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71" i="45" l="1"/>
  <c r="R1470" i="45"/>
  <c r="BM1470" i="45"/>
  <c r="BM1471" i="45"/>
  <c r="K1469" i="45"/>
  <c r="K1470" i="45"/>
  <c r="K1471" i="45"/>
  <c r="R1469" i="45" l="1"/>
  <c r="BM1469" i="45"/>
  <c r="R1468" i="45" l="1"/>
  <c r="K1468" i="45"/>
  <c r="BM1468" i="45"/>
  <c r="R1467" i="45" l="1"/>
  <c r="K1467" i="45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BM1426" i="45"/>
  <c r="K1426" i="45" l="1"/>
  <c r="AA1422" i="45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A1078" i="45"/>
  <c r="R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<sst xmlns="http://schemas.openxmlformats.org/spreadsheetml/2006/main" count="16830" uniqueCount="4103">
  <si>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</si>
  <si>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</si>
  <si>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</si>
  <si>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</si>
  <si>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</si>
  <si>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</si>
  <si>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</si>
  <si>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</si>
  <si>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</si>
  <si>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</si>
  <si>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</si>
  <si>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</si>
  <si>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</si>
  <si>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</si>
  <si>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</si>
  <si>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</si>
  <si>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</si>
  <si>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</si>
  <si>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</si>
  <si>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</si>
  <si>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</si>
  <si>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</si>
  <si>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</si>
  <si>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</si>
  <si>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</si>
  <si>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</si>
  <si>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</si>
  <si>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</si>
  <si>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</si>
  <si>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</si>
  <si>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</si>
  <si>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</si>
  <si>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</si>
  <si>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</si>
  <si>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</si>
  <si>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</si>
  <si>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</si>
  <si>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</si>
  <si>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</si>
  <si>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</si>
  <si>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</si>
  <si>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</si>
  <si>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</si>
  <si>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</si>
  <si>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</si>
  <si>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</si>
  <si>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</si>
  <si>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</si>
  <si>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</si>
  <si>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</si>
  <si>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</si>
  <si>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</si>
  <si>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</si>
  <si>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</si>
  <si>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</si>
  <si>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</si>
  <si>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</si>
  <si>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</si>
  <si>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</si>
  <si>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</si>
  <si>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</si>
  <si>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</si>
  <si>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</si>
  <si>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</si>
  <si>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</si>
  <si>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</si>
  <si>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</si>
  <si>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</si>
  <si>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</si>
  <si>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</si>
  <si>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</si>
  <si>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</si>
  <si>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</si>
  <si>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</si>
  <si>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</si>
  <si>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</si>
  <si>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</si>
  <si>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</si>
  <si>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</si>
  <si>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</si>
  <si>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</si>
  <si>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</si>
  <si>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</si>
  <si>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</si>
  <si>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</si>
  <si>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</si>
  <si>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</si>
  <si>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</si>
  <si>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</si>
  <si>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</si>
  <si>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</si>
  <si>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</si>
  <si>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</si>
  <si>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</si>
  <si>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</si>
  <si>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</si>
  <si>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</si>
  <si>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</si>
  <si>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</si>
  <si>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</si>
  <si>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</si>
  <si>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</si>
  <si>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</si>
  <si>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</si>
  <si>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</si>
  <si>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</si>
  <si>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</si>
  <si>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</si>
  <si>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</si>
  <si>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</si>
  <si>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</si>
  <si>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</si>
  <si>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</si>
  <si>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</si>
  <si>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</si>
  <si>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</si>
  <si>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</si>
  <si>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</si>
  <si>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</si>
  <si>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</si>
  <si>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</si>
  <si>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</si>
  <si>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</si>
  <si>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</si>
  <si>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</si>
  <si>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</si>
  <si>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</si>
  <si>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</si>
  <si>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</si>
  <si>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</si>
  <si>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</si>
  <si>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</si>
  <si>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</si>
  <si>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</si>
  <si>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</si>
  <si>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</si>
  <si>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</si>
  <si>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</si>
  <si>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</si>
  <si>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</si>
  <si>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</si>
  <si>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</si>
  <si>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</si>
  <si>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</si>
  <si>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</si>
  <si>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</si>
  <si>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</si>
  <si>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</si>
  <si>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</si>
  <si>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</si>
  <si>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</si>
  <si>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</si>
  <si>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</si>
  <si>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</si>
  <si>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</si>
  <si>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</si>
  <si>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</si>
  <si>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</si>
  <si>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</si>
  <si>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</si>
  <si>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</si>
  <si>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</si>
  <si>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</si>
  <si>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</si>
  <si>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</si>
  <si>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</si>
  <si>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</si>
  <si>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</si>
  <si>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</si>
  <si>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</si>
  <si>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</si>
  <si>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</si>
  <si>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</si>
  <si>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</si>
  <si>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</si>
  <si>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</si>
  <si>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</si>
  <si>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</si>
  <si>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</si>
  <si>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</si>
  <si>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</si>
  <si>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</si>
  <si>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</si>
  <si>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</si>
  <si>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</si>
  <si>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</si>
  <si>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</si>
  <si>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</si>
  <si>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</si>
  <si>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</si>
  <si>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</si>
  <si>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</si>
  <si>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</si>
  <si>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</si>
  <si>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</si>
  <si>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</si>
  <si>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</si>
  <si>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</si>
  <si>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</si>
  <si>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</si>
  <si>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</si>
  <si>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</si>
  <si>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</si>
  <si>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</si>
  <si>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</si>
  <si>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</si>
  <si>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</si>
  <si>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</si>
  <si>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</si>
  <si>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</si>
  <si>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</si>
  <si>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</si>
  <si>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</si>
  <si>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</si>
  <si>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</si>
  <si>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</si>
  <si>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</si>
  <si>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</si>
  <si>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</si>
  <si>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</si>
  <si>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</si>
  <si>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</si>
  <si>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</si>
  <si>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</si>
  <si>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</si>
  <si>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</si>
  <si>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</si>
  <si>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</si>
  <si>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</si>
  <si>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</si>
  <si>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</si>
  <si>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</si>
  <si>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</si>
  <si>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</si>
  <si>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</si>
  <si>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</si>
  <si>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</si>
  <si>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</si>
  <si>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</si>
  <si>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</si>
  <si>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</si>
  <si>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</si>
  <si>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</si>
  <si>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</si>
  <si>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</si>
  <si>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</si>
  <si>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</si>
  <si>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</si>
  <si>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</si>
  <si>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</si>
  <si>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</si>
  <si>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</si>
  <si>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</si>
  <si>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</si>
  <si>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</si>
  <si>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</si>
  <si>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</si>
  <si>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</si>
  <si>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</si>
  <si>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</si>
  <si>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</si>
  <si>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</si>
  <si>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</si>
  <si>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</si>
  <si>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</si>
  <si>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</si>
  <si>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</si>
  <si>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</si>
  <si>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</si>
  <si>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</si>
  <si>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</si>
  <si>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</si>
  <si>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</si>
  <si>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</si>
  <si>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</si>
  <si>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</si>
  <si>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</si>
  <si>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</si>
  <si>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</si>
  <si>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</si>
  <si>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</si>
  <si>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</si>
  <si>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</si>
  <si>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</si>
  <si>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</si>
  <si>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</si>
  <si>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</si>
  <si>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</si>
  <si>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</si>
  <si>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</si>
  <si>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</si>
  <si>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</si>
  <si>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</si>
  <si>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</si>
  <si>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</si>
  <si>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</si>
  <si>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</si>
  <si>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</si>
  <si>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</si>
  <si>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</si>
  <si>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</si>
  <si>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</si>
  <si>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</si>
  <si>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</si>
  <si>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</si>
  <si>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</si>
  <si>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</si>
  <si>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</si>
  <si>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</si>
  <si>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</si>
  <si>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</si>
  <si>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</si>
  <si>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</si>
  <si>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</si>
  <si>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</si>
  <si>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</si>
  <si>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</si>
  <si>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</si>
  <si>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</si>
  <si>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</si>
  <si>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</si>
  <si>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</si>
  <si>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</si>
  <si>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</si>
  <si>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</si>
  <si>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</si>
  <si>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</si>
  <si>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</si>
  <si>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</si>
  <si>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</si>
  <si>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</si>
  <si>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</si>
  <si>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</si>
  <si>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</si>
  <si>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</si>
  <si>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</si>
  <si>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</si>
  <si>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</si>
  <si>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</si>
  <si>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</si>
  <si>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</si>
  <si>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</si>
  <si>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</si>
  <si>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</si>
  <si>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</si>
  <si>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</si>
  <si>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</si>
  <si>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</si>
  <si>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</si>
  <si>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</si>
  <si>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</si>
  <si>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</si>
  <si>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</si>
  <si>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</si>
  <si>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</si>
  <si>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</si>
  <si>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</si>
  <si>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</si>
  <si>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</si>
  <si>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</si>
  <si>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</si>
  <si>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</si>
  <si>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</si>
  <si>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</si>
  <si>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</si>
  <si>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</si>
  <si>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</si>
  <si>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</si>
  <si>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</si>
  <si>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</si>
  <si>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</si>
  <si>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</si>
  <si>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</si>
  <si>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</si>
  <si>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</si>
  <si>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</si>
  <si>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</si>
  <si>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</si>
  <si>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</si>
  <si>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</si>
  <si>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</si>
  <si>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</si>
  <si>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</si>
  <si>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</si>
  <si>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</si>
  <si>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</si>
  <si>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</si>
  <si>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</si>
  <si>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</si>
  <si>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</si>
  <si>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</si>
  <si>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</si>
  <si>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</si>
  <si>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</si>
  <si>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</si>
  <si>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</si>
  <si>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</si>
  <si>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</si>
  <si>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</si>
  <si>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</si>
  <si>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</si>
  <si>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</si>
  <si>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</si>
  <si>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</si>
  <si>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</si>
  <si>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</si>
  <si>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</si>
  <si>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</si>
  <si>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</si>
  <si>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</si>
  <si>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</si>
  <si>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</si>
  <si>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</si>
  <si>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</si>
  <si>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</si>
  <si>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</si>
  <si>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</si>
  <si>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</si>
  <si>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</si>
  <si>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</si>
  <si>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</si>
  <si>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</si>
  <si>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</si>
  <si>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</si>
  <si>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</si>
  <si>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</si>
  <si>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</si>
  <si>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</si>
  <si>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</si>
  <si>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</si>
  <si>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</si>
  <si>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</si>
  <si>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</si>
  <si>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</si>
  <si>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</si>
  <si>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</si>
  <si>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</si>
  <si>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</si>
  <si>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</si>
  <si>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</si>
  <si>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</si>
  <si>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</si>
  <si>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</si>
  <si>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</si>
  <si>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</si>
  <si>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</si>
  <si>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</si>
  <si>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</si>
  <si>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</si>
  <si>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</si>
  <si>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</si>
  <si>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</si>
  <si>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</si>
  <si>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</si>
  <si>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</si>
  <si>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</si>
  <si>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</si>
  <si>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</si>
  <si>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</si>
  <si>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</si>
  <si>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</si>
  <si>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</si>
  <si>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</si>
  <si>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</si>
  <si>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</si>
  <si>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</si>
  <si>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</si>
  <si>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</si>
  <si>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</si>
  <si>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</si>
  <si>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</si>
  <si>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</si>
  <si>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</si>
  <si>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</si>
  <si>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</si>
  <si>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</si>
  <si>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</si>
  <si>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</si>
  <si>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</si>
  <si>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</si>
  <si>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</si>
  <si>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</si>
  <si>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</si>
  <si>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</si>
  <si>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</si>
  <si>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</si>
  <si>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</si>
  <si>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</si>
  <si>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</si>
  <si>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</si>
  <si>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</si>
  <si>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</si>
  <si>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</si>
  <si>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</si>
  <si>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</si>
  <si>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</si>
  <si>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</si>
  <si>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</si>
  <si>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</si>
  <si>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</si>
  <si>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</si>
  <si>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</si>
  <si>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</si>
  <si>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</si>
  <si>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</si>
  <si>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</si>
  <si>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</si>
  <si>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</si>
  <si>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</si>
  <si>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</si>
  <si>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</si>
  <si>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</si>
  <si>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</si>
  <si>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</si>
  <si>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</si>
  <si>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</si>
  <si>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</si>
  <si>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</si>
  <si>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</si>
  <si>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</si>
  <si>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</si>
  <si>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</si>
  <si>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</si>
  <si>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</si>
  <si>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</si>
  <si>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</si>
  <si>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</si>
  <si>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</si>
  <si>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</si>
  <si>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</si>
  <si>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</si>
  <si>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</si>
  <si>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</si>
  <si>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</si>
  <si>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</si>
  <si>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</si>
  <si>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</si>
  <si>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</si>
  <si>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</si>
  <si>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</si>
  <si>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</si>
  <si>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</si>
  <si>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</si>
  <si>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</si>
  <si>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</si>
  <si>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</si>
  <si>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</si>
  <si>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</si>
  <si>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</si>
  <si>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</si>
  <si>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</si>
  <si>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</si>
  <si>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</si>
  <si>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</si>
  <si>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</si>
  <si>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</si>
  <si>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</si>
  <si>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</si>
  <si>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</si>
  <si>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</si>
  <si>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</si>
  <si>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</si>
  <si>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</si>
  <si>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</si>
  <si>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</si>
  <si>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</si>
  <si>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</si>
  <si>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</si>
  <si>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</si>
  <si>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</si>
  <si>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</si>
  <si>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</si>
  <si>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</si>
  <si>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</si>
  <si>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</si>
  <si>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</si>
  <si>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</si>
  <si>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</si>
  <si>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</si>
  <si>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</si>
  <si>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</si>
  <si>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</si>
  <si>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</si>
  <si>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</si>
  <si>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</si>
  <si>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</si>
  <si>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</si>
  <si>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</si>
  <si>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</si>
  <si>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</si>
  <si>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</si>
  <si>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</si>
  <si>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</si>
  <si>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</si>
  <si>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</si>
  <si>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</si>
  <si>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</si>
  <si>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</si>
  <si>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</si>
  <si>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</si>
  <si>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</si>
  <si>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</si>
  <si>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</si>
  <si>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</si>
  <si>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</si>
  <si>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</si>
  <si>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</si>
  <si>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</si>
  <si>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</si>
  <si>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</si>
  <si>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</si>
  <si>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</si>
  <si>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</si>
  <si>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</si>
  <si>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</si>
  <si>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</si>
  <si>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</si>
  <si>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</si>
  <si>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</si>
  <si>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</si>
  <si>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</si>
  <si>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</si>
  <si>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</si>
  <si>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</si>
  <si>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</si>
  <si>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</si>
  <si>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</si>
  <si>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</si>
  <si>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</si>
  <si>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</si>
  <si>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</si>
  <si>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</si>
  <si>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</si>
  <si>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</si>
  <si>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</si>
  <si>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</si>
  <si>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</si>
  <si>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</si>
  <si>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</si>
  <si>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</si>
  <si>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</si>
  <si>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</si>
  <si>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</si>
  <si>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</si>
  <si>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</si>
  <si>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</si>
  <si>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</si>
  <si>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</si>
  <si>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</si>
  <si>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</si>
  <si>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</si>
  <si>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</si>
  <si>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</si>
  <si>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</si>
  <si>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</si>
  <si>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</si>
  <si>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</si>
  <si>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</si>
  <si>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</si>
  <si>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</si>
  <si>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</si>
  <si>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</si>
  <si>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</si>
  <si>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</si>
  <si>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</si>
  <si>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</si>
  <si>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</si>
  <si>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</si>
  <si>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</si>
  <si>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</si>
  <si>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</si>
  <si>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</si>
  <si>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</si>
  <si>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</si>
  <si>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</si>
  <si>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</si>
  <si>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</si>
  <si>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</si>
  <si>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</si>
  <si>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</si>
  <si>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</si>
  <si>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</si>
  <si>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</si>
  <si>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</si>
  <si>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</si>
  <si>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</si>
  <si>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</si>
  <si>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</si>
  <si>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</si>
  <si>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</si>
  <si>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</si>
  <si>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</si>
  <si>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</si>
  <si>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</si>
  <si>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</si>
  <si>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</si>
  <si>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</si>
  <si>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</si>
  <si>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</si>
  <si>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</si>
  <si>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</si>
  <si>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</si>
  <si>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</si>
  <si>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</si>
  <si>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</si>
  <si>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</si>
  <si>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</si>
  <si>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</si>
  <si>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</si>
  <si>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</si>
  <si>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</si>
  <si>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</si>
  <si>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</si>
  <si>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</si>
  <si>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</si>
  <si>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</si>
  <si>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</si>
  <si>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</si>
  <si>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</si>
  <si>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</si>
  <si>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</si>
  <si>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</si>
  <si>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</si>
  <si>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</si>
  <si>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</si>
  <si>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</si>
  <si>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</si>
  <si>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</si>
  <si>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</si>
  <si>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</si>
  <si>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</si>
  <si>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</si>
  <si>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</si>
  <si>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</si>
  <si>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</si>
  <si>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</si>
  <si>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</si>
  <si>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</si>
  <si>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</si>
  <si>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</si>
  <si>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</si>
  <si>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</si>
  <si>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</si>
  <si>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</si>
  <si>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</si>
  <si>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</si>
  <si>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</si>
  <si>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</si>
  <si>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</si>
  <si>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</si>
  <si>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</si>
  <si>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</si>
  <si>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</si>
  <si>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</si>
  <si>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</si>
  <si>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</si>
  <si>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</si>
  <si>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</si>
  <si>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</si>
  <si>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</si>
  <si>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</si>
  <si>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</si>
  <si>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</si>
  <si>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</si>
  <si>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</si>
  <si>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</si>
  <si>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</si>
  <si>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</si>
  <si>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</si>
  <si>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</si>
  <si>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</si>
  <si>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</si>
  <si>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</si>
  <si>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</si>
  <si>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</si>
  <si>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</si>
  <si>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</si>
  <si>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</si>
  <si>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</si>
  <si>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</si>
  <si>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</si>
  <si>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</si>
  <si>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</si>
  <si>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</si>
  <si>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</si>
  <si>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</si>
  <si>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</si>
  <si>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</si>
  <si>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</si>
  <si>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</si>
  <si>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</si>
  <si>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</si>
  <si>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</si>
  <si>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</si>
  <si>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</si>
  <si>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</si>
  <si>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</si>
  <si>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</si>
  <si>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</si>
  <si>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</si>
  <si>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</si>
  <si>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</si>
  <si>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</si>
  <si>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</si>
  <si>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</si>
  <si>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</si>
  <si>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</si>
  <si>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</si>
  <si>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</si>
  <si>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</si>
  <si>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</si>
  <si>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</si>
  <si>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</si>
  <si>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</si>
  <si>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</si>
  <si>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</si>
  <si>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</si>
  <si>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</si>
  <si>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</si>
  <si>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</si>
  <si>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</si>
  <si>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</si>
  <si>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</si>
  <si>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</si>
  <si>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</si>
  <si>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</si>
  <si>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</si>
  <si>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</si>
  <si>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</si>
  <si>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</si>
  <si>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</si>
  <si>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</si>
  <si>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</si>
  <si>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</si>
  <si>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</si>
  <si>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</si>
  <si>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</si>
  <si>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</si>
  <si>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</si>
  <si>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</si>
  <si>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</si>
  <si>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</si>
  <si>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</si>
  <si>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</si>
  <si>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</si>
  <si>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</si>
  <si>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</si>
  <si>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</si>
  <si>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</si>
  <si>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</si>
  <si>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</si>
  <si>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</si>
  <si>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</si>
  <si>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</si>
  <si>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</si>
  <si>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</si>
  <si>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</si>
  <si>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</si>
  <si>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</si>
  <si>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</si>
  <si>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</si>
  <si>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</si>
  <si>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</si>
  <si>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</si>
  <si>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</si>
  <si>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</si>
  <si>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</si>
  <si>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</si>
  <si>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</si>
  <si>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</si>
  <si>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</si>
  <si>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</si>
  <si>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</si>
  <si>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</si>
  <si>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</si>
  <si>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</si>
  <si>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</si>
  <si>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</si>
  <si>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</si>
  <si>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</si>
  <si>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</si>
  <si>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</si>
  <si>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</si>
  <si>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</si>
  <si>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</si>
  <si>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</si>
  <si>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</si>
  <si>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</si>
  <si>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</si>
  <si>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</si>
  <si>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</si>
  <si>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</si>
  <si>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</si>
  <si>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</si>
  <si>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</si>
  <si>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</si>
  <si>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</si>
  <si>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</si>
  <si>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</si>
  <si>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</si>
  <si>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</si>
  <si>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</si>
  <si>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</si>
  <si>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</si>
  <si>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</si>
  <si>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</si>
  <si>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</si>
  <si>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</si>
  <si>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</si>
  <si>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</si>
  <si>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</si>
  <si>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</si>
  <si>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</si>
  <si>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</si>
  <si>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</si>
  <si>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</si>
  <si>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</si>
  <si>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</si>
  <si>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</si>
  <si>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</si>
  <si>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</si>
  <si>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</si>
  <si>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</si>
  <si>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</si>
  <si>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</si>
  <si>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</si>
  <si>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</si>
  <si>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</si>
  <si>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</si>
  <si>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</si>
  <si>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</si>
  <si>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</si>
  <si>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</si>
  <si>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</si>
  <si>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</si>
  <si>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</si>
  <si>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</si>
  <si>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</si>
  <si>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</si>
  <si>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</si>
  <si>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</si>
  <si>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</si>
  <si>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</si>
  <si>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</si>
  <si>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</si>
  <si>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</si>
  <si>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</si>
  <si>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</si>
  <si>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</si>
  <si>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</si>
  <si>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</si>
  <si>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</si>
  <si>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</si>
  <si>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</si>
  <si>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</si>
  <si>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</si>
  <si>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</si>
  <si>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</si>
  <si>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</si>
  <si>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</si>
  <si>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</si>
  <si>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</si>
  <si>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</si>
  <si>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</si>
  <si>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</si>
  <si>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</si>
  <si>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</si>
  <si>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</si>
  <si>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</si>
  <si>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</si>
  <si>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</si>
  <si>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</si>
  <si>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</si>
  <si>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</si>
  <si>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</si>
  <si>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</si>
  <si>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</si>
  <si>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</si>
  <si>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</si>
  <si>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</si>
  <si>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</si>
  <si>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</si>
  <si>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</si>
  <si>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</si>
  <si>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</si>
  <si>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</si>
  <si>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</si>
  <si>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</si>
  <si>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</si>
  <si>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</si>
  <si>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</si>
  <si>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</si>
  <si>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</si>
  <si>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</si>
  <si>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</si>
  <si>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</si>
  <si>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</si>
  <si>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</si>
  <si>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</si>
  <si>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</si>
  <si>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</si>
  <si>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</si>
  <si>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</si>
  <si>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</si>
  <si>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</si>
  <si>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</si>
  <si>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</si>
  <si>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</si>
  <si>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</si>
  <si>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</si>
  <si>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</si>
  <si>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</si>
  <si>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</si>
  <si>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</si>
  <si>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</si>
  <si>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</si>
  <si>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</si>
  <si>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</si>
  <si>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</si>
  <si>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</si>
  <si>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</si>
  <si>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</si>
  <si>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</si>
  <si>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</si>
  <si>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</si>
  <si>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</si>
  <si>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</si>
  <si>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</si>
  <si>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</si>
  <si>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</si>
  <si>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</si>
  <si>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</si>
  <si>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</si>
  <si>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</si>
  <si>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</si>
  <si>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</si>
  <si>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</si>
  <si>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</si>
  <si>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</si>
  <si>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</si>
  <si>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</si>
  <si>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</si>
  <si>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</si>
  <si>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</si>
  <si>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</si>
  <si>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</si>
  <si>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</si>
  <si>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</si>
  <si>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</si>
  <si>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</si>
  <si>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</si>
  <si>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</si>
  <si>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</si>
  <si>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</si>
  <si>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</si>
  <si>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</si>
  <si>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</si>
  <si>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</si>
  <si>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</si>
  <si>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</si>
  <si>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</si>
  <si>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</si>
  <si>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</si>
  <si>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</si>
  <si>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</si>
  <si>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</si>
  <si>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</si>
  <si>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</si>
  <si>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</si>
  <si>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</si>
  <si>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</si>
  <si>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</si>
  <si>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</si>
  <si>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</si>
  <si>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</si>
  <si>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</si>
  <si>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</si>
  <si>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</si>
  <si>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</si>
  <si>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</si>
  <si>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</si>
  <si>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</si>
  <si>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</si>
  <si>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</si>
  <si>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</si>
  <si>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</si>
  <si>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</si>
  <si>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</si>
  <si>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</si>
  <si>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</si>
  <si>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</si>
  <si>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</si>
  <si>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</si>
  <si>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</si>
  <si>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</si>
  <si>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</si>
  <si>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</si>
  <si>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</si>
  <si>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</si>
  <si>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</si>
  <si>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</si>
  <si>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</si>
  <si>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</si>
  <si>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</si>
  <si>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</si>
  <si>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</si>
  <si>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</si>
  <si>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</si>
  <si>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</si>
  <si>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</si>
  <si>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</si>
  <si>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</si>
  <si>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</si>
  <si>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</si>
  <si>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</si>
  <si>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</si>
  <si>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</si>
  <si>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</si>
  <si>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</si>
  <si>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</si>
  <si>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</si>
  <si>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</si>
  <si>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</si>
  <si>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</si>
  <si>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</si>
  <si>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</si>
  <si>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</si>
  <si>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</si>
  <si>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</si>
  <si>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</si>
  <si>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</si>
  <si>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</si>
  <si>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</si>
  <si>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</si>
  <si>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</si>
  <si>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</si>
  <si>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</si>
  <si>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</si>
  <si>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</si>
  <si>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</si>
  <si>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</si>
  <si>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</si>
  <si>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</si>
  <si>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</si>
  <si>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</si>
  <si>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</si>
  <si>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</si>
  <si>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</si>
  <si>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</si>
  <si>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</si>
  <si>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</si>
  <si>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</si>
  <si>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</si>
  <si>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</si>
  <si>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</si>
  <si>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</si>
  <si>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</si>
  <si>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</si>
  <si>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</si>
  <si>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</si>
  <si>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</si>
  <si>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</si>
  <si>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</si>
  <si>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</si>
  <si>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</si>
  <si>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</si>
  <si>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</si>
  <si>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</si>
  <si>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</si>
  <si>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</si>
  <si>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</si>
  <si>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</si>
  <si>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</si>
  <si>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</si>
  <si>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</si>
  <si>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</si>
  <si>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</si>
  <si>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</si>
  <si>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</si>
  <si>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</si>
  <si>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</si>
  <si>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</si>
  <si>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</si>
  <si>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</si>
  <si>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</si>
  <si>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</si>
  <si>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</si>
  <si>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</si>
  <si>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</si>
  <si>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</si>
  <si>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</si>
  <si>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</si>
  <si>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</si>
  <si>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</si>
  <si>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</si>
  <si>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</si>
  <si>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</si>
  <si>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</si>
  <si>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</si>
  <si>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</si>
  <si>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</si>
  <si>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</si>
  <si>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</si>
  <si>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</si>
  <si>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</si>
  <si>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</si>
  <si>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</si>
  <si>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</si>
  <si>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</si>
  <si>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</si>
  <si>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</si>
  <si>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</si>
  <si>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</si>
  <si>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</si>
  <si>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</si>
  <si>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</si>
  <si>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</si>
  <si>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</si>
  <si>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</si>
  <si>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</si>
  <si>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</si>
  <si>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</si>
  <si>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</si>
  <si>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</si>
  <si>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</si>
  <si>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</si>
  <si>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</si>
  <si>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</si>
  <si>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</si>
  <si>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</si>
  <si>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</si>
  <si>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</si>
  <si>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</si>
  <si>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</si>
  <si>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</si>
  <si>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</si>
  <si>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</si>
  <si>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</si>
  <si>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</si>
  <si>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</si>
  <si>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</si>
  <si>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</si>
  <si>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</si>
  <si>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</si>
  <si>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</si>
  <si>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</si>
  <si>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</si>
  <si>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</si>
  <si>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</si>
  <si>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</si>
  <si>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</si>
  <si>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</si>
  <si>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</si>
  <si>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</si>
  <si>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</si>
  <si>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</si>
  <si>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</si>
  <si>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</si>
  <si>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</si>
  <si>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</si>
  <si>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</si>
  <si>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</si>
  <si>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</si>
  <si>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</si>
  <si>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</si>
  <si>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</si>
  <si>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</si>
  <si>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</si>
  <si>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</si>
  <si>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</si>
  <si>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</si>
  <si>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</si>
  <si>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</si>
  <si>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</si>
  <si>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</si>
  <si>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</si>
  <si>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</si>
  <si>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</si>
  <si>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</si>
  <si>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</si>
  <si>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</si>
  <si>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</si>
  <si>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</si>
  <si>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</si>
  <si>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</si>
  <si>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</si>
  <si>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</si>
  <si>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</si>
  <si>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</si>
  <si>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</si>
  <si>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</si>
  <si>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</si>
  <si>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</si>
  <si>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</si>
  <si>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</si>
  <si>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</si>
  <si>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</si>
  <si>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</si>
  <si>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</si>
  <si>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</si>
  <si>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</si>
  <si>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</si>
  <si>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</si>
  <si>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</si>
  <si>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</si>
  <si>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</si>
  <si>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</si>
  <si>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</si>
  <si>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</si>
  <si>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</si>
  <si>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</si>
  <si>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</si>
  <si>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</si>
  <si>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</si>
  <si>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</si>
  <si>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</si>
  <si>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</si>
  <si>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</si>
  <si>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</si>
  <si>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</si>
  <si>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</si>
  <si>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</si>
  <si>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</si>
  <si>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</si>
  <si>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</si>
  <si>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</si>
  <si>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</si>
  <si>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</si>
  <si>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</si>
  <si>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</si>
  <si>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</si>
  <si>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</si>
  <si>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</si>
  <si>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</si>
  <si>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</si>
  <si>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</si>
  <si>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</si>
  <si>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</si>
  <si>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</si>
  <si>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</si>
  <si>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</si>
  <si>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</si>
  <si>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</si>
  <si>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</si>
  <si>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</si>
  <si>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</si>
  <si>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</si>
  <si>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</si>
  <si>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</si>
  <si>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</si>
  <si>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</si>
  <si>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</si>
  <si>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</si>
  <si>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</si>
  <si>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</si>
  <si>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</si>
  <si>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</si>
  <si>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</si>
  <si>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</si>
  <si>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</si>
  <si>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</si>
  <si>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</si>
  <si>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</si>
  <si>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</si>
  <si>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</si>
  <si>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</si>
  <si>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</si>
  <si>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</si>
  <si>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</si>
  <si>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</si>
  <si>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</si>
  <si>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</si>
  <si>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</si>
  <si>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</si>
  <si>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</si>
  <si>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</si>
  <si>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</si>
  <si>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</si>
  <si>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</si>
  <si>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</si>
  <si>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</si>
  <si>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</si>
  <si>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</si>
  <si>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</si>
  <si>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</si>
  <si>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</si>
  <si>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</si>
  <si>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</si>
  <si>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</si>
  <si>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</si>
  <si>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</si>
  <si>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</si>
  <si>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</si>
  <si>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</si>
  <si>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</si>
  <si>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</si>
  <si>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</si>
  <si>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</si>
  <si>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</si>
  <si>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</si>
  <si>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</si>
  <si>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</si>
  <si>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</si>
  <si>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</si>
  <si>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</si>
  <si>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</si>
  <si>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</si>
  <si>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</si>
  <si>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</si>
  <si>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</si>
  <si>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</si>
  <si>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</si>
  <si>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</si>
  <si>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</si>
  <si>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</si>
  <si>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</si>
  <si>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</si>
  <si>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</si>
  <si>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</si>
  <si>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</si>
  <si>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</si>
  <si>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</si>
  <si>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</si>
  <si>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</si>
  <si>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</si>
  <si>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</si>
  <si>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</si>
  <si>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</si>
  <si>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</si>
  <si>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</si>
  <si>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</si>
  <si>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</si>
  <si>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</si>
  <si>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</si>
  <si>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</si>
  <si>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</si>
  <si>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</si>
  <si>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</si>
  <si>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</si>
  <si>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</si>
  <si>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</si>
  <si>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</si>
  <si>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</si>
  <si>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</si>
  <si>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</si>
  <si>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</si>
  <si>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</si>
  <si>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</si>
  <si>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</si>
  <si>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</si>
  <si>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</si>
  <si>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</si>
  <si>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</si>
  <si>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</si>
  <si>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</si>
  <si>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</si>
  <si>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</si>
  <si>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</si>
  <si>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</si>
  <si>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</si>
  <si>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</si>
  <si>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</si>
  <si>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</si>
  <si>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</si>
  <si>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</si>
  <si>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</si>
  <si>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</si>
  <si>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</si>
  <si>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</si>
  <si>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</si>
  <si>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</si>
  <si>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</si>
  <si>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</si>
  <si>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</si>
  <si>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</si>
  <si>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</si>
  <si>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</si>
  <si>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</si>
  <si>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</si>
  <si>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</si>
  <si>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</si>
  <si>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</si>
  <si>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</si>
  <si>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</si>
  <si>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</si>
  <si>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</si>
  <si>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</si>
  <si>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</si>
  <si>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</si>
  <si>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</si>
  <si>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</si>
  <si>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</si>
  <si>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</si>
  <si>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</si>
  <si>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</si>
  <si>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</si>
  <si>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</si>
  <si>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</si>
  <si>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</si>
  <si>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</si>
  <si>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</si>
  <si>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</si>
  <si>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</si>
  <si>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</si>
  <si>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</si>
  <si>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</si>
  <si>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</si>
  <si>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</si>
  <si>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</si>
  <si>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</si>
  <si>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</si>
  <si>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</si>
  <si>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</si>
  <si>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</si>
  <si>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</si>
  <si>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</si>
  <si>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</si>
  <si>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</si>
  <si>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</si>
  <si>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</si>
  <si>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</si>
  <si>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</si>
  <si>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</si>
  <si>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</si>
  <si>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</si>
  <si>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</si>
  <si>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</si>
  <si>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</si>
  <si>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</si>
  <si>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</si>
  <si>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</si>
  <si>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</si>
  <si>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</si>
  <si>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</si>
  <si>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</si>
  <si>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</si>
  <si>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</si>
  <si>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</si>
  <si>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</si>
  <si>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</si>
  <si>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</si>
  <si>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</si>
  <si>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</si>
  <si>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</si>
  <si>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</si>
  <si>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</si>
  <si>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</si>
  <si>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</si>
  <si>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</si>
  <si>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</si>
  <si>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</si>
  <si>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</si>
  <si>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</si>
  <si>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</si>
  <si>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</si>
  <si>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</si>
  <si>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</si>
  <si>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</si>
  <si>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</si>
  <si>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</si>
  <si>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</si>
  <si>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</si>
  <si>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</si>
  <si>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</si>
  <si>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</si>
  <si>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</si>
  <si>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</si>
  <si>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</si>
  <si>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</si>
  <si>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</si>
  <si>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</si>
  <si>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</si>
  <si>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</si>
  <si>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</si>
  <si>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</si>
  <si>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</si>
  <si>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</si>
  <si>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</si>
  <si>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</si>
  <si>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</si>
  <si>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</si>
  <si>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</si>
  <si>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</si>
  <si>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</si>
  <si>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</si>
  <si>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</si>
  <si>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</si>
  <si>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</si>
  <si>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</si>
  <si>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</si>
  <si>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</si>
  <si>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</si>
  <si>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</si>
  <si>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</si>
  <si>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</si>
  <si>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</si>
  <si>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</si>
  <si>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</si>
  <si>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</si>
  <si>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</si>
  <si>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</si>
  <si>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</si>
  <si>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</si>
  <si>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</si>
  <si>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</si>
  <si>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</si>
  <si>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</si>
  <si>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</si>
  <si>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</si>
  <si>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</si>
  <si>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</si>
  <si>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</si>
  <si>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</si>
  <si>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</si>
  <si>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</si>
  <si>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</si>
  <si>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</si>
  <si>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</si>
  <si>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</si>
  <si>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</si>
  <si>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</si>
  <si>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</si>
  <si>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</si>
  <si>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</si>
  <si>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</si>
  <si>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</si>
  <si>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</si>
  <si>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</si>
  <si>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</si>
  <si>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</si>
  <si>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</si>
  <si>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</si>
  <si>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</si>
  <si>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</si>
  <si>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</si>
  <si>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</si>
  <si>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</si>
  <si>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</si>
  <si>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</si>
  <si>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</si>
  <si>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</si>
  <si>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</si>
  <si>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</si>
  <si>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</si>
  <si>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</si>
  <si>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</si>
  <si>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</si>
  <si>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</si>
  <si>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</si>
  <si>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</si>
  <si>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</si>
  <si>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</si>
  <si>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</si>
  <si>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</si>
  <si>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</si>
  <si>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</si>
  <si>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</si>
  <si>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</si>
  <si>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</si>
  <si>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</si>
  <si>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</si>
  <si>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</si>
  <si>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</si>
  <si>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</si>
  <si>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</si>
  <si>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</si>
  <si>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</si>
  <si>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</si>
  <si>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</si>
  <si>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</si>
  <si>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</si>
  <si>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</si>
  <si>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</si>
  <si>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</si>
  <si>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</si>
  <si>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</si>
  <si>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</si>
  <si>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</si>
  <si>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</si>
  <si>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</si>
  <si>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</si>
  <si>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</si>
  <si>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</si>
  <si>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</si>
  <si>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</si>
  <si>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</si>
  <si>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</si>
  <si>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</si>
  <si>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</si>
  <si>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</si>
  <si>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</si>
  <si>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</si>
  <si>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</si>
  <si>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</si>
  <si>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</si>
  <si>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</si>
  <si>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</si>
  <si>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</si>
  <si>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</si>
  <si>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</si>
  <si>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</si>
  <si>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</si>
  <si>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</si>
  <si>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</si>
  <si>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</si>
  <si>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</si>
  <si>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</si>
  <si>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</si>
  <si>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</si>
  <si>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</si>
  <si>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</si>
  <si>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</si>
  <si>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</si>
  <si>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</si>
  <si>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</si>
  <si>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</si>
  <si>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</si>
  <si>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</si>
  <si>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</si>
  <si>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</si>
  <si>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</si>
  <si>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</si>
  <si>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</si>
  <si>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</si>
  <si>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</si>
  <si>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</si>
  <si>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</si>
  <si>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</si>
  <si>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</si>
  <si>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</si>
  <si>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</si>
  <si>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</si>
  <si>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</si>
  <si>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</si>
  <si>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</si>
  <si>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</si>
  <si>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</si>
  <si>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</si>
  <si>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</si>
  <si>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</si>
  <si>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</si>
  <si>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</si>
  <si>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</si>
  <si>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</si>
  <si>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</si>
  <si>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</si>
  <si>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</si>
  <si>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</si>
  <si>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</si>
  <si>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</si>
  <si>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</si>
  <si>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</si>
  <si>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</si>
  <si>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</si>
  <si>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</si>
  <si>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</si>
  <si>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</si>
  <si>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</si>
  <si>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</si>
  <si>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</si>
  <si>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</si>
  <si>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</si>
  <si>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</si>
  <si>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</si>
  <si>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</si>
  <si>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</si>
  <si>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</si>
  <si>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</si>
  <si>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</si>
  <si>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</si>
  <si>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</si>
  <si>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</si>
  <si>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</si>
  <si>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</si>
  <si>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</si>
  <si>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</si>
  <si>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</si>
  <si>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</si>
  <si>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</si>
  <si>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</si>
  <si>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</si>
  <si>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</si>
  <si>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</si>
  <si>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</si>
  <si>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</si>
  <si>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</si>
  <si>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</si>
  <si>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</si>
  <si>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</si>
  <si>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</si>
  <si>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</si>
  <si>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</si>
  <si>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</si>
  <si>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</si>
  <si>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</si>
  <si>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</si>
  <si>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</si>
  <si>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</si>
  <si>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</si>
  <si>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</si>
  <si>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</si>
  <si>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</si>
  <si>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</si>
  <si>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</si>
  <si>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</si>
  <si>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</si>
  <si>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</si>
  <si>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</si>
  <si>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</si>
  <si>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</si>
  <si>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</si>
  <si>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</si>
  <si>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</si>
  <si>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</si>
  <si>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</si>
  <si>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</si>
  <si>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</si>
  <si>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</si>
  <si>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</si>
  <si>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</si>
  <si>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</si>
  <si>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</si>
  <si>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</si>
  <si>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</si>
  <si>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</si>
  <si>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</si>
  <si>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</si>
  <si>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</si>
  <si>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</si>
  <si>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</si>
  <si>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</si>
  <si>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</si>
  <si>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</si>
  <si>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</si>
  <si>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</si>
  <si>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</si>
  <si>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</si>
  <si>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</si>
  <si>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</si>
  <si>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</si>
  <si>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</si>
  <si>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</si>
  <si>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</si>
  <si>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</si>
  <si>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</si>
  <si>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</si>
  <si>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</si>
  <si>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</si>
  <si>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</si>
  <si>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</si>
  <si>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</si>
  <si>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</si>
  <si>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</si>
  <si>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</si>
  <si>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</si>
  <si>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</si>
  <si>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</si>
  <si>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</si>
  <si>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</si>
  <si>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</si>
  <si>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</si>
  <si>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</si>
  <si>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</si>
  <si>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</si>
  <si>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</si>
  <si>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</si>
  <si>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</si>
  <si>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</si>
  <si>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</si>
  <si>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</si>
  <si>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</si>
  <si>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</si>
  <si>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</si>
  <si>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</si>
  <si>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</si>
  <si>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</si>
  <si>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</si>
  <si>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</si>
  <si>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</si>
  <si>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</si>
  <si>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</si>
  <si>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</si>
  <si>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</si>
  <si>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</si>
  <si>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</si>
  <si>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</si>
  <si>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</si>
  <si>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</si>
  <si>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</si>
  <si>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</si>
  <si>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</si>
  <si>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</si>
  <si>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</si>
  <si>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</si>
  <si>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</si>
  <si>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</si>
  <si>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</si>
  <si>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</si>
  <si>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</si>
  <si>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</si>
  <si>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</si>
  <si>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</si>
  <si>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</si>
  <si>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</si>
  <si>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</si>
  <si>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</si>
  <si>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</si>
  <si>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</si>
  <si>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</si>
  <si>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</si>
  <si>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</si>
  <si>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</si>
  <si>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</si>
  <si>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</si>
  <si>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</si>
  <si>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</si>
  <si>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</si>
  <si>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</si>
  <si>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</si>
  <si>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</si>
  <si>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</si>
  <si>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</si>
  <si>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</si>
  <si>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</si>
  <si>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</si>
  <si>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</si>
  <si>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</si>
  <si>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</si>
  <si>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</si>
  <si>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</si>
  <si>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</si>
  <si>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</si>
  <si>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</si>
  <si>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</si>
  <si>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</si>
  <si>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</si>
  <si>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</si>
  <si>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</si>
  <si>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</si>
  <si>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</si>
  <si>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</si>
  <si>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</si>
  <si>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</si>
  <si>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</si>
  <si>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</si>
  <si>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</si>
  <si>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</si>
  <si>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</si>
  <si>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</si>
  <si>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</si>
  <si>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</si>
  <si>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</si>
  <si>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</si>
  <si>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</si>
  <si>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</si>
  <si>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</si>
  <si>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</si>
  <si>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</si>
  <si>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</si>
  <si>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</si>
  <si>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</si>
  <si>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</si>
  <si>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</si>
  <si>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</si>
  <si>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</si>
  <si>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</si>
  <si>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</si>
  <si>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</si>
  <si>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</si>
  <si>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</si>
  <si>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</si>
  <si>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</si>
  <si>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</si>
  <si>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</si>
  <si>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</si>
  <si>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</si>
  <si>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</si>
  <si>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</si>
  <si>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</si>
  <si>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</si>
  <si>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</si>
  <si>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</si>
  <si>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</si>
  <si>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</si>
  <si>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</si>
  <si>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</si>
  <si>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</si>
  <si>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</si>
  <si>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</si>
  <si>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</si>
  <si>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</si>
  <si>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</si>
  <si>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</si>
  <si>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</si>
  <si>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</si>
  <si>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</si>
  <si>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</si>
  <si>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</si>
  <si>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</si>
  <si>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</si>
  <si>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</si>
  <si>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</si>
  <si>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</si>
  <si>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</si>
  <si>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</si>
  <si>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</si>
  <si>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</si>
  <si>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</si>
  <si>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</si>
  <si>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</si>
  <si>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</si>
  <si>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</si>
  <si>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</si>
  <si>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</si>
  <si>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</si>
  <si>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</si>
  <si>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</si>
  <si>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</si>
  <si>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</si>
  <si>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</si>
  <si>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</si>
  <si>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</si>
  <si>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</si>
  <si>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</si>
  <si>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</si>
  <si>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</si>
  <si>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</si>
  <si>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</si>
  <si>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</si>
  <si>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</si>
  <si>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</si>
  <si>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</si>
  <si>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</si>
  <si>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</si>
  <si>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</si>
  <si>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</si>
  <si>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</si>
  <si>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</si>
  <si>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</si>
  <si>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</si>
  <si>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</si>
  <si>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</si>
  <si>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</si>
  <si>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</si>
  <si>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</si>
  <si>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</si>
  <si>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</si>
  <si>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</si>
  <si>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</si>
  <si>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</si>
  <si>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</si>
  <si>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</si>
  <si>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</si>
  <si>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</si>
  <si>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</si>
  <si>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</si>
  <si>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</si>
  <si>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</si>
  <si>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</si>
  <si>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</si>
  <si>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</si>
  <si>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</si>
  <si>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</si>
  <si>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</si>
  <si>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</si>
  <si>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</si>
  <si>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</si>
  <si>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</si>
  <si>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</si>
  <si>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</si>
  <si>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</si>
  <si>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</si>
  <si>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</si>
  <si>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</si>
  <si>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</si>
  <si>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</si>
  <si>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</si>
  <si>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</si>
  <si>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</si>
  <si>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</si>
  <si>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</si>
  <si>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</si>
  <si>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</si>
  <si>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</si>
  <si>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</si>
  <si>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</si>
  <si>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</si>
  <si>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</si>
  <si>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</si>
  <si>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</si>
  <si>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</si>
  <si>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</si>
  <si>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</si>
  <si>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</si>
  <si>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</si>
  <si>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</si>
  <si>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</si>
  <si>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</si>
  <si>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</si>
  <si>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</si>
  <si>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</si>
  <si>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</si>
  <si>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</si>
  <si>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</si>
  <si>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</si>
  <si>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</si>
  <si>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</si>
  <si>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</si>
  <si>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</si>
  <si>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</si>
  <si>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</si>
  <si>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</si>
  <si>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</si>
  <si>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</si>
  <si>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</si>
  <si>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</si>
  <si>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</si>
  <si>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</si>
  <si>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</si>
  <si>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</si>
  <si>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</si>
  <si>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</si>
  <si>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</si>
  <si>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</si>
  <si>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</si>
  <si>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</si>
  <si>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</si>
  <si>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</si>
  <si>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</si>
  <si>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</si>
  <si>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</si>
  <si>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</si>
  <si>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</si>
  <si>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</si>
  <si>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</si>
  <si>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</si>
  <si>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</si>
  <si>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</si>
  <si>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</si>
  <si>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</si>
  <si>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</si>
  <si>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</si>
  <si>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</si>
  <si>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</si>
  <si>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</si>
  <si>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</si>
  <si>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</si>
  <si>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</si>
  <si>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</si>
  <si>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</si>
  <si>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</si>
  <si>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</si>
  <si>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</si>
  <si>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</si>
  <si>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</si>
  <si>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</si>
  <si>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</si>
  <si>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</si>
  <si>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</si>
  <si>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</si>
  <si>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</si>
  <si>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</si>
  <si>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</si>
  <si>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</si>
  <si>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</si>
  <si>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</si>
  <si>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</si>
  <si>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</si>
  <si>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</si>
  <si>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</si>
  <si>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</si>
  <si>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</si>
  <si>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</si>
  <si>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</si>
  <si>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</si>
  <si>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</si>
  <si>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</si>
  <si>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</si>
  <si>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</si>
  <si>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</si>
  <si>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</si>
  <si>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</si>
  <si>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</si>
  <si>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</si>
  <si>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</si>
  <si>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</si>
  <si>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</si>
  <si>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</si>
  <si>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</si>
  <si>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</si>
  <si>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</si>
  <si>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</si>
  <si>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</si>
  <si>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</si>
  <si>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</si>
  <si>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</si>
  <si>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</si>
  <si>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</si>
  <si>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</si>
  <si>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</si>
  <si>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</si>
  <si>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</si>
  <si>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</si>
  <si>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</si>
  <si>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</si>
  <si>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</si>
  <si>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</si>
  <si>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</si>
  <si>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</si>
  <si>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</si>
  <si>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</si>
  <si>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</si>
  <si>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</si>
  <si>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</si>
  <si>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</si>
  <si>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</si>
  <si>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</si>
  <si>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</si>
  <si>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</si>
  <si>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</si>
  <si>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</si>
  <si>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</si>
  <si>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</si>
  <si>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</si>
  <si>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</si>
  <si>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</si>
  <si>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</si>
  <si>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</si>
  <si>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</si>
  <si>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</si>
  <si>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</si>
  <si>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</si>
  <si>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</si>
  <si>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</si>
  <si>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</si>
  <si>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</si>
  <si>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</si>
  <si>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</si>
  <si>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</si>
  <si>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</si>
  <si>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</si>
  <si>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</si>
  <si>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</si>
  <si>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</si>
  <si>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</si>
  <si>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</si>
  <si>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</si>
  <si>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</si>
  <si>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</si>
  <si>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</si>
  <si>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</si>
  <si>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</si>
  <si>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</si>
  <si>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</si>
  <si>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</si>
  <si>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</si>
  <si>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</si>
  <si>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</si>
  <si>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</si>
  <si>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</si>
  <si>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</si>
  <si>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</si>
  <si>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</si>
  <si>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</si>
  <si>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</si>
  <si>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</si>
  <si>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</si>
  <si>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</si>
  <si>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</si>
  <si>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</si>
  <si>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</si>
  <si>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</si>
  <si>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</si>
  <si>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</si>
  <si>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</si>
  <si>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</si>
  <si>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</si>
  <si>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</si>
  <si>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</si>
  <si>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</si>
  <si>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</si>
  <si>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</si>
  <si>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</si>
  <si>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</si>
  <si>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</si>
  <si>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</si>
  <si>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</si>
  <si>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</si>
  <si>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</si>
  <si>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</si>
  <si>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</si>
  <si>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</si>
  <si>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</si>
  <si>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</si>
  <si>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</si>
  <si>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</si>
  <si>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</si>
  <si>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</si>
  <si>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</si>
  <si>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</si>
  <si>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</si>
  <si>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</si>
  <si>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</si>
  <si>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</si>
  <si>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</si>
  <si>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</si>
  <si>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</si>
  <si>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</si>
  <si>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</si>
  <si>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</si>
  <si>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</si>
  <si>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</si>
  <si>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</si>
  <si>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</si>
  <si>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</si>
  <si>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</si>
  <si>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</si>
  <si>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</si>
  <si>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</si>
  <si>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</si>
  <si>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</si>
  <si>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</si>
  <si>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</si>
  <si>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</si>
  <si>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</si>
  <si>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</si>
  <si>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</si>
  <si>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</si>
  <si>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</si>
  <si>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</si>
  <si>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</si>
  <si>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</si>
  <si>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</si>
  <si>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</si>
  <si>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</si>
  <si>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</si>
  <si>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</si>
  <si>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</si>
  <si>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</si>
  <si>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</si>
  <si>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</si>
  <si>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</si>
  <si>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</si>
  <si>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</si>
  <si>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</si>
  <si>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</si>
  <si>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</si>
  <si>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</si>
  <si>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</si>
  <si>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</si>
  <si>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</si>
  <si>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</si>
  <si>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</si>
  <si>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</si>
  <si>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</si>
  <si>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</si>
  <si>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</si>
  <si>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</si>
  <si>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</si>
  <si>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</si>
  <si>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</si>
  <si>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</si>
  <si>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</si>
  <si>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</si>
  <si>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</si>
  <si>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</si>
  <si>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</si>
  <si>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</si>
  <si>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</si>
  <si>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</si>
  <si>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</si>
  <si>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</si>
  <si>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</si>
  <si>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</si>
  <si>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</si>
  <si>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</si>
  <si>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</si>
  <si>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</si>
  <si>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</si>
  <si>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</si>
  <si>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</si>
  <si>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</si>
  <si>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</si>
  <si>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</si>
  <si>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</si>
  <si>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</si>
  <si>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</si>
  <si>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</si>
  <si>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</si>
  <si>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</si>
  <si>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</si>
  <si>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</si>
  <si>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</si>
  <si>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</si>
  <si>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</si>
  <si>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</si>
  <si>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</si>
  <si>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</si>
  <si>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</si>
  <si>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</si>
  <si>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</si>
  <si>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</si>
  <si>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</si>
  <si>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</si>
  <si>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</si>
  <si>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</si>
  <si>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</si>
  <si>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</si>
  <si>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</si>
  <si>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</si>
  <si>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</si>
  <si>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</si>
  <si>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</si>
  <si>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</si>
  <si>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</si>
  <si>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</si>
  <si>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</si>
  <si>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</si>
  <si>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</si>
  <si>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</si>
  <si>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</si>
  <si>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</si>
  <si>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</si>
  <si>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</si>
  <si>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</si>
  <si>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</si>
  <si>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</si>
  <si>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</si>
  <si>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</si>
  <si>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</si>
  <si>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</si>
  <si>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</si>
  <si>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</si>
  <si>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</si>
  <si>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</si>
  <si>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</si>
  <si>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</si>
  <si>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</si>
  <si>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</si>
  <si>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</si>
  <si>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</si>
  <si>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</si>
  <si>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</si>
  <si>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</si>
  <si>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</si>
  <si>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</si>
  <si>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</si>
  <si>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</si>
  <si>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</si>
  <si>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</si>
  <si>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</si>
  <si>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</si>
  <si>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</si>
  <si>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</si>
  <si>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</si>
  <si>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</si>
  <si>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</si>
  <si>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</si>
  <si>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</si>
  <si>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</si>
  <si>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</si>
  <si>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</si>
  <si>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</si>
  <si>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</si>
  <si>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</si>
  <si>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</si>
  <si>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</si>
  <si>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</si>
  <si>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</si>
  <si>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</si>
  <si>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</si>
  <si>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</si>
  <si>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</si>
  <si>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</si>
  <si>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</si>
  <si>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</si>
  <si>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</si>
  <si>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</si>
  <si>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</si>
  <si>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</si>
  <si>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</si>
  <si>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</si>
  <si>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</si>
  <si>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</si>
  <si>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</si>
  <si>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</si>
  <si>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</si>
  <si>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</si>
  <si>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</si>
  <si>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</si>
  <si>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</si>
  <si>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</si>
  <si>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</si>
  <si>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</si>
  <si>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</si>
  <si>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</si>
  <si>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</si>
  <si>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</si>
  <si>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</si>
  <si>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</si>
  <si>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</si>
  <si>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</si>
  <si>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</si>
  <si>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</si>
  <si>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</si>
  <si>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</si>
  <si>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</si>
  <si>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</si>
  <si>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</si>
  <si>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</si>
  <si>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</si>
  <si>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</si>
  <si>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</si>
  <si>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</si>
  <si>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</si>
  <si>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</si>
  <si>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</si>
  <si>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</si>
  <si>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</si>
  <si>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</si>
  <si>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</si>
  <si>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</si>
  <si>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</si>
  <si>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</si>
  <si>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</si>
  <si>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</si>
  <si>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</si>
  <si>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</si>
  <si>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</si>
  <si>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</si>
  <si>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</si>
  <si>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</si>
  <si>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</si>
  <si>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</si>
  <si>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</si>
  <si>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</si>
  <si>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</si>
  <si>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</si>
  <si>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</si>
  <si>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</si>
  <si>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</si>
  <si>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</si>
  <si>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</si>
  <si>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</si>
  <si>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</si>
  <si>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</si>
  <si>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</si>
  <si>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</si>
  <si>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</si>
  <si>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</si>
  <si>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</si>
  <si>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</si>
  <si>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</si>
  <si>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</si>
  <si>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</si>
  <si>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</si>
  <si>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</si>
  <si>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</si>
  <si>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</si>
  <si>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</si>
  <si>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</si>
  <si>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</si>
  <si>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</si>
  <si>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</si>
  <si>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</si>
  <si>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</si>
  <si>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</si>
  <si>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</si>
  <si>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</si>
  <si>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</si>
  <si>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</si>
  <si>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</si>
  <si>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</si>
  <si>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</si>
  <si>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</si>
  <si>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</si>
  <si>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</si>
  <si>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</si>
  <si>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</si>
  <si>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</si>
  <si>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</si>
  <si>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</si>
  <si>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</si>
  <si>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</si>
  <si>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</si>
  <si>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</si>
  <si>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</si>
  <si>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</si>
  <si>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</si>
  <si>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</si>
  <si>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</si>
  <si>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</si>
  <si>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</si>
  <si>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</si>
  <si>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</si>
  <si>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</si>
  <si>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</si>
  <si>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</si>
  <si>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</si>
  <si>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</si>
  <si>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</si>
  <si>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</si>
  <si>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</si>
  <si>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</si>
  <si>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</si>
  <si>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</si>
  <si>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</si>
  <si>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</si>
  <si>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</si>
  <si>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</si>
  <si>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</si>
  <si>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</si>
  <si>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</si>
  <si>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</si>
  <si>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</si>
  <si>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</si>
  <si>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</si>
  <si>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</si>
  <si>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</si>
  <si>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</si>
  <si>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</si>
  <si>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</si>
  <si>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</si>
  <si>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</si>
  <si>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</si>
  <si>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</si>
  <si>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</si>
  <si>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</si>
  <si>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</si>
  <si>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</si>
  <si>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</si>
  <si>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</si>
  <si>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</si>
  <si>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</si>
  <si>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</si>
  <si>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</si>
  <si>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</si>
  <si>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</si>
  <si>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</si>
  <si>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</si>
  <si>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</si>
  <si>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</si>
  <si>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</si>
  <si>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</si>
  <si>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</si>
  <si>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</si>
  <si>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</si>
  <si>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</si>
  <si>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</si>
  <si>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</si>
  <si>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</si>
  <si>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</si>
  <si>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</si>
  <si>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</si>
  <si>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</si>
  <si>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</si>
  <si>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</si>
  <si>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</si>
  <si>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</si>
  <si>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</si>
  <si>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</si>
  <si>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</si>
  <si>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</si>
  <si>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</si>
  <si>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</si>
  <si>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</si>
  <si>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</si>
  <si>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</si>
  <si>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</si>
  <si>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</si>
  <si>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</si>
  <si>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</si>
  <si>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</si>
  <si>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</si>
  <si>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</si>
  <si>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</si>
  <si>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</si>
  <si>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</si>
  <si>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</si>
  <si>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</si>
  <si>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</si>
  <si>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</si>
  <si>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</si>
  <si>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</si>
  <si>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</si>
  <si>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</si>
  <si>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</si>
  <si>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</si>
  <si>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</si>
  <si>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</si>
  <si>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</si>
  <si>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</si>
  <si>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</si>
  <si>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</si>
  <si>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</si>
  <si>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</si>
  <si>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</si>
  <si>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</si>
  <si>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</si>
  <si>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</si>
  <si>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</si>
  <si>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</si>
  <si>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</si>
  <si>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</si>
  <si>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</si>
  <si>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</si>
  <si>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</si>
  <si>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</si>
  <si>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</si>
  <si>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</si>
  <si>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</si>
  <si>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</si>
  <si>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</si>
  <si>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</si>
  <si>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</si>
  <si>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</si>
  <si>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</si>
  <si>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</si>
  <si>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</si>
  <si>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</si>
  <si>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</si>
  <si>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</si>
  <si>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</si>
  <si>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</si>
  <si>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</si>
  <si>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</si>
  <si>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</si>
  <si>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</si>
  <si>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</si>
  <si>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</si>
  <si>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</si>
  <si>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</si>
  <si>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</si>
  <si>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</si>
  <si>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</si>
  <si>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</si>
  <si>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</si>
  <si>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</si>
  <si>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</si>
  <si>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</si>
  <si>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</si>
  <si>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</si>
  <si>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</si>
  <si>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</si>
  <si>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</si>
  <si>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</si>
  <si>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</si>
  <si>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</si>
  <si>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</si>
  <si>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</si>
  <si>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</si>
  <si>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</si>
  <si>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</si>
  <si>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</si>
  <si>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</si>
  <si>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</si>
  <si>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</si>
  <si>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</si>
  <si>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</si>
  <si>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</si>
  <si>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</si>
  <si>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</si>
  <si>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</si>
  <si>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</si>
  <si>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</si>
  <si>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</si>
  <si>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</si>
  <si>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</si>
  <si>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</si>
  <si>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</si>
  <si>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</si>
  <si>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</si>
  <si>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</si>
  <si>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</si>
  <si>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</si>
  <si>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</si>
  <si>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</si>
  <si>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</si>
  <si>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</si>
  <si>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</si>
  <si>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</si>
  <si>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</si>
  <si>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</si>
  <si>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</si>
  <si>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</si>
  <si>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</si>
  <si>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</si>
  <si>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</si>
  <si>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</si>
  <si>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</si>
  <si>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</si>
  <si>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</si>
  <si>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</si>
  <si>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</si>
  <si>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</si>
  <si>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</si>
  <si>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</si>
  <si>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</si>
  <si>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</si>
  <si>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</si>
  <si>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</si>
  <si>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</si>
  <si>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</si>
  <si>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</si>
  <si>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</si>
  <si>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</si>
  <si>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</si>
  <si>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</si>
  <si>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</si>
  <si>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</si>
  <si>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</si>
  <si>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</si>
  <si>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</si>
  <si>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</si>
  <si>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</si>
  <si>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</si>
  <si>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</si>
  <si>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</si>
  <si>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</si>
  <si>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</si>
  <si>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</si>
  <si>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</si>
  <si>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</si>
  <si>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</si>
  <si>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</si>
  <si>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</si>
  <si>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</si>
  <si>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</si>
  <si>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</si>
  <si>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</si>
  <si>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</si>
  <si>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</si>
  <si>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</si>
  <si>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</si>
  <si>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</si>
  <si>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</si>
  <si>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</si>
  <si>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</si>
  <si>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</si>
  <si>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</si>
  <si>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</si>
  <si>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</si>
  <si>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</si>
  <si>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</si>
  <si>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</si>
  <si>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</si>
  <si>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</si>
  <si>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</si>
  <si>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</si>
  <si>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</si>
  <si>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</si>
  <si>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</si>
  <si>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</si>
  <si>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</si>
  <si>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</si>
  <si>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</si>
  <si>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</si>
  <si>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</si>
  <si>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</si>
  <si>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</si>
  <si>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</si>
  <si>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</si>
  <si>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</si>
  <si>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</si>
  <si>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</si>
  <si>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</si>
  <si>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</si>
  <si>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</si>
  <si>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</si>
  <si>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</si>
  <si>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</si>
  <si>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</si>
  <si>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</si>
  <si>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</si>
  <si>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</si>
  <si>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</si>
  <si>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</si>
  <si>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</si>
  <si>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</si>
  <si>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</si>
  <si>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</si>
  <si>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</si>
  <si>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</si>
  <si>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</si>
  <si>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</si>
  <si>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</si>
  <si>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</si>
  <si>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</si>
  <si>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</si>
  <si>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</si>
  <si>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</si>
  <si>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</si>
  <si>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</si>
  <si>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</si>
  <si>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</si>
  <si>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</si>
  <si>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</si>
  <si>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</si>
  <si>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</si>
  <si>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</si>
  <si>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</si>
  <si>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</si>
  <si>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</si>
  <si>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</si>
  <si>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</si>
  <si>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</si>
  <si>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</si>
  <si>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</si>
  <si>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</si>
  <si>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</si>
  <si>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</si>
  <si>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</si>
  <si>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</si>
  <si>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</si>
  <si>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</si>
  <si>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</si>
  <si>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</si>
  <si>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</si>
  <si>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</si>
  <si>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</si>
  <si>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</si>
  <si>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</si>
  <si>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</si>
  <si>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</si>
  <si>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</si>
  <si>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</si>
  <si>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</si>
  <si>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</si>
  <si>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</si>
  <si>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</si>
  <si>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</si>
  <si>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</si>
  <si>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</si>
  <si>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</si>
  <si>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</si>
  <si>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</si>
  <si>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</si>
  <si>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</si>
  <si>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</si>
  <si>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</si>
  <si>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</si>
  <si>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</si>
  <si>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</si>
  <si>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</si>
  <si>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</si>
  <si>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</si>
  <si>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</si>
  <si>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</si>
  <si>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</si>
  <si>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</si>
  <si>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</si>
  <si>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</si>
  <si>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</si>
  <si>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</si>
  <si>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</si>
  <si>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</si>
  <si>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</si>
  <si>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</si>
  <si>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</si>
  <si>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</si>
  <si>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</si>
  <si>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</si>
  <si>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</si>
  <si>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</si>
  <si>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</si>
  <si>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</si>
  <si>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</si>
  <si>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</si>
  <si>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</si>
  <si>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</si>
  <si>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</si>
  <si>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</si>
  <si>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</si>
  <si>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</si>
  <si>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</si>
  <si>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</si>
  <si>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</si>
  <si>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</si>
  <si>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</si>
  <si>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</si>
  <si>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</si>
  <si>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</si>
  <si>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</si>
  <si>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</si>
  <si>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</si>
  <si>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</si>
  <si>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</si>
  <si>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</si>
  <si>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</si>
  <si>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</si>
  <si>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</si>
  <si>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</si>
  <si>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</si>
  <si>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</si>
  <si>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</si>
  <si>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</si>
  <si>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</si>
  <si>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</si>
  <si>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</si>
  <si>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</si>
  <si>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</si>
  <si>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</si>
  <si>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</si>
  <si>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</si>
  <si>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</si>
  <si>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</si>
  <si>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</si>
  <si>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</si>
  <si>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</si>
  <si>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</si>
  <si>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</si>
  <si>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</si>
  <si>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</si>
  <si>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</si>
  <si>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</si>
  <si>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</si>
  <si>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</si>
  <si>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</si>
  <si>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</si>
  <si>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</si>
  <si>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</si>
  <si>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</si>
  <si>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</si>
  <si>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</si>
  <si>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</si>
  <si>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</si>
  <si>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</si>
  <si>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</si>
  <si>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</si>
  <si>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</si>
  <si>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</si>
  <si>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</si>
  <si>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</si>
  <si>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</si>
  <si>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</si>
  <si>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</si>
  <si>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</si>
  <si>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</si>
  <si>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</si>
  <si>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</si>
  <si>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</si>
  <si>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</si>
  <si>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</si>
  <si>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</si>
  <si>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</si>
  <si>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</si>
  <si>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</si>
  <si>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</si>
  <si>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</si>
  <si>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</si>
  <si>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</si>
  <si>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</si>
  <si>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</si>
  <si>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</si>
  <si>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</si>
  <si>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</si>
  <si>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</si>
  <si>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</si>
  <si>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</si>
  <si>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</si>
  <si>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</si>
  <si>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</si>
  <si>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</si>
  <si>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</si>
  <si>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</si>
  <si>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</si>
  <si>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</si>
  <si>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</si>
  <si>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</si>
  <si>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</si>
  <si>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</si>
  <si>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</si>
  <si>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</si>
  <si>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</si>
  <si>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</si>
  <si>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</si>
  <si>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</si>
  <si>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</si>
  <si>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</si>
  <si>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</si>
  <si>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</si>
  <si>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</si>
  <si>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</si>
  <si>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</si>
  <si>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</si>
  <si>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</si>
  <si>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</si>
  <si>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</si>
  <si>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</si>
  <si>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</si>
  <si>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</si>
  <si>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</si>
  <si>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</si>
  <si>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</si>
  <si>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</si>
  <si>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</si>
  <si>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</si>
  <si>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</si>
  <si>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</si>
  <si>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</si>
  <si>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</si>
  <si>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</si>
  <si>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</si>
  <si>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</si>
  <si>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</si>
  <si>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</si>
  <si>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</si>
  <si>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</si>
  <si>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</si>
  <si>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</si>
  <si>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</si>
  <si>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</si>
  <si>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</si>
  <si>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</si>
  <si>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</si>
  <si>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</si>
  <si>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</si>
  <si>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</si>
  <si>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</si>
  <si>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</si>
  <si>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</si>
  <si>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</si>
  <si>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</si>
  <si>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</si>
  <si>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</si>
  <si>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</si>
  <si>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</si>
  <si>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</si>
  <si>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</si>
  <si>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</si>
  <si>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</si>
  <si>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</si>
  <si>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</si>
  <si>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</si>
  <si>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</si>
  <si>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</si>
  <si>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</si>
  <si>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</si>
  <si>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</si>
  <si>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</si>
  <si>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</si>
  <si>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</si>
  <si>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</si>
  <si>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</si>
  <si>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</si>
  <si>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</si>
  <si>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</si>
  <si>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</si>
  <si>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</si>
  <si>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</si>
  <si>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</si>
  <si>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</si>
  <si>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</si>
  <si>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</si>
  <si>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</si>
  <si>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</si>
  <si>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</si>
  <si>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</si>
  <si>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</si>
  <si>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</si>
  <si>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</si>
  <si>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</si>
  <si>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</si>
  <si>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</si>
  <si>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</si>
  <si>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</si>
  <si>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</si>
  <si>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</si>
  <si>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</si>
  <si>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</si>
  <si>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</si>
  <si>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</si>
  <si>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</si>
  <si>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</si>
  <si>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</si>
  <si>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</si>
  <si>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</si>
  <si>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</si>
  <si>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</si>
  <si>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</si>
  <si>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</si>
  <si>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</si>
  <si>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</si>
  <si>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</si>
  <si>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</si>
  <si>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</si>
  <si>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</si>
  <si>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</si>
  <si>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</si>
  <si>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</si>
  <si>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</si>
  <si>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</si>
  <si>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</si>
  <si>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</si>
  <si>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</si>
  <si>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</si>
  <si>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</si>
  <si>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</si>
  <si>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</si>
  <si>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</si>
  <si>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</si>
  <si>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</si>
  <si>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</si>
  <si>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</si>
  <si>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</si>
  <si>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</si>
  <si>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</si>
  <si>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</si>
  <si>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</si>
  <si>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</si>
  <si>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</si>
  <si>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</si>
  <si>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</si>
  <si>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</si>
  <si>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</si>
  <si>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</si>
  <si>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</si>
  <si>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</si>
  <si>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</si>
  <si>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</si>
  <si>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</si>
  <si>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</si>
  <si>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</si>
  <si>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</si>
  <si>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</si>
  <si>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</si>
  <si>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</si>
  <si>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</si>
  <si>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</si>
  <si>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</si>
  <si>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</si>
  <si>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</si>
  <si>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</si>
  <si>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</si>
  <si>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</si>
  <si>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</si>
  <si>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</si>
  <si>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</si>
  <si>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</si>
  <si>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</si>
  <si>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</si>
  <si>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</si>
  <si>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</si>
  <si>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</si>
  <si>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</si>
  <si>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</si>
  <si>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</si>
  <si>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</si>
  <si>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</si>
  <si>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</si>
  <si>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</si>
  <si>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</si>
  <si>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</si>
  <si>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</si>
  <si>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</si>
  <si>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</si>
  <si>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</si>
  <si>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</si>
  <si>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</si>
  <si>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</si>
  <si>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</si>
  <si>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</si>
  <si>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</si>
  <si>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</si>
  <si>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</si>
  <si>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</si>
  <si>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</si>
  <si>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</si>
  <si>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</si>
  <si>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</si>
  <si>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</si>
  <si>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</si>
  <si>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</si>
  <si>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</si>
  <si>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</si>
  <si>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</si>
  <si>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</si>
  <si>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</si>
  <si>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</si>
  <si>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</si>
  <si>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</si>
  <si>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</si>
  <si>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</si>
  <si>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</si>
  <si>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</si>
  <si>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</si>
  <si>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</si>
  <si>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</si>
  <si>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</si>
  <si>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</si>
  <si>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</si>
  <si>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</si>
  <si>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</si>
  <si>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</si>
  <si>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</si>
  <si>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</si>
  <si>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</si>
  <si>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</si>
  <si>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</si>
  <si>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</si>
  <si>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</si>
  <si>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</si>
  <si>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</si>
  <si>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</si>
  <si>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</si>
  <si>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</si>
  <si>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</si>
  <si>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</si>
  <si>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</si>
  <si>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</si>
  <si>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</si>
  <si>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</si>
  <si>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</si>
  <si>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</si>
  <si>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</si>
  <si>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</si>
  <si>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</si>
  <si>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</si>
  <si>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</si>
  <si>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</si>
  <si>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</si>
  <si>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</si>
  <si>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</si>
  <si>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</si>
  <si>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</si>
  <si>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</si>
  <si>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</si>
  <si>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</si>
  <si>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</si>
  <si>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</si>
  <si>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</si>
  <si>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</si>
  <si>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</si>
  <si>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</si>
  <si>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</si>
  <si>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</si>
  <si>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</si>
  <si>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</si>
  <si>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</si>
  <si>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</si>
  <si>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</si>
  <si>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</si>
  <si>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</si>
  <si>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</si>
  <si>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</si>
  <si>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</si>
  <si>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</si>
  <si>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</si>
  <si>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</si>
  <si>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</si>
  <si>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</si>
  <si>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</si>
  <si>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</si>
  <si>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</si>
  <si>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</si>
  <si>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</si>
  <si>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</si>
  <si>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</si>
  <si>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</si>
  <si>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</si>
  <si>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</si>
  <si>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</si>
  <si>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</si>
  <si>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</si>
  <si>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</si>
  <si>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</si>
  <si>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</si>
  <si>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</si>
  <si>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</si>
  <si>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</si>
  <si>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</si>
  <si>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</si>
  <si>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</si>
  <si>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</si>
  <si>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</si>
  <si>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</si>
  <si>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</si>
  <si>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</si>
  <si>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</si>
  <si>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</si>
  <si>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</si>
  <si>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</si>
  <si>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</si>
  <si>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</si>
  <si>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</si>
  <si>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</si>
  <si>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</si>
  <si>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</si>
  <si>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</si>
  <si>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</si>
  <si>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</si>
  <si>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</si>
  <si>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</si>
  <si>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</si>
  <si>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</si>
  <si>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</si>
  <si>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</si>
  <si>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</si>
  <si>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</si>
  <si>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</si>
  <si>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</si>
  <si>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</si>
  <si>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</si>
  <si>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</si>
  <si>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</si>
  <si>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</si>
  <si>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</si>
  <si>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</si>
  <si>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</si>
  <si>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</si>
  <si>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</si>
  <si>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</si>
  <si>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</si>
  <si>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</si>
  <si>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</si>
  <si>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</si>
  <si>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</si>
  <si>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</si>
  <si>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</si>
  <si>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</si>
  <si>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</si>
  <si>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</si>
  <si>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</si>
  <si>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</si>
  <si>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</si>
  <si>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</si>
  <si>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</si>
  <si>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</si>
  <si>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</si>
  <si>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</si>
  <si>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</si>
  <si>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</si>
  <si>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</si>
  <si>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</si>
  <si>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</si>
  <si>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</si>
  <si>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</si>
  <si>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</si>
  <si>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</si>
  <si>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</si>
  <si>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</si>
  <si>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</si>
  <si>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</si>
  <si>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</si>
  <si>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</si>
  <si>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</si>
  <si>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</si>
  <si>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</si>
  <si>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</si>
  <si>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</si>
  <si>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</si>
  <si>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</si>
  <si>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</si>
  <si>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</si>
  <si>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</si>
  <si>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</si>
  <si>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</si>
  <si>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</si>
  <si>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</si>
  <si>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</si>
  <si>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</si>
  <si>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</si>
  <si>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</si>
  <si>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</si>
  <si>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</si>
  <si>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</si>
  <si>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</si>
  <si>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</si>
  <si>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</si>
  <si>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</si>
  <si>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</si>
  <si>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</si>
  <si>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</si>
  <si>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</si>
  <si>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</si>
  <si>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</si>
  <si>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</si>
  <si>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</si>
  <si>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</si>
  <si>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</si>
  <si>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</si>
  <si>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</si>
  <si>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</si>
  <si>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</si>
  <si>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</si>
  <si>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</si>
  <si>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</si>
  <si>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</si>
  <si>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</si>
  <si>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</si>
  <si>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</si>
  <si>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</si>
  <si>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</si>
  <si>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</si>
  <si>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</si>
  <si>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</si>
  <si>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</si>
  <si>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</si>
  <si>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</si>
  <si>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</si>
  <si>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</si>
  <si>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</si>
  <si>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</si>
  <si>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</si>
  <si>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</si>
  <si>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</si>
  <si>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</si>
  <si>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</si>
  <si>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</si>
  <si>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</si>
  <si>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</si>
  <si>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</si>
  <si>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</si>
  <si>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</si>
  <si>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</si>
  <si>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</si>
  <si>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</si>
  <si>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</si>
  <si>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</si>
  <si>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</si>
  <si>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</si>
  <si>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</si>
  <si>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</si>
  <si>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</si>
  <si>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</si>
  <si>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</si>
  <si>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</si>
  <si>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</si>
  <si>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</si>
  <si>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</si>
  <si>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</si>
  <si>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</si>
  <si>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</si>
  <si>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</si>
  <si>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</si>
  <si>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</si>
  <si>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</si>
  <si>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</si>
  <si>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</si>
  <si>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</si>
  <si>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</si>
  <si>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</si>
  <si>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</si>
  <si>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</si>
  <si>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</si>
  <si>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</si>
  <si>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</si>
  <si>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</si>
  <si>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</si>
  <si>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</si>
  <si>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</si>
  <si>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</si>
  <si>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</si>
  <si>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</si>
  <si>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</si>
  <si>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</si>
  <si>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</si>
  <si>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</si>
  <si>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</si>
  <si>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</si>
  <si>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</si>
  <si>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</si>
  <si>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</si>
  <si>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</si>
  <si>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</si>
  <si>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</si>
  <si>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</si>
  <si>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</si>
  <si>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</si>
  <si>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</si>
  <si>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</si>
  <si>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</si>
  <si>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</si>
  <si>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</si>
  <si>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</si>
  <si>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</si>
  <si>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</si>
  <si>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</si>
  <si>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</si>
  <si>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</si>
  <si>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</si>
  <si>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</si>
  <si>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</si>
  <si>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</si>
  <si>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</si>
  <si>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</si>
  <si>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</si>
  <si>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</si>
  <si>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</si>
  <si>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</si>
  <si>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</si>
  <si>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</si>
  <si>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</si>
  <si>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</si>
  <si>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</si>
  <si>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</si>
  <si>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</si>
  <si>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</si>
  <si>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</si>
  <si>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</si>
  <si>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</si>
  <si>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</si>
  <si>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</si>
  <si>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</si>
  <si>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</si>
  <si>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</si>
  <si>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</si>
  <si>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</si>
  <si>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</si>
  <si>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</si>
  <si>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</si>
  <si>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</si>
  <si>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</si>
  <si>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</si>
  <si>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</si>
  <si>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</si>
  <si>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</si>
  <si>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</si>
  <si>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</si>
  <si>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</si>
  <si>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</si>
  <si>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</si>
  <si>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</si>
  <si>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</si>
  <si>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</si>
  <si>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</si>
  <si>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</si>
  <si>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</si>
  <si>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</si>
  <si>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</si>
  <si>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</si>
  <si>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</si>
  <si>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</si>
  <si>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</si>
  <si>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</si>
  <si>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</si>
  <si>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</si>
  <si>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</si>
  <si>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</si>
  <si>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</si>
  <si>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</si>
  <si>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</si>
  <si>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</si>
  <si>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</si>
  <si>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</si>
  <si>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</si>
  <si>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</si>
  <si>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</si>
  <si>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</si>
  <si>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</si>
  <si>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</si>
  <si>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</si>
  <si>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</si>
  <si>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</si>
  <si>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</si>
  <si>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</si>
  <si>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</si>
  <si>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</si>
  <si>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</si>
  <si>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</si>
  <si>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</si>
  <si>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</si>
  <si>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</si>
  <si>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</si>
  <si>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</si>
  <si>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</si>
  <si>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</si>
  <si>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</si>
  <si>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</si>
  <si>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</si>
  <si>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</si>
  <si>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</si>
  <si>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</si>
  <si>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</si>
  <si>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</si>
  <si>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</si>
  <si>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</si>
  <si>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</si>
  <si>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</si>
  <si>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</si>
  <si>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</si>
  <si>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</si>
  <si>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</si>
  <si>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</si>
  <si>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</si>
  <si>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</si>
  <si>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</si>
  <si>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</si>
  <si>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</si>
  <si>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</si>
  <si>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</si>
  <si>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</si>
  <si>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</si>
  <si>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</si>
  <si>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</si>
  <si>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</si>
  <si>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</si>
  <si>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</si>
  <si>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</si>
  <si>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</si>
  <si>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</si>
  <si>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</si>
  <si>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</si>
  <si>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</si>
  <si>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</si>
  <si>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</si>
  <si>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</si>
  <si>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</si>
  <si>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</si>
  <si>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</si>
  <si>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</si>
  <si>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</si>
  <si>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</si>
  <si>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</si>
  <si>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</si>
  <si>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</si>
  <si>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</si>
  <si>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</si>
  <si>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</si>
  <si>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</si>
  <si>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</si>
  <si>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</si>
  <si>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</si>
  <si>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</si>
  <si>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</si>
  <si>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</si>
  <si>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</si>
  <si>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</si>
  <si>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</si>
  <si>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</si>
  <si>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</si>
  <si>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</si>
  <si>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</si>
  <si>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</si>
  <si>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</si>
  <si>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</si>
  <si>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</si>
  <si>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</si>
  <si>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</si>
  <si>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</si>
  <si>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</si>
  <si>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</si>
  <si>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</si>
  <si>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</si>
  <si>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</si>
  <si>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</si>
  <si>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</si>
  <si>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</si>
  <si>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</si>
  <si>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</si>
  <si>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</si>
  <si>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</si>
  <si>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</si>
  <si>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</si>
  <si>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</si>
  <si>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</si>
  <si>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</si>
  <si>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</si>
  <si>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</si>
  <si>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</si>
  <si>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</si>
  <si>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</si>
  <si>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</si>
  <si>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</si>
  <si>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</si>
  <si>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</si>
  <si>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</si>
  <si>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</si>
  <si>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</si>
  <si>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</si>
  <si>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</si>
  <si>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</si>
  <si>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</si>
  <si>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</si>
  <si>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</si>
  <si>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</si>
  <si>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</si>
  <si>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</si>
  <si>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</si>
  <si>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</si>
  <si>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</si>
  <si>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</si>
  <si>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</si>
  <si>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</si>
  <si>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</si>
  <si>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</si>
  <si>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</si>
  <si>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</si>
  <si>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</si>
  <si>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</si>
  <si>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</si>
  <si>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</si>
  <si>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</si>
  <si>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</si>
  <si>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</si>
  <si>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</si>
  <si>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</si>
  <si>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</si>
  <si>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</si>
  <si>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</si>
  <si>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</si>
  <si>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</si>
  <si>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</si>
  <si>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</si>
  <si>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</si>
  <si>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</si>
  <si>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</si>
  <si>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</si>
  <si>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</si>
  <si>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</si>
  <si>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</si>
  <si>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</si>
  <si>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</si>
  <si>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</si>
  <si>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</si>
  <si>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</si>
  <si>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</si>
  <si>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</si>
  <si>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</si>
  <si>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</si>
  <si>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</si>
  <si>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</si>
  <si>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</si>
  <si>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</si>
  <si>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</si>
  <si>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</si>
  <si>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</si>
  <si>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</si>
  <si>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</si>
  <si>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</si>
  <si>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</si>
  <si>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</si>
  <si>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</si>
  <si>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</si>
  <si>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</si>
  <si>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</si>
  <si>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</si>
  <si>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</si>
  <si>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</si>
  <si>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</si>
  <si>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</si>
  <si>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</si>
  <si>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</si>
  <si>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</si>
  <si>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</si>
  <si>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</si>
  <si>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</si>
  <si>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</si>
  <si>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</si>
  <si>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</si>
  <si>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</si>
  <si>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</si>
  <si>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</si>
  <si>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</si>
  <si>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</si>
  <si>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</si>
  <si>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</si>
  <si>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</si>
  <si>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</si>
  <si>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</si>
  <si>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</si>
  <si>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</si>
  <si>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</si>
  <si>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</si>
  <si>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</si>
  <si>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</si>
  <si>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</si>
  <si>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</si>
  <si>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</si>
  <si>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</si>
  <si>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</si>
  <si>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</si>
  <si>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</si>
  <si>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</si>
  <si>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</si>
  <si>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</si>
  <si>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</si>
  <si>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</si>
  <si>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</si>
  <si>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</si>
  <si>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</si>
  <si>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</si>
  <si>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</si>
  <si>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</si>
  <si>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</si>
  <si>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</si>
  <si>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</si>
  <si>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</si>
  <si>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</si>
  <si>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</si>
  <si>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</si>
  <si>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</si>
  <si>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</si>
  <si>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</si>
  <si>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</si>
  <si>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</si>
  <si>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</si>
  <si>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</si>
  <si>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</si>
  <si>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</si>
  <si>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</si>
  <si>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</si>
  <si>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</si>
  <si>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</si>
  <si>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</si>
  <si>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</si>
  <si>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</si>
  <si>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</si>
  <si>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</si>
  <si>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</si>
  <si>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</si>
  <si>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</si>
  <si>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</si>
  <si>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</si>
  <si>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</si>
  <si>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</si>
  <si>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</si>
  <si>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</si>
  <si>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</si>
  <si>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</si>
  <si>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</si>
  <si>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</si>
  <si>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</si>
  <si>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</si>
  <si>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</si>
  <si>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</si>
  <si>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</si>
  <si>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</si>
  <si>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</si>
  <si>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</si>
  <si>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</si>
  <si>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</si>
  <si>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</si>
  <si>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</si>
  <si>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</si>
  <si>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</si>
  <si>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</si>
  <si>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</si>
  <si>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</si>
  <si>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</si>
  <si>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</si>
  <si>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</si>
  <si>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</si>
  <si>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</si>
  <si>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</si>
  <si>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</si>
  <si>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</si>
  <si>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</si>
  <si>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</si>
  <si>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</si>
  <si>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</si>
  <si>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</si>
  <si>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</si>
  <si>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</si>
  <si>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</si>
  <si>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</si>
  <si>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</si>
  <si>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</si>
  <si>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</si>
  <si>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</si>
  <si>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</si>
  <si>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</si>
  <si>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</si>
  <si>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</si>
  <si>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</si>
  <si>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</si>
  <si>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</si>
  <si>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</si>
  <si>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</si>
  <si>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</si>
  <si>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</si>
  <si>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</si>
  <si>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</si>
  <si>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</si>
  <si>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</si>
  <si>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</si>
  <si>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</si>
  <si>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</si>
  <si>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</si>
  <si>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</si>
  <si>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</si>
  <si>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</si>
  <si>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</si>
  <si>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</si>
  <si>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</si>
  <si>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</si>
  <si>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</si>
  <si>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</si>
  <si>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</si>
  <si>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</si>
  <si>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</si>
  <si>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</si>
  <si>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</si>
  <si>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</si>
  <si>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</si>
  <si>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</si>
  <si>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</si>
  <si>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</si>
  <si>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</si>
  <si>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</si>
  <si>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</si>
  <si>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</si>
  <si>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</si>
  <si>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</si>
  <si>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</si>
  <si>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</si>
  <si>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</si>
  <si>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</si>
  <si>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</si>
  <si>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</si>
  <si>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</si>
  <si>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</si>
  <si>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</si>
  <si>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</si>
  <si>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</si>
  <si>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</si>
  <si>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</si>
  <si>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</si>
  <si>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</si>
  <si>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</si>
  <si>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</si>
  <si>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</si>
  <si>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</si>
  <si>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</si>
  <si>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</si>
  <si>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</si>
  <si>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</si>
  <si>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</si>
  <si>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</si>
  <si>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</si>
  <si>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</si>
  <si>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</si>
  <si>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</si>
  <si>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</si>
  <si>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</si>
  <si>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</si>
  <si>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</si>
  <si>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</si>
  <si>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</si>
  <si>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</si>
  <si>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</si>
  <si>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</si>
  <si>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</si>
  <si>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</si>
  <si>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</si>
  <si>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</si>
  <si>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</si>
  <si>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</si>
  <si>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</si>
  <si>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</si>
  <si>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</si>
  <si>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</si>
  <si>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</si>
  <si>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</si>
  <si>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</si>
  <si>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</si>
  <si>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</si>
  <si>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</si>
  <si>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</si>
  <si>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</si>
  <si>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</si>
  <si>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</si>
  <si>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</si>
  <si>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</si>
  <si>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</si>
  <si>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</si>
  <si>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</si>
  <si>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</si>
  <si>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</si>
  <si>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</si>
  <si>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</si>
  <si>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</si>
  <si>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</si>
  <si>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</si>
  <si>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</si>
  <si>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</si>
  <si>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</si>
  <si>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</si>
  <si>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</si>
  <si>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</si>
  <si>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</si>
  <si>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</si>
  <si>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</si>
  <si>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</si>
  <si>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</si>
  <si>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</si>
  <si>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</si>
  <si>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</si>
  <si>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</si>
  <si>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</si>
  <si>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</si>
  <si>
    <t>USA2495</t>
  </si>
  <si>
    <t>DGI-USA</t>
  </si>
  <si>
    <t>800-503263-01A</t>
  </si>
  <si>
    <t>58335-C3</t>
  </si>
  <si>
    <t>L: x = 0.216000, y = 0.006000</t>
  </si>
  <si>
    <t>L: x = 0.276000, y = 0.020000</t>
  </si>
  <si>
    <t>800-503266-01A</t>
  </si>
  <si>
    <t>P15851188</t>
  </si>
  <si>
    <t>800-500174-01</t>
  </si>
  <si>
    <t>74207 TC</t>
  </si>
  <si>
    <t>800-502714-01A</t>
  </si>
  <si>
    <t>TR-2-0070-S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</si>
</sst>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71" totalsRowShown="0">
  <autoFilter ref="A1:BP1471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33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32"/>
    <tableColumn id="67" xr3:uid="{6C7363B5-23B1-4863-9E09-780902EF62D4}" name="T" dataDxfId="31"/>
    <tableColumn id="68" xr3:uid="{A0BB1658-9851-48AA-AD38-45191D934830}" name="U" dataDxfId="30"/>
    <tableColumn id="61" xr3:uid="{00000000-0010-0000-0100-00003D000000}" name="R_Off" dataDxfId="29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tabSelected="1" zoomScaleNormal="100" workbookViewId="0">
      <pane ySplit="1" topLeftCell="A1445" activePane="bottomLeft" state="frozen"/>
      <selection pane="bottomLeft" activeCell="A1472" sqref="A1472:XFD147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30" t="s">
        <v>4091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</v>
      </c>
      <c r="O1078" s="6">
        <v>0.11849999999999999</v>
      </c>
      <c r="P1078" s="6">
        <v>0.9</v>
      </c>
      <c r="Q1078" s="6">
        <v>0.90049999999999997</v>
      </c>
      <c r="R1078" s="14">
        <f>IF(Table3[[#This Row],[ShoulderLenEnd]]="",0,90-(DEGREES(ATAN((Q1078-P1078)/((N1078-O1078)/2)))))</f>
        <v>96.709836807756204</v>
      </c>
      <c r="S1078" s="15">
        <v>1.5</v>
      </c>
      <c r="T1078" s="6">
        <v>4</v>
      </c>
      <c r="U1078" s="6">
        <v>3.5430000000000001</v>
      </c>
      <c r="V1078" s="6">
        <v>0.89900000000000002</v>
      </c>
      <c r="AA1078" s="13" t="str">
        <f t="shared" si="17"/>
        <v/>
      </c>
      <c r="AB1078" s="6">
        <v>1E-3</v>
      </c>
      <c r="AC1078" s="6">
        <v>5.5E-2</v>
      </c>
      <c r="AE1078" s="6" t="s">
        <v>49</v>
      </c>
      <c r="AF1078" s="6" t="s">
        <v>62</v>
      </c>
      <c r="AG1078" s="6" t="s">
        <v>4092</v>
      </c>
      <c r="AI1078" s="6">
        <v>0</v>
      </c>
      <c r="AJ1078" s="6">
        <v>1</v>
      </c>
      <c r="AK1078" s="6">
        <v>1</v>
      </c>
      <c r="AL1078" s="6">
        <v>1</v>
      </c>
      <c r="AM1078" s="6">
        <v>0</v>
      </c>
      <c r="AN1078" s="6">
        <v>1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v>1</v>
      </c>
      <c r="AW1078" s="6">
        <v>0</v>
      </c>
      <c r="AX1078" s="6">
        <v>0</v>
      </c>
      <c r="AY1078" s="6">
        <v>0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3516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4086</v>
      </c>
      <c r="J1466" s="30" t="s">
        <v>4087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x14ac:dyDescent="0.25">
      <c r="A1467" s="6">
        <v>1</v>
      </c>
      <c r="B1467" s="6" t="s">
        <v>2241</v>
      </c>
      <c r="C1467" s="6" t="s">
        <v>2241</v>
      </c>
      <c r="H1467" s="10" t="s">
        <v>2241</v>
      </c>
      <c r="I1467" s="11" t="s">
        <v>4089</v>
      </c>
      <c r="J1467" s="30" t="s">
        <v>4090</v>
      </c>
      <c r="K1467" s="11" t="str">
        <f>CONCATENATE(Table3[[#This Row],[Type]]," "&amp;TEXT(Table3[[#This Row],[Diameter]],".0000")&amp;""," "&amp;Table3[[#This Row],[NumFlutes]]&amp;"FL")</f>
        <v>TM .2180 3FL</v>
      </c>
      <c r="L1467" s="17" t="s">
        <v>4088</v>
      </c>
      <c r="M1467" s="13">
        <v>0.218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3516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468" spans="1:65" x14ac:dyDescent="0.25">
      <c r="A1468" s="6">
        <v>1</v>
      </c>
      <c r="B1468" s="6" t="s">
        <v>1565</v>
      </c>
      <c r="C1468" s="6" t="s">
        <v>1565</v>
      </c>
      <c r="H1468" s="10" t="s">
        <v>1565</v>
      </c>
      <c r="I1468" s="11" t="s">
        <v>4093</v>
      </c>
      <c r="J1468" s="30" t="s">
        <v>4094</v>
      </c>
      <c r="K1468" s="11" t="str">
        <f>CONCATENATE(Table3[[#This Row],[Type]]," "&amp;TEXT(Table3[[#This Row],[Diameter]],".0000")&amp;""," "&amp;Table3[[#This Row],[NumFlutes]]&amp;"FL")</f>
        <v>EM .0350 3FL</v>
      </c>
      <c r="M1468" s="13">
        <v>3.5000000000000003E-2</v>
      </c>
      <c r="N1468" s="13">
        <v>0.125</v>
      </c>
      <c r="O1468" s="6">
        <v>3.3000000000000002E-2</v>
      </c>
      <c r="P1468" s="6">
        <v>0.71</v>
      </c>
      <c r="Q1468" s="6">
        <v>0.78</v>
      </c>
      <c r="R1468" s="14">
        <f>IF(Table3[[#This Row],[ShoulderLenEnd]]="",0,90-(DEGREES(ATAN((Q1468-P1468)/((N1468-O1468)/2)))))</f>
        <v>33.310630824560782</v>
      </c>
      <c r="S1468" s="15">
        <v>0.8</v>
      </c>
      <c r="T1468" s="6">
        <v>3</v>
      </c>
      <c r="U1468" s="6">
        <v>2.5</v>
      </c>
      <c r="V1468" s="6">
        <v>5.1999999999999998E-2</v>
      </c>
      <c r="AE1468" s="6" t="s">
        <v>44</v>
      </c>
      <c r="AF1468" s="6" t="s">
        <v>369</v>
      </c>
      <c r="AG1468" s="6" t="s">
        <v>66</v>
      </c>
      <c r="AI1468" s="6">
        <v>0</v>
      </c>
      <c r="AJ1468" s="6">
        <v>1</v>
      </c>
      <c r="AK1468" s="6">
        <v>1</v>
      </c>
      <c r="AL1468" s="6">
        <v>1</v>
      </c>
      <c r="AM1468" s="6">
        <v>1</v>
      </c>
      <c r="AN1468" s="6">
        <v>1</v>
      </c>
      <c r="AO1468" s="6">
        <v>1</v>
      </c>
      <c r="AP1468" s="6">
        <v>1</v>
      </c>
      <c r="AR1468" s="6">
        <v>0</v>
      </c>
      <c r="AS1468" s="6">
        <v>0</v>
      </c>
      <c r="AT1468" s="6">
        <v>0</v>
      </c>
      <c r="AU1468" s="6">
        <v>0</v>
      </c>
      <c r="AV1468" s="6">
        <v>1</v>
      </c>
      <c r="AW1468" s="6">
        <v>0</v>
      </c>
      <c r="AX1468" s="6">
        <v>0</v>
      </c>
      <c r="AY1468" s="6">
        <v>0</v>
      </c>
      <c r="AZ1468" s="6">
        <v>1</v>
      </c>
      <c r="BA1468" s="6">
        <v>0</v>
      </c>
      <c r="BB1468" s="6">
        <v>0</v>
      </c>
      <c r="BC1468" s="6">
        <v>0</v>
      </c>
      <c r="BD1468" s="6">
        <v>0</v>
      </c>
      <c r="BE1468" s="6">
        <v>0</v>
      </c>
      <c r="BF1468" s="6">
        <v>0</v>
      </c>
      <c r="BG1468" s="6">
        <v>0</v>
      </c>
      <c r="BH1468" s="6">
        <v>0</v>
      </c>
      <c r="BI1468" s="6">
        <v>0</v>
      </c>
      <c r="BJ1468" s="6">
        <v>0</v>
      </c>
      <c r="BK1468" s="6">
        <v>0</v>
      </c>
      <c r="BL1468" s="6">
        <v>0</v>
      </c>
      <c r="BM1468" s="76">
        <f>IF(Table3[[#This Row],[Type]]="EM",IF((Table3[[#This Row],[Diameter]]/2)-Table3[[#This Row],[CornerRadius]]-0.012&gt;0,(Table3[[#This Row],[Diameter]]/2)-Table3[[#This Row],[CornerRadius]]-0.012,0),)</f>
        <v>5.5000000000000014E-3</v>
      </c>
    </row>
    <row r="1469" spans="1:65" x14ac:dyDescent="0.25">
      <c r="A1469" s="6">
        <v>1</v>
      </c>
      <c r="B1469" s="6" t="s">
        <v>1565</v>
      </c>
      <c r="C1469" s="6" t="s">
        <v>1565</v>
      </c>
      <c r="H1469" s="10" t="s">
        <v>1565</v>
      </c>
      <c r="I1469" s="11" t="s">
        <v>4097</v>
      </c>
      <c r="J1469" s="30" t="s">
        <v>4098</v>
      </c>
      <c r="K1469" s="11" t="str">
        <f>CONCATENATE(Table3[[#This Row],[Type]]," "&amp;TEXT(Table3[[#This Row],[Diameter]],".0000")&amp;""," "&amp;Table3[[#This Row],[NumFlutes]]&amp;"FL")</f>
        <v>EM .1250 5FL</v>
      </c>
      <c r="M1469" s="13">
        <v>0.125</v>
      </c>
      <c r="N1469" s="13">
        <v>0.25</v>
      </c>
      <c r="O1469" s="6">
        <v>0.125</v>
      </c>
      <c r="P1469" s="6">
        <v>0.4</v>
      </c>
      <c r="Q1469" s="6">
        <v>0.67500000000000004</v>
      </c>
      <c r="R1469" s="14">
        <f>IF(Table3[[#This Row],[ShoulderLenEnd]]="",0,90-(DEGREES(ATAN((Q1469-P1469)/((N1469-O1469)/2)))))</f>
        <v>12.80426606528674</v>
      </c>
      <c r="S1469" s="15">
        <v>0.7</v>
      </c>
      <c r="T1469" s="6">
        <v>5</v>
      </c>
      <c r="U1469" s="6">
        <v>2.2749999999999999</v>
      </c>
      <c r="V1469" s="6">
        <v>0.375</v>
      </c>
      <c r="AE1469" s="6" t="s">
        <v>44</v>
      </c>
      <c r="AF1469" s="6" t="s">
        <v>369</v>
      </c>
      <c r="AG1469" s="6" t="s">
        <v>2268</v>
      </c>
      <c r="AI1469" s="6">
        <v>0</v>
      </c>
      <c r="AJ1469" s="6">
        <v>1</v>
      </c>
      <c r="AK1469" s="6">
        <v>1</v>
      </c>
      <c r="AL1469" s="6">
        <v>1</v>
      </c>
      <c r="AM1469" s="6">
        <v>1</v>
      </c>
      <c r="AN1469" s="6">
        <v>1</v>
      </c>
      <c r="AO1469" s="6">
        <v>1</v>
      </c>
      <c r="AP1469" s="6">
        <v>1</v>
      </c>
      <c r="AR1469" s="6">
        <v>0</v>
      </c>
      <c r="AS1469" s="6">
        <v>0</v>
      </c>
      <c r="AT1469" s="6">
        <v>0</v>
      </c>
      <c r="AU1469" s="6">
        <v>0</v>
      </c>
      <c r="AV1469" s="6">
        <v>1</v>
      </c>
      <c r="AW1469" s="6">
        <v>0</v>
      </c>
      <c r="AX1469" s="6">
        <v>0</v>
      </c>
      <c r="AY1469" s="6">
        <v>0</v>
      </c>
      <c r="AZ1469" s="6">
        <v>0</v>
      </c>
      <c r="BA1469" s="6">
        <v>0</v>
      </c>
      <c r="BB1469" s="6">
        <v>1</v>
      </c>
      <c r="BC1469" s="6">
        <v>0</v>
      </c>
      <c r="BD1469" s="6">
        <v>0</v>
      </c>
      <c r="BE1469" s="6">
        <v>0</v>
      </c>
      <c r="BF1469" s="6">
        <v>0</v>
      </c>
      <c r="BG1469" s="6">
        <v>0</v>
      </c>
      <c r="BH1469" s="6">
        <v>0</v>
      </c>
      <c r="BI1469" s="6">
        <v>0</v>
      </c>
      <c r="BJ1469" s="6">
        <v>0</v>
      </c>
      <c r="BK1469" s="6">
        <v>0</v>
      </c>
      <c r="BL1469" s="6">
        <v>0</v>
      </c>
      <c r="BM1469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70" spans="1:65" x14ac:dyDescent="0.25">
      <c r="A1470" s="6">
        <v>0</v>
      </c>
      <c r="B1470" s="6" t="s">
        <v>1565</v>
      </c>
      <c r="C1470" s="6" t="s">
        <v>1565</v>
      </c>
      <c r="H1470" s="10" t="s">
        <v>1565</v>
      </c>
      <c r="I1470" s="11" t="s">
        <v>4101</v>
      </c>
      <c r="J1470" s="30" t="s">
        <v>4102</v>
      </c>
      <c r="K1470" s="11" t="str">
        <f>CONCATENATE(Table3[[#This Row],[Type]]," "&amp;TEXT(Table3[[#This Row],[Diameter]],".0000")&amp;""," "&amp;Table3[[#This Row],[NumFlutes]]&amp;"FL")</f>
        <v>EM .0070 2FL</v>
      </c>
      <c r="M1470" s="13">
        <v>7.0000000000000001E-3</v>
      </c>
      <c r="N1470" s="13">
        <v>0.125</v>
      </c>
      <c r="O1470" s="6">
        <v>7.0000000000000001E-3</v>
      </c>
      <c r="P1470" s="6">
        <v>2.1000000000000001E-2</v>
      </c>
      <c r="Q1470" s="6">
        <v>0.3</v>
      </c>
      <c r="R1470" s="14">
        <f>IF(Table3[[#This Row],[ShoulderLenEnd]]="",0,90-(DEGREES(ATAN((Q1470-P1470)/((N1470-O1470)/2)))))</f>
        <v>11.940397035419338</v>
      </c>
      <c r="S1470" s="15">
        <v>0.375</v>
      </c>
      <c r="T1470" s="6">
        <v>2</v>
      </c>
      <c r="U1470" s="6">
        <v>1.5</v>
      </c>
      <c r="V1470" s="6">
        <v>2.1000000000000001E-2</v>
      </c>
      <c r="AE1470" s="6" t="s">
        <v>44</v>
      </c>
      <c r="AF1470" s="6" t="s">
        <v>62</v>
      </c>
      <c r="AG1470" s="6" t="s">
        <v>3504</v>
      </c>
      <c r="AI1470" s="6">
        <v>0</v>
      </c>
      <c r="AJ1470" s="6">
        <v>1</v>
      </c>
      <c r="AK1470" s="6">
        <v>0</v>
      </c>
      <c r="AL1470" s="6">
        <v>0</v>
      </c>
      <c r="AM1470" s="6">
        <v>1</v>
      </c>
      <c r="AN1470" s="6">
        <v>1</v>
      </c>
      <c r="AO1470" s="6">
        <v>0</v>
      </c>
      <c r="AP1470" s="6">
        <v>1</v>
      </c>
      <c r="AR1470" s="6">
        <v>0</v>
      </c>
      <c r="AS1470" s="6">
        <v>0</v>
      </c>
      <c r="AT1470" s="6">
        <v>0</v>
      </c>
      <c r="AU1470" s="6">
        <v>0</v>
      </c>
      <c r="AV1470" s="6">
        <v>1</v>
      </c>
      <c r="AW1470" s="6">
        <v>0</v>
      </c>
      <c r="AX1470" s="6">
        <v>0</v>
      </c>
      <c r="AY1470" s="6">
        <v>0</v>
      </c>
      <c r="AZ1470" s="6">
        <v>1</v>
      </c>
      <c r="BA1470" s="6">
        <v>0</v>
      </c>
      <c r="BB1470" s="6">
        <v>0</v>
      </c>
      <c r="BC1470" s="6">
        <v>0</v>
      </c>
      <c r="BD1470" s="6">
        <v>0</v>
      </c>
      <c r="BE1470" s="6">
        <v>0</v>
      </c>
      <c r="BF1470" s="6">
        <v>0</v>
      </c>
      <c r="BG1470" s="6">
        <v>0</v>
      </c>
      <c r="BH1470" s="6">
        <v>0</v>
      </c>
      <c r="BI1470" s="6">
        <v>0</v>
      </c>
      <c r="BJ1470" s="6">
        <v>0</v>
      </c>
      <c r="BK1470" s="6">
        <v>0</v>
      </c>
      <c r="BL1470" s="6">
        <v>0</v>
      </c>
      <c r="BM1470" s="76">
        <f>IF(Table3[[#This Row],[Type]]="EM",IF((Table3[[#This Row],[Diameter]]/2)-Table3[[#This Row],[CornerRadius]]-0.012&gt;0,(Table3[[#This Row],[Diameter]]/2)-Table3[[#This Row],[CornerRadius]]-0.012,0),)</f>
        <v>0</v>
      </c>
    </row>
    <row r="1471" spans="1:65" x14ac:dyDescent="0.25">
      <c r="A1471" s="6">
        <v>1</v>
      </c>
      <c r="B1471" s="6" t="s">
        <v>2193</v>
      </c>
      <c r="D1471" s="6" t="s">
        <v>2193</v>
      </c>
      <c r="H1471" s="10" t="s">
        <v>489</v>
      </c>
      <c r="I1471" s="11" t="s">
        <v>4099</v>
      </c>
      <c r="J1471" s="30" t="s">
        <v>4100</v>
      </c>
      <c r="K1471" s="11" t="str">
        <f>CONCATENATE(Table3[[#This Row],[Type]]," "&amp;TEXT(Table3[[#This Row],[Diameter]],".0000")&amp;""," "&amp;Table3[[#This Row],[NumFlutes]]&amp;"FL")</f>
        <v>CS .2500 2FL</v>
      </c>
      <c r="M1471" s="13">
        <v>0.25</v>
      </c>
      <c r="N1471" s="13">
        <v>0.25</v>
      </c>
      <c r="O1471" s="6">
        <v>0.25</v>
      </c>
      <c r="P1471" s="6">
        <v>0.55000000000000004</v>
      </c>
      <c r="R1471" s="14">
        <f>IF(Table3[[#This Row],[ShoulderLenEnd]]="",0,90-(DEGREES(ATAN((Q1471-P1471)/((N1471-O1471)/2)))))</f>
        <v>0</v>
      </c>
      <c r="S1471" s="15">
        <v>0.55000000000000004</v>
      </c>
      <c r="T1471" s="6">
        <v>2</v>
      </c>
      <c r="U1471" s="6">
        <v>2.5</v>
      </c>
      <c r="V1471" s="6">
        <v>9.3799999999999994E-2</v>
      </c>
      <c r="Z1471" s="6">
        <v>90</v>
      </c>
      <c r="AA1471" s="13">
        <v>0.125</v>
      </c>
      <c r="AE1471" s="6" t="s">
        <v>44</v>
      </c>
      <c r="AF1471" s="6" t="s">
        <v>369</v>
      </c>
      <c r="AG1471" s="6" t="s">
        <v>79</v>
      </c>
      <c r="AI1471" s="6">
        <v>0</v>
      </c>
      <c r="AJ1471" s="6">
        <v>1</v>
      </c>
      <c r="AK1471" s="6">
        <v>1</v>
      </c>
      <c r="AL1471" s="6">
        <v>1</v>
      </c>
      <c r="AM1471" s="6">
        <v>1</v>
      </c>
      <c r="AN1471" s="6">
        <v>1</v>
      </c>
      <c r="AO1471" s="6">
        <v>1</v>
      </c>
      <c r="AP1471" s="6">
        <v>1</v>
      </c>
      <c r="AR1471" s="6">
        <v>0</v>
      </c>
      <c r="AS1471" s="6">
        <v>0</v>
      </c>
      <c r="AT1471" s="6">
        <v>0</v>
      </c>
      <c r="AU1471" s="6">
        <v>0</v>
      </c>
      <c r="AV1471" s="6">
        <v>1</v>
      </c>
      <c r="AW1471" s="6">
        <v>0</v>
      </c>
      <c r="AX1471" s="6">
        <v>0</v>
      </c>
      <c r="AY1471" s="6">
        <v>0</v>
      </c>
      <c r="AZ1471" s="6">
        <v>1</v>
      </c>
      <c r="BA1471" s="6">
        <v>0</v>
      </c>
      <c r="BB1471" s="6">
        <v>0</v>
      </c>
      <c r="BC1471" s="6">
        <v>1</v>
      </c>
      <c r="BD1471" s="6">
        <v>0</v>
      </c>
      <c r="BE1471" s="6">
        <v>0</v>
      </c>
      <c r="BF1471" s="6">
        <v>0</v>
      </c>
      <c r="BG1471" s="6">
        <v>0</v>
      </c>
      <c r="BH1471" s="6">
        <v>0</v>
      </c>
      <c r="BI1471" s="6">
        <v>0</v>
      </c>
      <c r="BJ1471" s="6">
        <v>0</v>
      </c>
      <c r="BK1471" s="6">
        <v>0</v>
      </c>
      <c r="BL1471" s="6">
        <v>0</v>
      </c>
      <c r="BM1471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27" priority="21" operator="containsText" text="Error">
      <formula>NOT(ISERROR(SEARCH("Error",BO1)))</formula>
    </cfRule>
  </conditionalFormatting>
  <conditionalFormatting sqref="BO21:BO121">
    <cfRule type="containsText" dxfId="26" priority="22" operator="containsText" text="Error">
      <formula>NOT(ISERROR(SEARCH("Error",BO21)))</formula>
    </cfRule>
  </conditionalFormatting>
  <conditionalFormatting sqref="BO133:BO1334 BO1336:BO1341">
    <cfRule type="containsText" dxfId="25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24" priority="25"/>
  </conditionalFormatting>
  <conditionalFormatting sqref="I11:I19 I1 I8:I9 I4:I6">
    <cfRule type="duplicateValues" dxfId="23" priority="26"/>
    <cfRule type="duplicateValues" dxfId="22" priority="26"/>
  </conditionalFormatting>
  <conditionalFormatting sqref="BO20">
    <cfRule type="containsText" dxfId="21" priority="27" operator="containsText" text="Error">
      <formula>NOT(ISERROR(SEARCH("Error",BO20)))</formula>
    </cfRule>
  </conditionalFormatting>
  <conditionalFormatting sqref="I20">
    <cfRule type="duplicateValues" dxfId="20" priority="28"/>
    <cfRule type="duplicateValues" dxfId="19" priority="28"/>
  </conditionalFormatting>
  <conditionalFormatting sqref="I1405:I1048576 I1302:I1341 I1343:I1354 I1357:I1358 I1363:I1402">
    <cfRule type="duplicateValues" dxfId="18" priority="29"/>
  </conditionalFormatting>
  <conditionalFormatting sqref="I21:I1300">
    <cfRule type="duplicateValues" dxfId="17" priority="30"/>
  </conditionalFormatting>
  <conditionalFormatting sqref="BO7">
    <cfRule type="containsText" dxfId="16" priority="17" operator="containsText" text="Error">
      <formula>NOT(ISERROR(SEARCH("Error",BO7)))</formula>
    </cfRule>
  </conditionalFormatting>
  <conditionalFormatting sqref="BO1335">
    <cfRule type="containsText" dxfId="15" priority="16" operator="containsText" text="Error">
      <formula>NOT(ISERROR(SEARCH("Error",BO1335)))</formula>
    </cfRule>
  </conditionalFormatting>
  <conditionalFormatting sqref="BO1342">
    <cfRule type="containsText" dxfId="14" priority="13" operator="containsText" text="Error">
      <formula>NOT(ISERROR(SEARCH("Error",BO1342)))</formula>
    </cfRule>
  </conditionalFormatting>
  <conditionalFormatting sqref="I1342">
    <cfRule type="duplicateValues" dxfId="13" priority="14"/>
  </conditionalFormatting>
  <conditionalFormatting sqref="I1342">
    <cfRule type="duplicateValues" dxfId="12" priority="15"/>
  </conditionalFormatting>
  <conditionalFormatting sqref="BO1355">
    <cfRule type="containsText" dxfId="11" priority="10" operator="containsText" text="Error">
      <formula>NOT(ISERROR(SEARCH("Error",BO1355)))</formula>
    </cfRule>
  </conditionalFormatting>
  <conditionalFormatting sqref="I1355">
    <cfRule type="duplicateValues" dxfId="10" priority="11"/>
  </conditionalFormatting>
  <conditionalFormatting sqref="I1355">
    <cfRule type="duplicateValues" dxfId="9" priority="12"/>
  </conditionalFormatting>
  <conditionalFormatting sqref="BO1359:BO1362">
    <cfRule type="containsText" dxfId="8" priority="7" operator="containsText" text="Error">
      <formula>NOT(ISERROR(SEARCH("Error",BO1359)))</formula>
    </cfRule>
  </conditionalFormatting>
  <conditionalFormatting sqref="I1359:I1362">
    <cfRule type="duplicateValues" dxfId="7" priority="8"/>
  </conditionalFormatting>
  <conditionalFormatting sqref="I1359:I1362">
    <cfRule type="duplicateValues" dxfId="6" priority="9"/>
  </conditionalFormatting>
  <conditionalFormatting sqref="BO1403">
    <cfRule type="containsText" dxfId="5" priority="4" operator="containsText" text="Error">
      <formula>NOT(ISERROR(SEARCH("Error",BO1403)))</formula>
    </cfRule>
  </conditionalFormatting>
  <conditionalFormatting sqref="I1403">
    <cfRule type="duplicateValues" dxfId="4" priority="5"/>
  </conditionalFormatting>
  <conditionalFormatting sqref="I1403">
    <cfRule type="duplicateValues" dxfId="3" priority="6"/>
  </conditionalFormatting>
  <conditionalFormatting sqref="BO1404">
    <cfRule type="containsText" dxfId="2" priority="1" operator="containsText" text="Error">
      <formula>NOT(ISERROR(SEARCH("Error",BO1404)))</formula>
    </cfRule>
  </conditionalFormatting>
  <conditionalFormatting sqref="I1404">
    <cfRule type="duplicateValues" dxfId="1" priority="2"/>
  </conditionalFormatting>
  <conditionalFormatting sqref="I1404">
    <cfRule type="duplicateValues" dxfId="0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B12" sqref="B12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04" activePane="bottomLeft" state="frozen"/>
      <selection activeCell="M1" sqref="M1"/>
      <selection pane="bottomLeft" activeCell="K140" sqref="K14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4095</v>
      </c>
      <c r="H140" s="21" t="s">
        <v>4096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2025-09-23T18:05:58Z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