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fe9eb7fa0934a/Desktop/Code/C++/MRIImageRescale/Report Data/"/>
    </mc:Choice>
  </mc:AlternateContent>
  <xr:revisionPtr revIDLastSave="221" documentId="8_{B1449AEF-E52D-4F01-B28E-EFBBE2C1E940}" xr6:coauthVersionLast="47" xr6:coauthVersionMax="47" xr10:uidLastSave="{47FE71A2-0124-428C-93E8-D8FA0E25831C}"/>
  <bookViews>
    <workbookView xWindow="-120" yWindow="-120" windowWidth="29040" windowHeight="15840" activeTab="1" xr2:uid="{AAA8CB8F-3C19-4C6E-B5A6-624342E6BA8E}"/>
  </bookViews>
  <sheets>
    <sheet name="Sheet1" sheetId="1" r:id="rId1"/>
    <sheet name="Figures" sheetId="2" r:id="rId2"/>
    <sheet name="Ima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6" i="1" l="1"/>
  <c r="I27" i="1"/>
  <c r="I28" i="1"/>
  <c r="I29" i="1"/>
  <c r="I30" i="1"/>
  <c r="Y37" i="3"/>
  <c r="T37" i="3"/>
  <c r="O37" i="3"/>
  <c r="J37" i="3"/>
  <c r="E37" i="3"/>
  <c r="Y22" i="3"/>
  <c r="T22" i="3"/>
  <c r="O22" i="3"/>
  <c r="J22" i="3"/>
  <c r="E22" i="3"/>
  <c r="W37" i="3"/>
  <c r="R37" i="3"/>
  <c r="M37" i="3"/>
  <c r="H37" i="3"/>
  <c r="C37" i="3"/>
  <c r="W22" i="3"/>
  <c r="R22" i="3"/>
  <c r="M22" i="3"/>
  <c r="H22" i="3"/>
  <c r="C22" i="3"/>
  <c r="F26" i="1"/>
  <c r="F27" i="1"/>
  <c r="F28" i="1"/>
  <c r="F29" i="1"/>
  <c r="F30" i="1"/>
  <c r="E27" i="1"/>
  <c r="E28" i="1"/>
  <c r="E29" i="1"/>
  <c r="E30" i="1"/>
  <c r="E26" i="1"/>
  <c r="U17" i="1"/>
  <c r="T17" i="1"/>
  <c r="U16" i="1"/>
  <c r="T16" i="1"/>
  <c r="U15" i="1"/>
  <c r="T15" i="1"/>
  <c r="U14" i="1"/>
  <c r="T14" i="1"/>
  <c r="U13" i="1"/>
  <c r="T13" i="1"/>
  <c r="U4" i="1"/>
  <c r="U5" i="1"/>
  <c r="U6" i="1"/>
  <c r="U7" i="1"/>
  <c r="U8" i="1"/>
  <c r="T5" i="1"/>
  <c r="T6" i="1"/>
  <c r="T7" i="1"/>
  <c r="T8" i="1"/>
  <c r="T4" i="1"/>
  <c r="D27" i="1"/>
  <c r="D28" i="1"/>
  <c r="D29" i="1"/>
  <c r="D30" i="1"/>
  <c r="D26" i="1"/>
  <c r="C27" i="1"/>
  <c r="C28" i="1"/>
  <c r="C29" i="1"/>
  <c r="C30" i="1"/>
  <c r="C26" i="1"/>
</calcChain>
</file>

<file path=xl/sharedStrings.xml><?xml version="1.0" encoding="utf-8"?>
<sst xmlns="http://schemas.openxmlformats.org/spreadsheetml/2006/main" count="83" uniqueCount="29">
  <si>
    <t>Run1</t>
  </si>
  <si>
    <t>Alpha</t>
  </si>
  <si>
    <t>PSNR</t>
  </si>
  <si>
    <t>SSIM</t>
  </si>
  <si>
    <t>Time</t>
  </si>
  <si>
    <t># Samples</t>
  </si>
  <si>
    <t>Run2</t>
  </si>
  <si>
    <t>Run3</t>
  </si>
  <si>
    <t>NUDFT</t>
  </si>
  <si>
    <t>NUFFT</t>
  </si>
  <si>
    <t>Sampling</t>
  </si>
  <si>
    <t>NUDFT Time (ms)</t>
  </si>
  <si>
    <t>NUFFT Time (ms)</t>
  </si>
  <si>
    <t>PSNR Difference</t>
  </si>
  <si>
    <t>SSIM Difference</t>
  </si>
  <si>
    <t>Average PSNR:</t>
  </si>
  <si>
    <t>Avg. PSNR</t>
  </si>
  <si>
    <t>Avg. SSIM</t>
  </si>
  <si>
    <t>Radial NUDFT vs NUFFT</t>
  </si>
  <si>
    <t>PSNR =</t>
  </si>
  <si>
    <t>SSIM =</t>
  </si>
  <si>
    <t>% faster</t>
  </si>
  <si>
    <t xml:space="preserve">
</t>
  </si>
  <si>
    <t>Reconstruction Method Visual Comparison</t>
  </si>
  <si>
    <t xml:space="preserve">10% Sampling </t>
  </si>
  <si>
    <t xml:space="preserve">25% Sampling </t>
  </si>
  <si>
    <t xml:space="preserve">50% Sampling </t>
  </si>
  <si>
    <t xml:space="preserve">75% Sampling </t>
  </si>
  <si>
    <t xml:space="preserve">100% Sampling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</si>
</sst>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9" fontId="0" fillId="2" borderId="2" xfId="0" applyNumberFormat="1" applyFill="1" applyBorder="1"/>
    <xf numFmtId="1" fontId="0" fillId="2" borderId="2" xfId="0" applyNumberFormat="1" applyFill="1" applyBorder="1"/>
    <xf numFmtId="0" fontId="0" fillId="2" borderId="2" xfId="0" applyFill="1" applyBorder="1"/>
    <xf numFmtId="9" fontId="0" fillId="2" borderId="3" xfId="0" applyNumberFormat="1" applyFill="1" applyBorder="1"/>
    <xf numFmtId="1" fontId="0" fillId="2" borderId="3" xfId="0" applyNumberFormat="1" applyFill="1" applyBorder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3</xdr:row>
      <xdr:rowOff>66675</xdr:rowOff>
    </xdr:from>
    <xdr:to>
      <xdr:col>13</xdr:col>
      <xdr:colOff>28575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2E4F9-ECCD-40BD-9CE7-ECC4ABA92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638175"/>
          <a:ext cx="6067425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28575</xdr:colOff>
      <xdr:row>3</xdr:row>
      <xdr:rowOff>95250</xdr:rowOff>
    </xdr:from>
    <xdr:to>
      <xdr:col>39</xdr:col>
      <xdr:colOff>38100</xdr:colOff>
      <xdr:row>37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A3337-000F-4F23-B230-F6150B0E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5" y="666750"/>
          <a:ext cx="15859125" cy="648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0</xdr:colOff>
      <xdr:row>20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E2DA7-0957-3E9A-B145-E9BA142BE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524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180975</xdr:rowOff>
    </xdr:from>
    <xdr:to>
      <xdr:col>10</xdr:col>
      <xdr:colOff>0</xdr:colOff>
      <xdr:row>20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06A7CD-60F2-0B1D-3420-20627CB5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514475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15</xdr:col>
      <xdr:colOff>0</xdr:colOff>
      <xdr:row>20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4387C5-58DD-EE46-81C4-31B6806E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1524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20</xdr:col>
      <xdr:colOff>0</xdr:colOff>
      <xdr:row>20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011366-27F2-C0FF-9108-7DC83A1C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1524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25</xdr:col>
      <xdr:colOff>0</xdr:colOff>
      <xdr:row>20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9B108B-53F2-117D-B3D3-4141308C9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1600" y="1524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5</xdr:col>
      <xdr:colOff>0</xdr:colOff>
      <xdr:row>35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70BA7CE-C1CF-58C0-EA3F-4F89FDA6D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381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10</xdr:col>
      <xdr:colOff>0</xdr:colOff>
      <xdr:row>35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0B6DE96-B15D-61CD-768C-E68D76C5F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4381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15</xdr:col>
      <xdr:colOff>0</xdr:colOff>
      <xdr:row>35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96888E7-7B91-BC3E-5643-66828EE45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4381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20</xdr:col>
      <xdr:colOff>0</xdr:colOff>
      <xdr:row>35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91F7F8-6CBF-EC17-FA57-8BE1F0CB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4381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180975</xdr:rowOff>
    </xdr:from>
    <xdr:to>
      <xdr:col>25</xdr:col>
      <xdr:colOff>0</xdr:colOff>
      <xdr:row>35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D7E207F-842E-37A4-59D4-81709C51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1600" y="4371975"/>
          <a:ext cx="2438400" cy="243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2650-8CCD-45DE-8D0D-636F5A8274E2}">
  <dimension ref="A1:U31"/>
  <sheetViews>
    <sheetView workbookViewId="0">
      <selection activeCell="J29" sqref="J29"/>
    </sheetView>
  </sheetViews>
  <sheetFormatPr defaultRowHeight="15" x14ac:dyDescent="0.25"/>
  <cols>
    <col min="1" max="1" width="4.7109375" customWidth="1"/>
    <col min="2" max="6" width="16.28515625" customWidth="1"/>
    <col min="7" max="7" width="4.7109375" customWidth="1"/>
  </cols>
  <sheetData>
    <row r="1" spans="2:21" x14ac:dyDescent="0.25">
      <c r="B1" t="s">
        <v>8</v>
      </c>
    </row>
    <row r="2" spans="2:21" x14ac:dyDescent="0.25">
      <c r="B2" t="s">
        <v>0</v>
      </c>
      <c r="H2" t="s">
        <v>6</v>
      </c>
      <c r="N2" t="s">
        <v>7</v>
      </c>
    </row>
    <row r="3" spans="2:2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T3" t="s">
        <v>16</v>
      </c>
      <c r="U3" t="s">
        <v>17</v>
      </c>
    </row>
    <row r="4" spans="2:21" x14ac:dyDescent="0.25">
      <c r="B4">
        <v>0</v>
      </c>
      <c r="C4">
        <v>12.9514</v>
      </c>
      <c r="D4">
        <v>0.459534</v>
      </c>
      <c r="E4">
        <v>54044</v>
      </c>
      <c r="F4">
        <v>6553</v>
      </c>
      <c r="H4">
        <v>0</v>
      </c>
      <c r="I4">
        <v>12.9514</v>
      </c>
      <c r="J4">
        <v>0.459534</v>
      </c>
      <c r="K4">
        <v>42457</v>
      </c>
      <c r="L4">
        <v>6553</v>
      </c>
      <c r="N4">
        <v>0</v>
      </c>
      <c r="O4">
        <v>12.9514</v>
      </c>
      <c r="P4">
        <v>0.459534</v>
      </c>
      <c r="Q4">
        <v>42727</v>
      </c>
      <c r="R4">
        <v>6553</v>
      </c>
      <c r="T4">
        <f>AVERAGE(C4,I4,O4)</f>
        <v>12.9514</v>
      </c>
      <c r="U4">
        <f>AVERAGE(D4,J4,P4)</f>
        <v>0.45953399999999994</v>
      </c>
    </row>
    <row r="5" spans="2:21" x14ac:dyDescent="0.25">
      <c r="B5">
        <v>1</v>
      </c>
      <c r="C5">
        <v>16.6875</v>
      </c>
      <c r="D5">
        <v>0.69944200000000001</v>
      </c>
      <c r="E5">
        <v>111014</v>
      </c>
      <c r="F5">
        <v>16384</v>
      </c>
      <c r="H5">
        <v>1</v>
      </c>
      <c r="I5">
        <v>16.6875</v>
      </c>
      <c r="J5">
        <v>0.69944200000000001</v>
      </c>
      <c r="K5">
        <v>104742</v>
      </c>
      <c r="L5">
        <v>16384</v>
      </c>
      <c r="N5">
        <v>1</v>
      </c>
      <c r="O5">
        <v>16.6875</v>
      </c>
      <c r="P5">
        <v>0.69944200000000001</v>
      </c>
      <c r="Q5">
        <v>104577</v>
      </c>
      <c r="R5">
        <v>16384</v>
      </c>
      <c r="T5">
        <f t="shared" ref="T5:U8" si="0">AVERAGE(C5,I5,O5)</f>
        <v>16.6875</v>
      </c>
      <c r="U5">
        <f t="shared" si="0"/>
        <v>0.69944200000000001</v>
      </c>
    </row>
    <row r="6" spans="2:21" x14ac:dyDescent="0.25">
      <c r="B6">
        <v>2</v>
      </c>
      <c r="C6">
        <v>21.700700000000001</v>
      </c>
      <c r="D6">
        <v>0.88393600000000006</v>
      </c>
      <c r="E6">
        <v>232018</v>
      </c>
      <c r="F6">
        <v>32768</v>
      </c>
      <c r="H6">
        <v>2</v>
      </c>
      <c r="I6">
        <v>21.700700000000001</v>
      </c>
      <c r="J6">
        <v>0.88393600000000006</v>
      </c>
      <c r="K6">
        <v>208268</v>
      </c>
      <c r="L6">
        <v>32768</v>
      </c>
      <c r="N6">
        <v>2</v>
      </c>
      <c r="O6">
        <v>21.700700000000001</v>
      </c>
      <c r="P6">
        <v>0.88393600000000006</v>
      </c>
      <c r="Q6">
        <v>208259</v>
      </c>
      <c r="R6">
        <v>32768</v>
      </c>
      <c r="T6">
        <f t="shared" si="0"/>
        <v>21.700700000000001</v>
      </c>
      <c r="U6">
        <f t="shared" si="0"/>
        <v>0.88393599999999994</v>
      </c>
    </row>
    <row r="7" spans="2:21" x14ac:dyDescent="0.25">
      <c r="B7">
        <v>3</v>
      </c>
      <c r="C7">
        <v>23.892800000000001</v>
      </c>
      <c r="D7">
        <v>0.93896400000000002</v>
      </c>
      <c r="E7">
        <v>319721</v>
      </c>
      <c r="F7">
        <v>49152</v>
      </c>
      <c r="H7">
        <v>3</v>
      </c>
      <c r="I7">
        <v>23.892800000000001</v>
      </c>
      <c r="J7">
        <v>0.93896400000000002</v>
      </c>
      <c r="K7">
        <v>311504</v>
      </c>
      <c r="L7">
        <v>49152</v>
      </c>
      <c r="N7">
        <v>3</v>
      </c>
      <c r="O7">
        <v>23.892800000000001</v>
      </c>
      <c r="P7">
        <v>0.93896400000000002</v>
      </c>
      <c r="Q7">
        <v>311296</v>
      </c>
      <c r="R7">
        <v>49152</v>
      </c>
      <c r="T7">
        <f t="shared" si="0"/>
        <v>23.892800000000005</v>
      </c>
      <c r="U7">
        <f t="shared" si="0"/>
        <v>0.93896400000000002</v>
      </c>
    </row>
    <row r="8" spans="2:21" x14ac:dyDescent="0.25">
      <c r="B8">
        <v>4</v>
      </c>
      <c r="C8">
        <v>26.1523</v>
      </c>
      <c r="D8">
        <v>0.96671600000000002</v>
      </c>
      <c r="E8">
        <v>421968</v>
      </c>
      <c r="F8">
        <v>65536</v>
      </c>
      <c r="H8">
        <v>4</v>
      </c>
      <c r="I8">
        <v>26.1523</v>
      </c>
      <c r="J8">
        <v>0.96671600000000002</v>
      </c>
      <c r="K8">
        <v>416576</v>
      </c>
      <c r="L8">
        <v>65536</v>
      </c>
      <c r="N8">
        <v>4</v>
      </c>
      <c r="O8">
        <v>26.1523</v>
      </c>
      <c r="P8">
        <v>0.96671600000000002</v>
      </c>
      <c r="Q8">
        <v>416100</v>
      </c>
      <c r="R8">
        <v>65536</v>
      </c>
      <c r="T8">
        <f t="shared" si="0"/>
        <v>26.1523</v>
      </c>
      <c r="U8">
        <f t="shared" si="0"/>
        <v>0.96671600000000002</v>
      </c>
    </row>
    <row r="10" spans="2:21" x14ac:dyDescent="0.25">
      <c r="B10" t="s">
        <v>9</v>
      </c>
    </row>
    <row r="11" spans="2:21" x14ac:dyDescent="0.25">
      <c r="B11" t="s">
        <v>0</v>
      </c>
      <c r="H11" t="s">
        <v>6</v>
      </c>
      <c r="N11" t="s">
        <v>7</v>
      </c>
    </row>
    <row r="12" spans="2:21" x14ac:dyDescent="0.25">
      <c r="B12" t="s">
        <v>1</v>
      </c>
      <c r="C12" t="s">
        <v>2</v>
      </c>
      <c r="D12" t="s">
        <v>3</v>
      </c>
      <c r="E12" t="s">
        <v>4</v>
      </c>
      <c r="F12" t="s">
        <v>5</v>
      </c>
      <c r="H12" t="s">
        <v>1</v>
      </c>
      <c r="I12" t="s">
        <v>2</v>
      </c>
      <c r="J12" t="s">
        <v>3</v>
      </c>
      <c r="K12" t="s">
        <v>4</v>
      </c>
      <c r="L12" t="s">
        <v>5</v>
      </c>
      <c r="N12" t="s">
        <v>1</v>
      </c>
      <c r="O12" t="s">
        <v>2</v>
      </c>
      <c r="P12" t="s">
        <v>3</v>
      </c>
      <c r="Q12" t="s">
        <v>4</v>
      </c>
      <c r="R12" t="s">
        <v>5</v>
      </c>
      <c r="T12" t="s">
        <v>16</v>
      </c>
      <c r="U12" t="s">
        <v>17</v>
      </c>
    </row>
    <row r="13" spans="2:21" x14ac:dyDescent="0.25">
      <c r="B13">
        <v>0</v>
      </c>
      <c r="C13">
        <v>10.0101</v>
      </c>
      <c r="D13">
        <v>0.34075299999999997</v>
      </c>
      <c r="E13">
        <v>23558</v>
      </c>
      <c r="F13">
        <v>6553</v>
      </c>
      <c r="H13">
        <v>0</v>
      </c>
      <c r="I13">
        <v>10.0101</v>
      </c>
      <c r="J13">
        <v>0.34075299999999997</v>
      </c>
      <c r="K13">
        <v>22618</v>
      </c>
      <c r="L13">
        <v>6553</v>
      </c>
      <c r="N13">
        <v>0</v>
      </c>
      <c r="O13">
        <v>10.0101</v>
      </c>
      <c r="P13">
        <v>0.34075299999999997</v>
      </c>
      <c r="Q13">
        <v>24867</v>
      </c>
      <c r="R13">
        <v>6553</v>
      </c>
      <c r="T13">
        <f>AVERAGE(C13,I13,O13)</f>
        <v>10.0101</v>
      </c>
      <c r="U13">
        <f>AVERAGE(D13,J13,P13)</f>
        <v>0.34075300000000003</v>
      </c>
    </row>
    <row r="14" spans="2:21" x14ac:dyDescent="0.25">
      <c r="B14">
        <v>1</v>
      </c>
      <c r="C14">
        <v>17.2121</v>
      </c>
      <c r="D14">
        <v>0.76981900000000003</v>
      </c>
      <c r="E14">
        <v>36404</v>
      </c>
      <c r="F14">
        <v>16384</v>
      </c>
      <c r="H14">
        <v>1</v>
      </c>
      <c r="I14">
        <v>17.2121</v>
      </c>
      <c r="J14">
        <v>0.76981900000000003</v>
      </c>
      <c r="K14">
        <v>35849</v>
      </c>
      <c r="L14">
        <v>16384</v>
      </c>
      <c r="N14">
        <v>1</v>
      </c>
      <c r="O14">
        <v>17.2121</v>
      </c>
      <c r="P14">
        <v>0.76981900000000003</v>
      </c>
      <c r="Q14">
        <v>37436</v>
      </c>
      <c r="R14">
        <v>16384</v>
      </c>
      <c r="T14">
        <f t="shared" ref="T14:T17" si="1">AVERAGE(C14,I14,O14)</f>
        <v>17.2121</v>
      </c>
      <c r="U14">
        <f t="shared" ref="U14:U17" si="2">AVERAGE(D14,J14,P14)</f>
        <v>0.76981900000000003</v>
      </c>
    </row>
    <row r="15" spans="2:21" x14ac:dyDescent="0.25">
      <c r="B15">
        <v>2</v>
      </c>
      <c r="C15">
        <v>21.481400000000001</v>
      </c>
      <c r="D15">
        <v>0.89144000000000001</v>
      </c>
      <c r="E15">
        <v>61897</v>
      </c>
      <c r="F15">
        <v>32768</v>
      </c>
      <c r="H15">
        <v>2</v>
      </c>
      <c r="I15">
        <v>21.481400000000001</v>
      </c>
      <c r="J15">
        <v>0.89144000000000001</v>
      </c>
      <c r="K15">
        <v>58590</v>
      </c>
      <c r="L15">
        <v>32768</v>
      </c>
      <c r="N15">
        <v>2</v>
      </c>
      <c r="O15">
        <v>21.481400000000001</v>
      </c>
      <c r="P15">
        <v>0.89144000000000001</v>
      </c>
      <c r="Q15">
        <v>62461</v>
      </c>
      <c r="R15">
        <v>32768</v>
      </c>
      <c r="T15">
        <f t="shared" si="1"/>
        <v>21.481399999999997</v>
      </c>
      <c r="U15">
        <f t="shared" si="2"/>
        <v>0.8914399999999999</v>
      </c>
    </row>
    <row r="16" spans="2:21" x14ac:dyDescent="0.25">
      <c r="B16">
        <v>3</v>
      </c>
      <c r="C16">
        <v>24.206600000000002</v>
      </c>
      <c r="D16">
        <v>0.93980399999999997</v>
      </c>
      <c r="E16">
        <v>81382</v>
      </c>
      <c r="F16">
        <v>49152</v>
      </c>
      <c r="H16">
        <v>3</v>
      </c>
      <c r="I16">
        <v>24.206600000000002</v>
      </c>
      <c r="J16">
        <v>0.93980399999999997</v>
      </c>
      <c r="K16">
        <v>81333</v>
      </c>
      <c r="L16">
        <v>49152</v>
      </c>
      <c r="N16">
        <v>3</v>
      </c>
      <c r="O16">
        <v>24.206600000000002</v>
      </c>
      <c r="P16">
        <v>0.93980399999999997</v>
      </c>
      <c r="Q16">
        <v>83641</v>
      </c>
      <c r="R16">
        <v>49152</v>
      </c>
      <c r="T16">
        <f t="shared" si="1"/>
        <v>24.206599999999998</v>
      </c>
      <c r="U16">
        <f t="shared" si="2"/>
        <v>0.93980399999999997</v>
      </c>
    </row>
    <row r="17" spans="1:21" x14ac:dyDescent="0.25">
      <c r="B17">
        <v>4</v>
      </c>
      <c r="C17">
        <v>25.874300000000002</v>
      </c>
      <c r="D17">
        <v>0.96168500000000001</v>
      </c>
      <c r="E17">
        <v>108293</v>
      </c>
      <c r="F17">
        <v>65536</v>
      </c>
      <c r="H17">
        <v>4</v>
      </c>
      <c r="I17">
        <v>25.874300000000002</v>
      </c>
      <c r="J17">
        <v>0.96168500000000001</v>
      </c>
      <c r="K17">
        <v>108613</v>
      </c>
      <c r="L17">
        <v>65536</v>
      </c>
      <c r="N17">
        <v>4</v>
      </c>
      <c r="O17">
        <v>25.874300000000002</v>
      </c>
      <c r="P17">
        <v>0.96168500000000001</v>
      </c>
      <c r="Q17">
        <v>107913</v>
      </c>
      <c r="R17">
        <v>65536</v>
      </c>
      <c r="T17">
        <f t="shared" si="1"/>
        <v>25.874300000000002</v>
      </c>
      <c r="U17">
        <f t="shared" si="2"/>
        <v>0.96168500000000001</v>
      </c>
    </row>
    <row r="20" spans="1:21" x14ac:dyDescent="0.25">
      <c r="C20" t="s">
        <v>15</v>
      </c>
    </row>
    <row r="24" spans="1:21" x14ac:dyDescent="0.25">
      <c r="A24" s="8"/>
      <c r="B24" s="8"/>
      <c r="C24" s="9" t="s">
        <v>18</v>
      </c>
      <c r="D24" s="9"/>
      <c r="E24" s="9"/>
      <c r="F24" s="8"/>
      <c r="G24" s="8"/>
      <c r="I24" t="s">
        <v>21</v>
      </c>
    </row>
    <row r="25" spans="1:21" ht="15.75" thickBot="1" x14ac:dyDescent="0.3">
      <c r="A25" s="8"/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8"/>
    </row>
    <row r="26" spans="1:21" x14ac:dyDescent="0.25">
      <c r="A26" s="8"/>
      <c r="B26" s="2">
        <v>0.1</v>
      </c>
      <c r="C26" s="3">
        <f>AVERAGE(E4,K4,Q4)</f>
        <v>46409.333333333336</v>
      </c>
      <c r="D26" s="3">
        <f>AVERAGE(E13,K13,Q13)</f>
        <v>23681</v>
      </c>
      <c r="E26" s="4">
        <f>T13-T4</f>
        <v>-2.9413</v>
      </c>
      <c r="F26" s="4">
        <f>U13-U4</f>
        <v>-0.11878099999999991</v>
      </c>
      <c r="G26" s="8"/>
      <c r="I26">
        <f t="shared" ref="I26:I29" si="3">C26/D26</f>
        <v>1.9597708430105711</v>
      </c>
    </row>
    <row r="27" spans="1:21" x14ac:dyDescent="0.25">
      <c r="A27" s="8"/>
      <c r="B27" s="5">
        <v>0.25</v>
      </c>
      <c r="C27" s="6">
        <f t="shared" ref="C27:C30" si="4">AVERAGE(E5,K5,Q5)</f>
        <v>106777.66666666667</v>
      </c>
      <c r="D27" s="6">
        <f t="shared" ref="D27:D30" si="5">AVERAGE(E14,K14,Q14)</f>
        <v>36563</v>
      </c>
      <c r="E27" s="7">
        <f t="shared" ref="E27:F30" si="6">T14-T5</f>
        <v>0.52459999999999951</v>
      </c>
      <c r="F27" s="7">
        <f t="shared" si="6"/>
        <v>7.0377000000000023E-2</v>
      </c>
      <c r="G27" s="8"/>
      <c r="I27">
        <f t="shared" si="3"/>
        <v>2.9203748780643455</v>
      </c>
    </row>
    <row r="28" spans="1:21" x14ac:dyDescent="0.25">
      <c r="A28" s="8"/>
      <c r="B28" s="5">
        <v>0.5</v>
      </c>
      <c r="C28" s="6">
        <f t="shared" si="4"/>
        <v>216181.66666666666</v>
      </c>
      <c r="D28" s="6">
        <f t="shared" si="5"/>
        <v>60982.666666666664</v>
      </c>
      <c r="E28" s="7">
        <f t="shared" si="6"/>
        <v>-0.21930000000000405</v>
      </c>
      <c r="F28" s="7">
        <f t="shared" si="6"/>
        <v>7.5039999999999552E-3</v>
      </c>
      <c r="G28" s="8"/>
      <c r="I28">
        <f t="shared" si="3"/>
        <v>3.5449690622471959</v>
      </c>
    </row>
    <row r="29" spans="1:21" x14ac:dyDescent="0.25">
      <c r="A29" s="8"/>
      <c r="B29" s="5">
        <v>0.75</v>
      </c>
      <c r="C29" s="6">
        <f t="shared" si="4"/>
        <v>314173.66666666669</v>
      </c>
      <c r="D29" s="6">
        <f t="shared" si="5"/>
        <v>82118.666666666672</v>
      </c>
      <c r="E29" s="7">
        <f t="shared" si="6"/>
        <v>0.31379999999999342</v>
      </c>
      <c r="F29" s="7">
        <f t="shared" si="6"/>
        <v>8.399999999999519E-4</v>
      </c>
      <c r="G29" s="8"/>
      <c r="I29">
        <f t="shared" si="3"/>
        <v>3.8258495835295263</v>
      </c>
    </row>
    <row r="30" spans="1:21" x14ac:dyDescent="0.25">
      <c r="A30" s="8"/>
      <c r="B30" s="5">
        <v>1</v>
      </c>
      <c r="C30" s="6">
        <f t="shared" si="4"/>
        <v>418214.66666666669</v>
      </c>
      <c r="D30" s="6">
        <f t="shared" si="5"/>
        <v>108273</v>
      </c>
      <c r="E30" s="7">
        <f t="shared" si="6"/>
        <v>-0.27799999999999869</v>
      </c>
      <c r="F30" s="7">
        <f t="shared" si="6"/>
        <v>-5.0310000000000077E-3</v>
      </c>
      <c r="G30" s="8"/>
      <c r="I30">
        <f>C30/D30</f>
        <v>3.8625942447947934</v>
      </c>
    </row>
    <row r="31" spans="1:21" x14ac:dyDescent="0.25">
      <c r="A31" s="8"/>
      <c r="B31" s="8"/>
      <c r="C31" s="8"/>
      <c r="D31" s="8"/>
      <c r="E31" s="8"/>
      <c r="F31" s="8"/>
      <c r="G31" s="8"/>
    </row>
  </sheetData>
  <mergeCells count="1">
    <mergeCell ref="C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D0F5-56E0-4A20-91AE-AC4FE4F7D308}">
  <dimension ref="A1"/>
  <sheetViews>
    <sheetView tabSelected="1" workbookViewId="0">
      <selection activeCell="L17" sqref="L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4603-C2DC-46D6-86B8-25CB75EAA37D}">
  <dimension ref="A5:AC38"/>
  <sheetViews>
    <sheetView workbookViewId="0">
      <selection activeCell="A5" sqref="A5:Z38"/>
    </sheetView>
  </sheetViews>
  <sheetFormatPr defaultRowHeight="15" x14ac:dyDescent="0.25"/>
  <sheetData>
    <row r="5" spans="1:29" ht="15" customHeight="1" x14ac:dyDescent="0.25">
      <c r="A5" s="17" t="s">
        <v>22</v>
      </c>
      <c r="B5" s="17"/>
      <c r="C5" s="17"/>
      <c r="D5" s="17"/>
      <c r="E5" s="17"/>
      <c r="F5" s="17"/>
      <c r="G5" s="17"/>
      <c r="H5" s="18" t="s">
        <v>23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"/>
      <c r="U5" s="17"/>
      <c r="V5" s="17"/>
      <c r="W5" s="17"/>
      <c r="X5" s="17"/>
      <c r="Y5" s="17"/>
      <c r="Z5" s="17"/>
    </row>
    <row r="6" spans="1:29" x14ac:dyDescent="0.25">
      <c r="A6" s="17"/>
      <c r="B6" s="17"/>
      <c r="C6" s="17"/>
      <c r="D6" s="17"/>
      <c r="E6" s="17"/>
      <c r="F6" s="17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7"/>
      <c r="U6" s="17"/>
      <c r="V6" s="17"/>
      <c r="W6" s="17"/>
      <c r="X6" s="17"/>
      <c r="Y6" s="17"/>
      <c r="Z6" s="17"/>
    </row>
    <row r="7" spans="1:29" ht="15" customHeight="1" x14ac:dyDescent="0.25">
      <c r="A7" s="8"/>
      <c r="B7" s="10" t="s">
        <v>24</v>
      </c>
      <c r="C7" s="11"/>
      <c r="D7" s="11"/>
      <c r="E7" s="11"/>
      <c r="F7" s="8"/>
      <c r="G7" s="10" t="s">
        <v>25</v>
      </c>
      <c r="H7" s="10"/>
      <c r="I7" s="10"/>
      <c r="J7" s="10"/>
      <c r="K7" s="8"/>
      <c r="L7" s="10" t="s">
        <v>26</v>
      </c>
      <c r="M7" s="11"/>
      <c r="N7" s="11"/>
      <c r="O7" s="11"/>
      <c r="P7" s="8"/>
      <c r="Q7" s="10" t="s">
        <v>27</v>
      </c>
      <c r="R7" s="11"/>
      <c r="S7" s="11"/>
      <c r="T7" s="11"/>
      <c r="U7" s="8"/>
      <c r="V7" s="10" t="s">
        <v>28</v>
      </c>
      <c r="W7" s="11"/>
      <c r="X7" s="11"/>
      <c r="Y7" s="11"/>
      <c r="Z7" s="8"/>
      <c r="AB7" t="s">
        <v>16</v>
      </c>
      <c r="AC7" t="s">
        <v>17</v>
      </c>
    </row>
    <row r="8" spans="1:29" ht="15" customHeight="1" x14ac:dyDescent="0.25">
      <c r="A8" s="8"/>
      <c r="B8" s="11"/>
      <c r="C8" s="11"/>
      <c r="D8" s="11"/>
      <c r="E8" s="11"/>
      <c r="F8" s="8"/>
      <c r="G8" s="10"/>
      <c r="H8" s="10"/>
      <c r="I8" s="10"/>
      <c r="J8" s="10"/>
      <c r="K8" s="8"/>
      <c r="L8" s="11"/>
      <c r="M8" s="11"/>
      <c r="N8" s="11"/>
      <c r="O8" s="11"/>
      <c r="P8" s="8"/>
      <c r="Q8" s="11"/>
      <c r="R8" s="11"/>
      <c r="S8" s="11"/>
      <c r="T8" s="11"/>
      <c r="U8" s="8"/>
      <c r="V8" s="11"/>
      <c r="W8" s="11"/>
      <c r="X8" s="11"/>
      <c r="Y8" s="11"/>
      <c r="Z8" s="8"/>
      <c r="AB8">
        <v>12.9514</v>
      </c>
      <c r="AC8">
        <v>0.45953399999999994</v>
      </c>
    </row>
    <row r="9" spans="1:29" x14ac:dyDescent="0.25">
      <c r="A9" s="12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>
        <v>16.6875</v>
      </c>
      <c r="AC9">
        <v>0.69944200000000001</v>
      </c>
    </row>
    <row r="10" spans="1:29" x14ac:dyDescent="0.25">
      <c r="A10" s="1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B10">
        <v>21.700700000000001</v>
      </c>
      <c r="AC10">
        <v>0.88393599999999994</v>
      </c>
    </row>
    <row r="11" spans="1:29" x14ac:dyDescent="0.25">
      <c r="A11" s="1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B11">
        <v>23.892800000000005</v>
      </c>
      <c r="AC11">
        <v>0.93896400000000002</v>
      </c>
    </row>
    <row r="12" spans="1:29" x14ac:dyDescent="0.25">
      <c r="A12" s="1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>
        <v>26.1523</v>
      </c>
      <c r="AC12">
        <v>0.96671600000000002</v>
      </c>
    </row>
    <row r="13" spans="1:29" x14ac:dyDescent="0.25">
      <c r="A13" s="1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9" x14ac:dyDescent="0.25">
      <c r="A14" s="1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9" x14ac:dyDescent="0.25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9" x14ac:dyDescent="0.25">
      <c r="A16" s="1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B16" t="s">
        <v>16</v>
      </c>
      <c r="AC16" t="s">
        <v>17</v>
      </c>
    </row>
    <row r="17" spans="1:29" x14ac:dyDescent="0.25">
      <c r="A17" s="1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B17">
        <v>10.0101</v>
      </c>
      <c r="AC17">
        <v>0.34075300000000003</v>
      </c>
    </row>
    <row r="18" spans="1:29" x14ac:dyDescent="0.25">
      <c r="A18" s="1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B18">
        <v>17.2121</v>
      </c>
      <c r="AC18">
        <v>0.76981900000000003</v>
      </c>
    </row>
    <row r="19" spans="1:29" x14ac:dyDescent="0.25">
      <c r="A19" s="1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B19">
        <v>21.481399999999997</v>
      </c>
      <c r="AC19">
        <v>0.8914399999999999</v>
      </c>
    </row>
    <row r="20" spans="1:29" x14ac:dyDescent="0.25">
      <c r="A20" s="1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B20">
        <v>24.206599999999998</v>
      </c>
      <c r="AC20">
        <v>0.93980399999999997</v>
      </c>
    </row>
    <row r="21" spans="1:29" x14ac:dyDescent="0.25">
      <c r="A21" s="1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B21">
        <v>25.874300000000002</v>
      </c>
      <c r="AC21">
        <v>0.96168500000000001</v>
      </c>
    </row>
    <row r="22" spans="1:29" x14ac:dyDescent="0.25">
      <c r="A22" s="13"/>
      <c r="B22" s="14" t="s">
        <v>19</v>
      </c>
      <c r="C22" s="15">
        <f>AB8</f>
        <v>12.9514</v>
      </c>
      <c r="D22" s="14" t="s">
        <v>20</v>
      </c>
      <c r="E22" s="15">
        <f>AC8</f>
        <v>0.45953399999999994</v>
      </c>
      <c r="F22" s="16"/>
      <c r="G22" s="14" t="s">
        <v>19</v>
      </c>
      <c r="H22" s="15">
        <f>AB9</f>
        <v>16.6875</v>
      </c>
      <c r="I22" s="14" t="s">
        <v>20</v>
      </c>
      <c r="J22" s="15">
        <f>AC9</f>
        <v>0.69944200000000001</v>
      </c>
      <c r="K22" s="16"/>
      <c r="L22" s="14" t="s">
        <v>19</v>
      </c>
      <c r="M22" s="15">
        <f>AB10</f>
        <v>21.700700000000001</v>
      </c>
      <c r="N22" s="14" t="s">
        <v>20</v>
      </c>
      <c r="O22" s="15">
        <f>AC10</f>
        <v>0.88393599999999994</v>
      </c>
      <c r="P22" s="16"/>
      <c r="Q22" s="14" t="s">
        <v>19</v>
      </c>
      <c r="R22" s="15">
        <f>AB11</f>
        <v>23.892800000000005</v>
      </c>
      <c r="S22" s="14" t="s">
        <v>20</v>
      </c>
      <c r="T22" s="15">
        <f>AC11</f>
        <v>0.93896400000000002</v>
      </c>
      <c r="U22" s="16"/>
      <c r="V22" s="14" t="s">
        <v>19</v>
      </c>
      <c r="W22" s="15">
        <f>AB12</f>
        <v>26.1523</v>
      </c>
      <c r="X22" s="14" t="s">
        <v>20</v>
      </c>
      <c r="Y22" s="15">
        <f>AC12</f>
        <v>0.96671600000000002</v>
      </c>
      <c r="Z22" s="8"/>
    </row>
    <row r="23" spans="1:29" x14ac:dyDescent="0.25">
      <c r="A23" s="13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8"/>
    </row>
    <row r="24" spans="1:29" x14ac:dyDescent="0.25">
      <c r="A24" s="12" t="s">
        <v>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8"/>
    </row>
    <row r="25" spans="1:29" x14ac:dyDescent="0.25">
      <c r="A25" s="12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8"/>
    </row>
    <row r="26" spans="1:29" x14ac:dyDescent="0.25">
      <c r="A26" s="1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8"/>
    </row>
    <row r="27" spans="1:29" x14ac:dyDescent="0.25">
      <c r="A27" s="12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8"/>
    </row>
    <row r="28" spans="1:29" x14ac:dyDescent="0.25">
      <c r="A28" s="12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8"/>
    </row>
    <row r="29" spans="1:29" x14ac:dyDescent="0.25">
      <c r="A29" s="12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8"/>
    </row>
    <row r="30" spans="1:29" x14ac:dyDescent="0.25">
      <c r="A30" s="12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8"/>
    </row>
    <row r="31" spans="1:29" x14ac:dyDescent="0.25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8"/>
    </row>
    <row r="32" spans="1:29" x14ac:dyDescent="0.25">
      <c r="A32" s="12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8"/>
    </row>
    <row r="33" spans="1:26" x14ac:dyDescent="0.25">
      <c r="A33" s="12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8"/>
    </row>
    <row r="34" spans="1:26" x14ac:dyDescent="0.25">
      <c r="A34" s="12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8"/>
    </row>
    <row r="35" spans="1:26" x14ac:dyDescent="0.25">
      <c r="A35" s="12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8"/>
    </row>
    <row r="36" spans="1:26" x14ac:dyDescent="0.25">
      <c r="A36" s="12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8"/>
    </row>
    <row r="37" spans="1:26" x14ac:dyDescent="0.25">
      <c r="A37" s="8"/>
      <c r="B37" s="14" t="s">
        <v>19</v>
      </c>
      <c r="C37" s="15">
        <f>AB17</f>
        <v>10.0101</v>
      </c>
      <c r="D37" s="14" t="s">
        <v>20</v>
      </c>
      <c r="E37" s="15">
        <f>AC17</f>
        <v>0.34075300000000003</v>
      </c>
      <c r="F37" s="16"/>
      <c r="G37" s="14" t="s">
        <v>19</v>
      </c>
      <c r="H37" s="15">
        <f>AB18</f>
        <v>17.2121</v>
      </c>
      <c r="I37" s="14" t="s">
        <v>20</v>
      </c>
      <c r="J37" s="15">
        <f>AC18</f>
        <v>0.76981900000000003</v>
      </c>
      <c r="K37" s="16"/>
      <c r="L37" s="14" t="s">
        <v>19</v>
      </c>
      <c r="M37" s="15">
        <f>AB19</f>
        <v>21.481399999999997</v>
      </c>
      <c r="N37" s="14" t="s">
        <v>20</v>
      </c>
      <c r="O37" s="15">
        <f>AC19</f>
        <v>0.8914399999999999</v>
      </c>
      <c r="P37" s="16"/>
      <c r="Q37" s="14" t="s">
        <v>19</v>
      </c>
      <c r="R37" s="15">
        <f>AB20</f>
        <v>24.206599999999998</v>
      </c>
      <c r="S37" s="14" t="s">
        <v>20</v>
      </c>
      <c r="T37" s="15">
        <f>AC20</f>
        <v>0.93980399999999997</v>
      </c>
      <c r="U37" s="16"/>
      <c r="V37" s="14" t="s">
        <v>19</v>
      </c>
      <c r="W37" s="15">
        <f>AB21</f>
        <v>25.874300000000002</v>
      </c>
      <c r="X37" s="14" t="s">
        <v>20</v>
      </c>
      <c r="Y37" s="15">
        <f>AC21</f>
        <v>0.96168500000000001</v>
      </c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</sheetData>
  <mergeCells count="8">
    <mergeCell ref="V7:Y8"/>
    <mergeCell ref="H5:S6"/>
    <mergeCell ref="A9:A21"/>
    <mergeCell ref="A24:A36"/>
    <mergeCell ref="B7:E8"/>
    <mergeCell ref="G7:J8"/>
    <mergeCell ref="L7:O8"/>
    <mergeCell ref="Q7:T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Figures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Rodney</dc:creator>
  <cp:lastModifiedBy>Meg Rodney</cp:lastModifiedBy>
  <dcterms:created xsi:type="dcterms:W3CDTF">2026-08-14T17:29:57Z</dcterms:created>
  <dcterms:modified xsi:type="dcterms:W3CDTF">2026-08-14T18:08:15Z</dcterms:modified>
</cp:coreProperties>
</file>