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Adolphus\Desktop\"/>
    </mc:Choice>
  </mc:AlternateContent>
  <xr:revisionPtr revIDLastSave="0" documentId="13_ncr:1_{94C2807D-682C-40CC-8FAE-8E098F0554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yment_details" sheetId="3" r:id="rId1"/>
    <sheet name="Solutions_2.3.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4" l="1"/>
  <c r="K3" i="4"/>
  <c r="L3" i="4"/>
  <c r="N3" i="4"/>
  <c r="O3" i="4"/>
  <c r="J4" i="4"/>
  <c r="K4" i="4"/>
  <c r="L4" i="4"/>
  <c r="N4" i="4"/>
  <c r="O4" i="4" s="1"/>
  <c r="J5" i="4"/>
  <c r="K5" i="4"/>
  <c r="L5" i="4"/>
  <c r="N5" i="4"/>
  <c r="O5" i="4"/>
  <c r="J6" i="4"/>
  <c r="D22" i="4" s="1"/>
  <c r="K6" i="4"/>
  <c r="L6" i="4"/>
  <c r="N6" i="4"/>
  <c r="J7" i="4"/>
  <c r="K7" i="4"/>
  <c r="L7" i="4"/>
  <c r="N7" i="4"/>
  <c r="O7" i="4" s="1"/>
  <c r="J8" i="4"/>
  <c r="K8" i="4"/>
  <c r="L8" i="4"/>
  <c r="N8" i="4"/>
  <c r="O8" i="4" s="1"/>
  <c r="J9" i="4"/>
  <c r="K9" i="4"/>
  <c r="L9" i="4"/>
  <c r="N9" i="4"/>
  <c r="O9" i="4" s="1"/>
  <c r="J10" i="4"/>
  <c r="K10" i="4"/>
  <c r="L10" i="4"/>
  <c r="N10" i="4"/>
  <c r="O10" i="4"/>
  <c r="J11" i="4"/>
  <c r="K11" i="4"/>
  <c r="L11" i="4"/>
  <c r="N11" i="4"/>
  <c r="O11" i="4"/>
  <c r="J12" i="4"/>
  <c r="K12" i="4"/>
  <c r="L12" i="4"/>
  <c r="N12" i="4"/>
  <c r="O12" i="4"/>
  <c r="J13" i="4"/>
  <c r="K13" i="4"/>
  <c r="L13" i="4"/>
  <c r="N13" i="4"/>
  <c r="O13" i="4"/>
  <c r="J14" i="4"/>
  <c r="O14" i="4" s="1"/>
  <c r="K14" i="4"/>
  <c r="L14" i="4"/>
  <c r="N14" i="4"/>
  <c r="J15" i="4"/>
  <c r="K15" i="4"/>
  <c r="L15" i="4"/>
  <c r="N15" i="4"/>
  <c r="O15" i="4" s="1"/>
  <c r="J16" i="4"/>
  <c r="K16" i="4"/>
  <c r="L16" i="4"/>
  <c r="N16" i="4"/>
  <c r="O16" i="4" s="1"/>
  <c r="AA28" i="4"/>
  <c r="AA27" i="4"/>
  <c r="AA29" i="4"/>
  <c r="B38" i="4"/>
  <c r="A39" i="4"/>
  <c r="B39" i="4"/>
  <c r="A40" i="4"/>
  <c r="B40" i="4" s="1"/>
  <c r="AA32" i="4" l="1"/>
  <c r="G23" i="4"/>
  <c r="O23" i="4"/>
  <c r="W23" i="4"/>
  <c r="R23" i="4"/>
  <c r="J23" i="4"/>
  <c r="H22" i="4"/>
  <c r="P22" i="4"/>
  <c r="X22" i="4"/>
  <c r="C22" i="4"/>
  <c r="K22" i="4"/>
  <c r="S22" i="4"/>
  <c r="Y21" i="4"/>
  <c r="Y23" i="4"/>
  <c r="Z29" i="4" s="1"/>
  <c r="Q23" i="4"/>
  <c r="I23" i="4"/>
  <c r="Z22" i="4"/>
  <c r="Z28" i="4" s="1"/>
  <c r="R22" i="4"/>
  <c r="R28" i="4" s="1"/>
  <c r="J22" i="4"/>
  <c r="X23" i="4"/>
  <c r="Y29" i="4" s="1"/>
  <c r="P23" i="4"/>
  <c r="H23" i="4"/>
  <c r="I29" i="4" s="1"/>
  <c r="Y22" i="4"/>
  <c r="Q22" i="4"/>
  <c r="I22" i="4"/>
  <c r="V23" i="4"/>
  <c r="W29" i="4" s="1"/>
  <c r="N23" i="4"/>
  <c r="O29" i="4" s="1"/>
  <c r="F23" i="4"/>
  <c r="W22" i="4"/>
  <c r="W28" i="4" s="1"/>
  <c r="O22" i="4"/>
  <c r="G22" i="4"/>
  <c r="O6" i="4"/>
  <c r="E21" i="4" s="1"/>
  <c r="A41" i="4"/>
  <c r="U23" i="4"/>
  <c r="M23" i="4"/>
  <c r="E23" i="4"/>
  <c r="V22" i="4"/>
  <c r="V28" i="4" s="1"/>
  <c r="N22" i="4"/>
  <c r="F22" i="4"/>
  <c r="W21" i="4"/>
  <c r="T23" i="4"/>
  <c r="L23" i="4"/>
  <c r="D23" i="4"/>
  <c r="U22" i="4"/>
  <c r="M22" i="4"/>
  <c r="E22" i="4"/>
  <c r="D28" i="4" s="1"/>
  <c r="S23" i="4"/>
  <c r="T29" i="4" s="1"/>
  <c r="K23" i="4"/>
  <c r="C23" i="4"/>
  <c r="T22" i="4"/>
  <c r="T28" i="4" s="1"/>
  <c r="L22" i="4"/>
  <c r="L28" i="4" s="1"/>
  <c r="M28" i="4" l="1"/>
  <c r="F28" i="4"/>
  <c r="H21" i="4"/>
  <c r="Q29" i="4"/>
  <c r="Q21" i="4"/>
  <c r="P27" i="4" s="1"/>
  <c r="E28" i="4"/>
  <c r="C29" i="4"/>
  <c r="D29" i="4"/>
  <c r="U28" i="4"/>
  <c r="N28" i="4"/>
  <c r="P21" i="4"/>
  <c r="J21" i="4"/>
  <c r="J29" i="4"/>
  <c r="I21" i="4"/>
  <c r="K29" i="4"/>
  <c r="L29" i="4"/>
  <c r="E29" i="4"/>
  <c r="X21" i="4"/>
  <c r="R21" i="4"/>
  <c r="C21" i="4"/>
  <c r="R29" i="4"/>
  <c r="S28" i="4"/>
  <c r="S29" i="4"/>
  <c r="M29" i="4"/>
  <c r="F29" i="4"/>
  <c r="G28" i="4"/>
  <c r="Z21" i="4"/>
  <c r="K21" i="4"/>
  <c r="K28" i="4"/>
  <c r="X29" i="4"/>
  <c r="H28" i="4"/>
  <c r="F21" i="4"/>
  <c r="U29" i="4"/>
  <c r="N29" i="4"/>
  <c r="O28" i="4"/>
  <c r="I28" i="4"/>
  <c r="S21" i="4"/>
  <c r="T21" i="4"/>
  <c r="S27" i="4" s="1"/>
  <c r="C28" i="4"/>
  <c r="P29" i="4"/>
  <c r="M21" i="4"/>
  <c r="N21" i="4"/>
  <c r="G21" i="4"/>
  <c r="V29" i="4"/>
  <c r="Q28" i="4"/>
  <c r="AA21" i="4"/>
  <c r="Z27" i="4" s="1"/>
  <c r="Z32" i="4" s="1"/>
  <c r="L21" i="4"/>
  <c r="X28" i="4"/>
  <c r="H29" i="4"/>
  <c r="U21" i="4"/>
  <c r="V21" i="4"/>
  <c r="O21" i="4"/>
  <c r="B41" i="4"/>
  <c r="A42" i="4"/>
  <c r="G29" i="4"/>
  <c r="Y28" i="4"/>
  <c r="J28" i="4"/>
  <c r="D21" i="4"/>
  <c r="P28" i="4"/>
  <c r="S32" i="4" l="1"/>
  <c r="P32" i="4"/>
  <c r="R27" i="4"/>
  <c r="R32" i="4" s="1"/>
  <c r="J27" i="4"/>
  <c r="J32" i="4" s="1"/>
  <c r="I27" i="4"/>
  <c r="I32" i="4" s="1"/>
  <c r="F27" i="4"/>
  <c r="F32" i="4" s="1"/>
  <c r="O27" i="4"/>
  <c r="O32" i="4" s="1"/>
  <c r="G27" i="4"/>
  <c r="G32" i="4" s="1"/>
  <c r="C27" i="4"/>
  <c r="C32" i="4" s="1"/>
  <c r="M27" i="4"/>
  <c r="M32" i="4" s="1"/>
  <c r="W27" i="4"/>
  <c r="W32" i="4" s="1"/>
  <c r="U27" i="4"/>
  <c r="U32" i="4" s="1"/>
  <c r="Y27" i="4"/>
  <c r="Y32" i="4" s="1"/>
  <c r="X27" i="4"/>
  <c r="X32" i="4" s="1"/>
  <c r="L27" i="4"/>
  <c r="L32" i="4" s="1"/>
  <c r="H27" i="4"/>
  <c r="H32" i="4" s="1"/>
  <c r="Q27" i="4"/>
  <c r="Q32" i="4" s="1"/>
  <c r="E27" i="4"/>
  <c r="E32" i="4" s="1"/>
  <c r="V27" i="4"/>
  <c r="V32" i="4" s="1"/>
  <c r="N27" i="4"/>
  <c r="N32" i="4" s="1"/>
  <c r="T27" i="4"/>
  <c r="T32" i="4" s="1"/>
  <c r="B42" i="4"/>
  <c r="A43" i="4"/>
  <c r="K27" i="4"/>
  <c r="K32" i="4" s="1"/>
  <c r="D27" i="4"/>
  <c r="D32" i="4" s="1"/>
  <c r="A44" i="4" l="1"/>
  <c r="B43" i="4"/>
  <c r="B44" i="4" l="1"/>
  <c r="A45" i="4"/>
  <c r="B45" i="4" l="1"/>
  <c r="A46" i="4"/>
  <c r="B46" i="4" l="1"/>
  <c r="A47" i="4"/>
  <c r="B47" i="4" l="1"/>
  <c r="A48" i="4"/>
  <c r="B48" i="4" l="1"/>
  <c r="A49" i="4"/>
  <c r="B49" i="4" l="1"/>
  <c r="A50" i="4"/>
  <c r="B50" i="4" l="1"/>
  <c r="A51" i="4"/>
  <c r="B51" i="4" l="1"/>
  <c r="A52" i="4"/>
  <c r="B52" i="4" l="1"/>
  <c r="A53" i="4"/>
  <c r="B53" i="4" l="1"/>
  <c r="A54" i="4"/>
  <c r="B54" i="4" l="1"/>
  <c r="A55" i="4"/>
  <c r="B55" i="4" l="1"/>
  <c r="A56" i="4"/>
  <c r="B56" i="4" l="1"/>
  <c r="A57" i="4"/>
  <c r="B57" i="4" l="1"/>
  <c r="A58" i="4"/>
  <c r="B58" i="4" l="1"/>
  <c r="A59" i="4"/>
  <c r="B59" i="4" l="1"/>
  <c r="A60" i="4"/>
  <c r="B60" i="4" l="1"/>
  <c r="A61" i="4"/>
  <c r="B61" i="4" l="1"/>
  <c r="A62" i="4"/>
  <c r="B6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tc={285D8219-6301-49AA-A157-159A2F2E6A46}</author>
  </authors>
  <commentList>
    <comment ref="C29" authorId="0" shapeId="0" xr:uid="{285D8219-6301-49AA-A157-159A2F2E6A4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will be outstanding liabilities for k = 0 even if it occurs at k = 2.</t>
      </text>
    </comment>
  </commentList>
</comments>
</file>

<file path=xl/sharedStrings.xml><?xml version="1.0" encoding="utf-8"?>
<sst xmlns="http://schemas.openxmlformats.org/spreadsheetml/2006/main" count="38" uniqueCount="26">
  <si>
    <t>Payment size</t>
  </si>
  <si>
    <t>Payment time</t>
  </si>
  <si>
    <t>Settlement</t>
  </si>
  <si>
    <t>Notification</t>
  </si>
  <si>
    <t>Occurrence</t>
  </si>
  <si>
    <t>Payment</t>
  </si>
  <si>
    <t>Claim</t>
  </si>
  <si>
    <t>_P(k)</t>
  </si>
  <si>
    <t>Quarter</t>
  </si>
  <si>
    <t>Pbar(k)</t>
  </si>
  <si>
    <t>k</t>
  </si>
  <si>
    <t>Period of origin</t>
  </si>
  <si>
    <t>Calender Period</t>
  </si>
  <si>
    <t xml:space="preserve"> P(i,j) = Pbar(i,k)</t>
  </si>
  <si>
    <t>25 and after</t>
  </si>
  <si>
    <t>Development Period</t>
  </si>
  <si>
    <t>j</t>
  </si>
  <si>
    <t>i</t>
  </si>
  <si>
    <t>Development</t>
  </si>
  <si>
    <t>Calendar</t>
  </si>
  <si>
    <t>Occurrence period</t>
  </si>
  <si>
    <t>4) Alternative solution</t>
  </si>
  <si>
    <t>1)</t>
  </si>
  <si>
    <t>2)</t>
  </si>
  <si>
    <t>3)</t>
  </si>
  <si>
    <t>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</si>
</sst>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dd/mm/yyyy;@"/>
    <numFmt numFmtId="166" formatCode="yyyy\-mm\-dd;@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i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2" fillId="0" borderId="0" xfId="1" applyFont="1"/>
    <xf numFmtId="0" fontId="3" fillId="0" borderId="0" xfId="1" applyFont="1"/>
    <xf numFmtId="164" fontId="4" fillId="0" borderId="0" xfId="1" applyNumberFormat="1" applyFont="1" applyAlignment="1">
      <alignment horizontal="right"/>
    </xf>
    <xf numFmtId="14" fontId="4" fillId="0" borderId="0" xfId="1" applyNumberFormat="1" applyFont="1" applyAlignment="1">
      <alignment horizontal="right"/>
    </xf>
    <xf numFmtId="0" fontId="4" fillId="0" borderId="0" xfId="1" applyFont="1"/>
    <xf numFmtId="165" fontId="2" fillId="0" borderId="0" xfId="1" applyNumberFormat="1" applyFont="1"/>
    <xf numFmtId="0" fontId="5" fillId="0" borderId="0" xfId="1" applyFont="1"/>
    <xf numFmtId="0" fontId="2" fillId="0" borderId="1" xfId="1" applyFont="1" applyBorder="1"/>
    <xf numFmtId="0" fontId="1" fillId="0" borderId="2" xfId="1" applyBorder="1"/>
    <xf numFmtId="0" fontId="2" fillId="0" borderId="3" xfId="1" applyFont="1" applyBorder="1"/>
    <xf numFmtId="0" fontId="1" fillId="0" borderId="4" xfId="1" applyBorder="1"/>
    <xf numFmtId="0" fontId="2" fillId="0" borderId="5" xfId="1" applyFont="1" applyBorder="1"/>
    <xf numFmtId="0" fontId="2" fillId="0" borderId="6" xfId="1" applyFont="1" applyBorder="1"/>
    <xf numFmtId="0" fontId="3" fillId="0" borderId="7" xfId="1" applyFont="1" applyBorder="1"/>
    <xf numFmtId="0" fontId="2" fillId="0" borderId="8" xfId="1" applyFont="1" applyBorder="1"/>
    <xf numFmtId="0" fontId="2" fillId="0" borderId="9" xfId="1" applyFont="1" applyBorder="1"/>
    <xf numFmtId="0" fontId="2" fillId="2" borderId="10" xfId="1" applyFont="1" applyFill="1" applyBorder="1"/>
    <xf numFmtId="0" fontId="2" fillId="0" borderId="11" xfId="1" applyFont="1" applyBorder="1"/>
    <xf numFmtId="0" fontId="2" fillId="0" borderId="12" xfId="1" applyFont="1" applyBorder="1"/>
    <xf numFmtId="0" fontId="2" fillId="0" borderId="13" xfId="1" applyFont="1" applyBorder="1"/>
    <xf numFmtId="0" fontId="2" fillId="0" borderId="14" xfId="1" applyFont="1" applyBorder="1"/>
    <xf numFmtId="0" fontId="3" fillId="0" borderId="15" xfId="1" applyFont="1" applyBorder="1"/>
    <xf numFmtId="0" fontId="2" fillId="0" borderId="16" xfId="1" applyFont="1" applyBorder="1"/>
    <xf numFmtId="0" fontId="2" fillId="0" borderId="15" xfId="1" applyFont="1" applyBorder="1"/>
    <xf numFmtId="0" fontId="2" fillId="0" borderId="17" xfId="1" applyFont="1" applyBorder="1"/>
    <xf numFmtId="0" fontId="2" fillId="0" borderId="18" xfId="1" applyFont="1" applyBorder="1"/>
    <xf numFmtId="0" fontId="2" fillId="3" borderId="16" xfId="1" applyFont="1" applyFill="1" applyBorder="1"/>
    <xf numFmtId="166" fontId="2" fillId="0" borderId="0" xfId="1" applyNumberFormat="1" applyFont="1"/>
    <xf numFmtId="0" fontId="4" fillId="0" borderId="8" xfId="1" applyFont="1" applyBorder="1" applyAlignment="1">
      <alignment horizontal="right"/>
    </xf>
    <xf numFmtId="0" fontId="4" fillId="0" borderId="9" xfId="1" applyFont="1" applyBorder="1" applyAlignment="1">
      <alignment horizontal="right"/>
    </xf>
    <xf numFmtId="0" fontId="4" fillId="0" borderId="0" xfId="1" applyFont="1" applyAlignment="1">
      <alignment horizontal="right"/>
    </xf>
    <xf numFmtId="0" fontId="4" fillId="0" borderId="17" xfId="1" applyFont="1" applyBorder="1" applyAlignment="1">
      <alignment horizontal="right"/>
    </xf>
    <xf numFmtId="0" fontId="6" fillId="0" borderId="17" xfId="1" applyFont="1" applyBorder="1" applyAlignment="1">
      <alignment horizontal="right"/>
    </xf>
    <xf numFmtId="0" fontId="6" fillId="0" borderId="0" xfId="1" applyFont="1" applyAlignment="1">
      <alignment horizontal="right"/>
    </xf>
    <xf numFmtId="0" fontId="5" fillId="0" borderId="0" xfId="1" applyFont="1" applyAlignment="1">
      <alignment horizontal="right"/>
    </xf>
    <xf numFmtId="0" fontId="5" fillId="0" borderId="12" xfId="1" applyFont="1" applyBorder="1" applyAlignment="1">
      <alignment horizontal="right"/>
    </xf>
    <xf numFmtId="0" fontId="5" fillId="0" borderId="13" xfId="1" applyFont="1" applyBorder="1" applyAlignment="1">
      <alignment horizontal="right"/>
    </xf>
    <xf numFmtId="0" fontId="5" fillId="0" borderId="19" xfId="1" applyFont="1" applyFill="1" applyBorder="1"/>
    <xf numFmtId="0" fontId="5" fillId="0" borderId="13" xfId="1" applyFont="1" applyFill="1" applyBorder="1"/>
    <xf numFmtId="0" fontId="5" fillId="0" borderId="12" xfId="1" applyFont="1" applyFill="1" applyBorder="1"/>
    <xf numFmtId="0" fontId="5" fillId="0" borderId="18" xfId="1" applyFont="1" applyFill="1" applyBorder="1"/>
    <xf numFmtId="0" fontId="5" fillId="0" borderId="0" xfId="1" applyFont="1" applyFill="1"/>
    <xf numFmtId="0" fontId="5" fillId="0" borderId="17" xfId="1" applyFont="1" applyFill="1" applyBorder="1"/>
    <xf numFmtId="0" fontId="4" fillId="0" borderId="18" xfId="1" applyFont="1" applyFill="1" applyBorder="1"/>
    <xf numFmtId="0" fontId="4" fillId="0" borderId="0" xfId="1" applyFont="1" applyFill="1"/>
    <xf numFmtId="14" fontId="4" fillId="0" borderId="0" xfId="1" applyNumberFormat="1" applyFont="1" applyFill="1" applyAlignment="1">
      <alignment horizontal="right"/>
    </xf>
    <xf numFmtId="164" fontId="4" fillId="0" borderId="17" xfId="1" applyNumberFormat="1" applyFont="1" applyFill="1" applyBorder="1" applyAlignment="1">
      <alignment horizontal="right"/>
    </xf>
    <xf numFmtId="0" fontId="4" fillId="0" borderId="11" xfId="1" applyFont="1" applyFill="1" applyBorder="1"/>
    <xf numFmtId="0" fontId="4" fillId="0" borderId="9" xfId="1" applyFont="1" applyFill="1" applyBorder="1"/>
    <xf numFmtId="14" fontId="4" fillId="0" borderId="9" xfId="1" applyNumberFormat="1" applyFont="1" applyFill="1" applyBorder="1" applyAlignment="1">
      <alignment horizontal="right"/>
    </xf>
    <xf numFmtId="164" fontId="4" fillId="0" borderId="8" xfId="1" applyNumberFormat="1" applyFont="1" applyFill="1" applyBorder="1" applyAlignment="1">
      <alignment horizontal="right"/>
    </xf>
  </cellXfs>
  <cellStyles count="2">
    <cellStyle name="Normal" xfId="0" builtinId="0"/>
    <cellStyle name="Normal 2" xfId="1" xr:uid="{FF3284A2-7F51-47F0-84E3-ECF3AF71AA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Pbar(k)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'Solutions_2.3.2'!$B$37</c:f>
              <c:strCache>
                <c:ptCount val="1"/>
                <c:pt idx="0">
                  <c:v>_P(k)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'Solutions_2.3.2'!$A$38:$A$62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'Solutions_2.3.2'!$B$38:$B$62</c:f>
              <c:numCache>
                <c:formatCode>General</c:formatCode>
                <c:ptCount val="25"/>
                <c:pt idx="0">
                  <c:v>487805.01000000007</c:v>
                </c:pt>
                <c:pt idx="1">
                  <c:v>487805.01000000007</c:v>
                </c:pt>
                <c:pt idx="2">
                  <c:v>487805.01000000007</c:v>
                </c:pt>
                <c:pt idx="3">
                  <c:v>487805.01000000007</c:v>
                </c:pt>
                <c:pt idx="4">
                  <c:v>487805.01000000007</c:v>
                </c:pt>
                <c:pt idx="5">
                  <c:v>464628.03</c:v>
                </c:pt>
                <c:pt idx="6">
                  <c:v>459982.94</c:v>
                </c:pt>
                <c:pt idx="7">
                  <c:v>459982.94</c:v>
                </c:pt>
                <c:pt idx="8">
                  <c:v>443450.07999999996</c:v>
                </c:pt>
                <c:pt idx="9">
                  <c:v>443450.07999999996</c:v>
                </c:pt>
                <c:pt idx="10">
                  <c:v>368609.11</c:v>
                </c:pt>
                <c:pt idx="11">
                  <c:v>351063.41000000003</c:v>
                </c:pt>
                <c:pt idx="12">
                  <c:v>351063.41000000003</c:v>
                </c:pt>
                <c:pt idx="13">
                  <c:v>351063.41000000003</c:v>
                </c:pt>
                <c:pt idx="14">
                  <c:v>213386</c:v>
                </c:pt>
                <c:pt idx="15">
                  <c:v>203397.88</c:v>
                </c:pt>
                <c:pt idx="16">
                  <c:v>203397.88</c:v>
                </c:pt>
                <c:pt idx="17">
                  <c:v>203397.88</c:v>
                </c:pt>
                <c:pt idx="18">
                  <c:v>188754.6</c:v>
                </c:pt>
                <c:pt idx="19">
                  <c:v>188754.6</c:v>
                </c:pt>
                <c:pt idx="20">
                  <c:v>188754.6</c:v>
                </c:pt>
                <c:pt idx="21">
                  <c:v>188754.6</c:v>
                </c:pt>
                <c:pt idx="22">
                  <c:v>18712.71</c:v>
                </c:pt>
                <c:pt idx="23">
                  <c:v>18712.71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4-49F8-A1D7-AA8F98D0F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988704"/>
        <c:axId val="1521982944"/>
      </c:lineChart>
      <c:catAx>
        <c:axId val="152198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82944"/>
        <c:crosses val="autoZero"/>
        <c:auto val="1"/>
        <c:lblAlgn val="ctr"/>
        <c:lblOffset val="100"/>
        <c:noMultiLvlLbl val="0"/>
      </c:catAx>
      <c:valAx>
        <c:axId val="15219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98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</xdr:colOff>
      <xdr:row>34</xdr:row>
      <xdr:rowOff>9525</xdr:rowOff>
    </xdr:from>
    <xdr:to>
      <xdr:col>7</xdr:col>
      <xdr:colOff>33337</xdr:colOff>
      <xdr:row>47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D662B2-ECE5-480E-A770-2FC7E027E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o Ming Lee" id="{A1BB1E3E-066E-494D-9963-774895E06E86}" userId="S::homing.lee@unimelb.edu.au::1ffcb7c2-831a-4e19-8b04-0338bd087a6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9" dT="2024-07-02T07:05:09.01" personId="{A1BB1E3E-066E-494D-9963-774895E06E86}" id="{285D8219-6301-49AA-A157-159A2F2E6A46}">
    <text>There will be outstanding liabilities for k = 0 even if it occurs at k = 2.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71C-161D-49D8-846F-6895F2F24150}">
  <dimension ref="A1:R16"/>
  <sheetViews>
    <sheetView tabSelected="1" workbookViewId="0"/>
  </sheetViews>
  <sheetFormatPr defaultRowHeight="15.75" x14ac:dyDescent="0.25"/>
  <cols>
    <col min="1" max="1" width="6.42578125" style="1" bestFit="1" customWidth="1"/>
    <col min="2" max="2" width="9.5703125" style="1" bestFit="1" customWidth="1"/>
    <col min="3" max="3" width="12.140625" style="1" bestFit="1" customWidth="1"/>
    <col min="4" max="4" width="12.42578125" style="1" bestFit="1" customWidth="1"/>
    <col min="5" max="5" width="12.140625" style="1" bestFit="1" customWidth="1"/>
    <col min="6" max="6" width="14.42578125" style="1" bestFit="1" customWidth="1"/>
    <col min="7" max="7" width="13.7109375" style="1" bestFit="1" customWidth="1"/>
    <col min="8" max="16384" width="9.140625" style="1"/>
  </cols>
  <sheetData>
    <row r="1" spans="1:18" x14ac:dyDescent="0.25">
      <c r="A1" s="7" t="s">
        <v>6</v>
      </c>
      <c r="B1" s="7" t="s">
        <v>5</v>
      </c>
      <c r="C1" s="7" t="s">
        <v>4</v>
      </c>
      <c r="D1" s="7" t="s">
        <v>3</v>
      </c>
      <c r="E1" s="7" t="s">
        <v>2</v>
      </c>
      <c r="F1" s="7" t="s">
        <v>1</v>
      </c>
      <c r="G1" s="7" t="s">
        <v>0</v>
      </c>
    </row>
    <row r="2" spans="1:18" x14ac:dyDescent="0.25">
      <c r="A2" s="7"/>
      <c r="B2" s="7"/>
      <c r="C2" s="7"/>
      <c r="D2" s="7"/>
      <c r="E2" s="7"/>
      <c r="F2" s="7"/>
      <c r="G2" s="7"/>
    </row>
    <row r="3" spans="1:18" x14ac:dyDescent="0.25">
      <c r="A3" s="5">
        <v>1</v>
      </c>
      <c r="B3" s="5">
        <v>1</v>
      </c>
      <c r="C3" s="4">
        <v>42071</v>
      </c>
      <c r="D3" s="4">
        <v>42132</v>
      </c>
      <c r="E3" s="4">
        <v>44250</v>
      </c>
      <c r="F3" s="4">
        <v>42491</v>
      </c>
      <c r="G3" s="3">
        <v>13226.34</v>
      </c>
    </row>
    <row r="4" spans="1:18" x14ac:dyDescent="0.25">
      <c r="A4" s="5">
        <v>1</v>
      </c>
      <c r="B4" s="5">
        <v>2</v>
      </c>
      <c r="C4" s="4">
        <v>42071</v>
      </c>
      <c r="D4" s="4">
        <v>42132</v>
      </c>
      <c r="E4" s="4">
        <v>44250</v>
      </c>
      <c r="F4" s="4">
        <v>42925</v>
      </c>
      <c r="G4" s="3">
        <v>15685.86</v>
      </c>
    </row>
    <row r="5" spans="1:18" x14ac:dyDescent="0.25">
      <c r="A5" s="5">
        <v>1</v>
      </c>
      <c r="B5" s="5">
        <v>3</v>
      </c>
      <c r="C5" s="4">
        <v>42071</v>
      </c>
      <c r="D5" s="4">
        <v>42132</v>
      </c>
      <c r="E5" s="4">
        <v>44250</v>
      </c>
      <c r="F5" s="4">
        <v>43649</v>
      </c>
      <c r="G5" s="3">
        <v>14643.28</v>
      </c>
    </row>
    <row r="6" spans="1:18" x14ac:dyDescent="0.25">
      <c r="A6" s="5">
        <v>1</v>
      </c>
      <c r="B6" s="5">
        <v>4</v>
      </c>
      <c r="C6" s="4">
        <v>42071</v>
      </c>
      <c r="D6" s="4">
        <v>42132</v>
      </c>
      <c r="E6" s="4">
        <v>44250</v>
      </c>
      <c r="F6" s="4">
        <v>44086</v>
      </c>
      <c r="G6" s="3">
        <v>170041.89</v>
      </c>
    </row>
    <row r="7" spans="1:18" x14ac:dyDescent="0.25">
      <c r="A7" s="5">
        <v>1</v>
      </c>
      <c r="B7" s="5">
        <v>5</v>
      </c>
      <c r="C7" s="4">
        <v>42071</v>
      </c>
      <c r="D7" s="4">
        <v>42132</v>
      </c>
      <c r="E7" s="4">
        <v>44250</v>
      </c>
      <c r="F7" s="4">
        <v>44250</v>
      </c>
      <c r="G7" s="3">
        <v>18712.71</v>
      </c>
      <c r="R7" s="6"/>
    </row>
    <row r="8" spans="1:18" x14ac:dyDescent="0.25">
      <c r="A8" s="5">
        <v>2</v>
      </c>
      <c r="B8" s="5">
        <v>1</v>
      </c>
      <c r="C8" s="4">
        <v>42119</v>
      </c>
      <c r="D8" s="4">
        <v>42189</v>
      </c>
      <c r="E8" s="4">
        <v>43417</v>
      </c>
      <c r="F8" s="4">
        <v>42474</v>
      </c>
      <c r="G8" s="3">
        <v>9950.64</v>
      </c>
    </row>
    <row r="9" spans="1:18" x14ac:dyDescent="0.25">
      <c r="A9" s="5">
        <v>2</v>
      </c>
      <c r="B9" s="5">
        <v>2</v>
      </c>
      <c r="C9" s="4">
        <v>42119</v>
      </c>
      <c r="D9" s="4">
        <v>42189</v>
      </c>
      <c r="E9" s="4">
        <v>43417</v>
      </c>
      <c r="F9" s="4">
        <v>42740</v>
      </c>
      <c r="G9" s="3">
        <v>10889.6</v>
      </c>
    </row>
    <row r="10" spans="1:18" x14ac:dyDescent="0.25">
      <c r="A10" s="5">
        <v>2</v>
      </c>
      <c r="B10" s="5">
        <v>3</v>
      </c>
      <c r="C10" s="4">
        <v>42119</v>
      </c>
      <c r="D10" s="4">
        <v>42189</v>
      </c>
      <c r="E10" s="4">
        <v>43417</v>
      </c>
      <c r="F10" s="4">
        <v>43052</v>
      </c>
      <c r="G10" s="3">
        <v>12538.73</v>
      </c>
    </row>
    <row r="11" spans="1:18" x14ac:dyDescent="0.25">
      <c r="A11" s="5">
        <v>2</v>
      </c>
      <c r="B11" s="5">
        <v>4</v>
      </c>
      <c r="C11" s="4">
        <v>42119</v>
      </c>
      <c r="D11" s="4">
        <v>42189</v>
      </c>
      <c r="E11" s="4">
        <v>43417</v>
      </c>
      <c r="F11" s="4">
        <v>43320</v>
      </c>
      <c r="G11" s="3">
        <v>137677.41</v>
      </c>
    </row>
    <row r="12" spans="1:18" x14ac:dyDescent="0.25">
      <c r="A12" s="5">
        <v>2</v>
      </c>
      <c r="B12" s="5">
        <v>5</v>
      </c>
      <c r="C12" s="4">
        <v>42119</v>
      </c>
      <c r="D12" s="4">
        <v>42189</v>
      </c>
      <c r="E12" s="4">
        <v>43417</v>
      </c>
      <c r="F12" s="4">
        <v>43417</v>
      </c>
      <c r="G12" s="3">
        <v>9988.1200000000008</v>
      </c>
    </row>
    <row r="13" spans="1:18" x14ac:dyDescent="0.25">
      <c r="A13" s="5">
        <v>3</v>
      </c>
      <c r="B13" s="5">
        <v>1</v>
      </c>
      <c r="C13" s="4">
        <v>42217</v>
      </c>
      <c r="D13" s="4">
        <v>42287</v>
      </c>
      <c r="E13" s="4">
        <v>43030</v>
      </c>
      <c r="F13" s="4">
        <v>42600</v>
      </c>
      <c r="G13" s="3">
        <v>4645.09</v>
      </c>
    </row>
    <row r="14" spans="1:18" x14ac:dyDescent="0.25">
      <c r="A14" s="5">
        <v>3</v>
      </c>
      <c r="B14" s="5">
        <v>2</v>
      </c>
      <c r="C14" s="4">
        <v>42217</v>
      </c>
      <c r="D14" s="4">
        <v>42287</v>
      </c>
      <c r="E14" s="4">
        <v>43030</v>
      </c>
      <c r="F14" s="4">
        <v>42747</v>
      </c>
      <c r="G14" s="3">
        <v>5643.26</v>
      </c>
    </row>
    <row r="15" spans="1:18" x14ac:dyDescent="0.25">
      <c r="A15" s="5">
        <v>3</v>
      </c>
      <c r="B15" s="5">
        <v>3</v>
      </c>
      <c r="C15" s="4">
        <v>42217</v>
      </c>
      <c r="D15" s="4">
        <v>42287</v>
      </c>
      <c r="E15" s="4">
        <v>43030</v>
      </c>
      <c r="F15" s="4">
        <v>42964</v>
      </c>
      <c r="G15" s="3">
        <v>59155.11</v>
      </c>
    </row>
    <row r="16" spans="1:18" x14ac:dyDescent="0.25">
      <c r="A16" s="5">
        <v>3</v>
      </c>
      <c r="B16" s="5">
        <v>4</v>
      </c>
      <c r="C16" s="4">
        <v>42217</v>
      </c>
      <c r="D16" s="4">
        <v>42287</v>
      </c>
      <c r="E16" s="4">
        <v>43030</v>
      </c>
      <c r="F16" s="4">
        <v>43030</v>
      </c>
      <c r="G16" s="3">
        <v>5006.97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AD220-FFF8-47A0-9568-C95660E897A4}">
  <dimension ref="A1:AB62"/>
  <sheetViews>
    <sheetView topLeftCell="A7" workbookViewId="0">
      <selection activeCell="AB31" sqref="AB31"/>
    </sheetView>
  </sheetViews>
  <sheetFormatPr defaultRowHeight="15.75" x14ac:dyDescent="0.25"/>
  <cols>
    <col min="1" max="1" width="8.85546875" style="1" customWidth="1"/>
    <col min="2" max="2" width="16" style="1" bestFit="1" customWidth="1"/>
    <col min="3" max="3" width="15.7109375" style="1" customWidth="1"/>
    <col min="4" max="4" width="12.42578125" style="1" bestFit="1" customWidth="1"/>
    <col min="5" max="5" width="12.140625" style="1" bestFit="1" customWidth="1"/>
    <col min="6" max="6" width="14.42578125" style="1" bestFit="1" customWidth="1"/>
    <col min="7" max="7" width="13.7109375" style="1" bestFit="1" customWidth="1"/>
    <col min="8" max="8" width="9.140625" style="1"/>
    <col min="9" max="9" width="9" style="1" customWidth="1"/>
    <col min="10" max="10" width="19.42578125" style="1" bestFit="1" customWidth="1"/>
    <col min="11" max="11" width="12.7109375" style="1" bestFit="1" customWidth="1"/>
    <col min="12" max="12" width="11.85546875" style="1" bestFit="1" customWidth="1"/>
    <col min="13" max="13" width="10.28515625" style="1" bestFit="1" customWidth="1"/>
    <col min="14" max="14" width="11.28515625" style="1" bestFit="1" customWidth="1"/>
    <col min="15" max="15" width="14.28515625" style="1" bestFit="1" customWidth="1"/>
    <col min="16" max="27" width="9.140625" style="1"/>
    <col min="28" max="28" width="12.42578125" style="1" bestFit="1" customWidth="1"/>
    <col min="29" max="16384" width="9.140625" style="1"/>
  </cols>
  <sheetData>
    <row r="1" spans="1:15" x14ac:dyDescent="0.25">
      <c r="A1" s="38" t="s">
        <v>6</v>
      </c>
      <c r="B1" s="39" t="s">
        <v>5</v>
      </c>
      <c r="C1" s="39" t="s">
        <v>4</v>
      </c>
      <c r="D1" s="39" t="s">
        <v>3</v>
      </c>
      <c r="E1" s="39" t="s">
        <v>2</v>
      </c>
      <c r="F1" s="39" t="s">
        <v>1</v>
      </c>
      <c r="G1" s="40" t="s">
        <v>0</v>
      </c>
      <c r="H1" s="35"/>
      <c r="I1" s="22" t="s">
        <v>22</v>
      </c>
      <c r="J1" s="37" t="s">
        <v>20</v>
      </c>
      <c r="K1" s="37" t="s">
        <v>3</v>
      </c>
      <c r="L1" s="37" t="s">
        <v>2</v>
      </c>
      <c r="M1" s="37"/>
      <c r="N1" s="37" t="s">
        <v>19</v>
      </c>
      <c r="O1" s="36" t="s">
        <v>18</v>
      </c>
    </row>
    <row r="2" spans="1:15" x14ac:dyDescent="0.25">
      <c r="A2" s="41"/>
      <c r="B2" s="42"/>
      <c r="C2" s="42"/>
      <c r="D2" s="42"/>
      <c r="E2" s="42"/>
      <c r="F2" s="42"/>
      <c r="G2" s="43"/>
      <c r="H2" s="35"/>
      <c r="I2" s="26"/>
      <c r="J2" s="34" t="s">
        <v>17</v>
      </c>
      <c r="K2" s="34"/>
      <c r="L2" s="31"/>
      <c r="M2" s="31"/>
      <c r="N2" s="34" t="s">
        <v>10</v>
      </c>
      <c r="O2" s="33" t="s">
        <v>16</v>
      </c>
    </row>
    <row r="3" spans="1:15" x14ac:dyDescent="0.25">
      <c r="A3" s="44">
        <v>1</v>
      </c>
      <c r="B3" s="45">
        <v>1</v>
      </c>
      <c r="C3" s="46">
        <v>42071</v>
      </c>
      <c r="D3" s="46">
        <v>42132</v>
      </c>
      <c r="E3" s="46">
        <v>44250</v>
      </c>
      <c r="F3" s="46">
        <v>42491</v>
      </c>
      <c r="G3" s="47">
        <v>13226.34</v>
      </c>
      <c r="H3" s="31"/>
      <c r="I3" s="26"/>
      <c r="J3" s="31">
        <f t="shared" ref="J3:J16" si="0">(YEAR(C3)-2015)*4+ROUNDUP(MONTH(C3)/3,0)-1</f>
        <v>0</v>
      </c>
      <c r="K3" s="31">
        <f t="shared" ref="K3:K16" si="1">(YEAR(D3)-2015)*4+ROUNDUP(MONTH(D3)/3,0)-1</f>
        <v>1</v>
      </c>
      <c r="L3" s="31">
        <f t="shared" ref="L3:L16" si="2">(YEAR(E3)-2015)*4+ROUNDUP(MONTH(E3)/3,0)-1</f>
        <v>24</v>
      </c>
      <c r="M3" s="31"/>
      <c r="N3" s="31">
        <f t="shared" ref="N3:N16" si="3">(YEAR(F3)-2015)*4+ROUNDUP(MONTH(F3)/3,0)-1</f>
        <v>5</v>
      </c>
      <c r="O3" s="32">
        <f t="shared" ref="O3:O16" si="4">N3-J3</f>
        <v>5</v>
      </c>
    </row>
    <row r="4" spans="1:15" x14ac:dyDescent="0.25">
      <c r="A4" s="44">
        <v>1</v>
      </c>
      <c r="B4" s="45">
        <v>2</v>
      </c>
      <c r="C4" s="46">
        <v>42071</v>
      </c>
      <c r="D4" s="46">
        <v>42132</v>
      </c>
      <c r="E4" s="46">
        <v>44250</v>
      </c>
      <c r="F4" s="46">
        <v>42925</v>
      </c>
      <c r="G4" s="47">
        <v>15685.86</v>
      </c>
      <c r="H4" s="31"/>
      <c r="I4" s="26"/>
      <c r="J4" s="31">
        <f t="shared" si="0"/>
        <v>0</v>
      </c>
      <c r="K4" s="31">
        <f t="shared" si="1"/>
        <v>1</v>
      </c>
      <c r="L4" s="31">
        <f t="shared" si="2"/>
        <v>24</v>
      </c>
      <c r="M4" s="31"/>
      <c r="N4" s="31">
        <f t="shared" si="3"/>
        <v>10</v>
      </c>
      <c r="O4" s="32">
        <f t="shared" si="4"/>
        <v>10</v>
      </c>
    </row>
    <row r="5" spans="1:15" x14ac:dyDescent="0.25">
      <c r="A5" s="44">
        <v>1</v>
      </c>
      <c r="B5" s="45">
        <v>3</v>
      </c>
      <c r="C5" s="46">
        <v>42071</v>
      </c>
      <c r="D5" s="46">
        <v>42132</v>
      </c>
      <c r="E5" s="46">
        <v>44250</v>
      </c>
      <c r="F5" s="46">
        <v>43649</v>
      </c>
      <c r="G5" s="47">
        <v>14643.28</v>
      </c>
      <c r="H5" s="31"/>
      <c r="I5" s="26"/>
      <c r="J5" s="31">
        <f t="shared" si="0"/>
        <v>0</v>
      </c>
      <c r="K5" s="31">
        <f t="shared" si="1"/>
        <v>1</v>
      </c>
      <c r="L5" s="31">
        <f t="shared" si="2"/>
        <v>24</v>
      </c>
      <c r="M5" s="31"/>
      <c r="N5" s="31">
        <f t="shared" si="3"/>
        <v>18</v>
      </c>
      <c r="O5" s="32">
        <f t="shared" si="4"/>
        <v>18</v>
      </c>
    </row>
    <row r="6" spans="1:15" x14ac:dyDescent="0.25">
      <c r="A6" s="44">
        <v>1</v>
      </c>
      <c r="B6" s="45">
        <v>4</v>
      </c>
      <c r="C6" s="46">
        <v>42071</v>
      </c>
      <c r="D6" s="46">
        <v>42132</v>
      </c>
      <c r="E6" s="46">
        <v>44250</v>
      </c>
      <c r="F6" s="46">
        <v>44086</v>
      </c>
      <c r="G6" s="47">
        <v>170041.89</v>
      </c>
      <c r="H6" s="31"/>
      <c r="I6" s="26"/>
      <c r="J6" s="31">
        <f t="shared" si="0"/>
        <v>0</v>
      </c>
      <c r="K6" s="31">
        <f t="shared" si="1"/>
        <v>1</v>
      </c>
      <c r="L6" s="31">
        <f t="shared" si="2"/>
        <v>24</v>
      </c>
      <c r="M6" s="31"/>
      <c r="N6" s="31">
        <f t="shared" si="3"/>
        <v>22</v>
      </c>
      <c r="O6" s="32">
        <f t="shared" si="4"/>
        <v>22</v>
      </c>
    </row>
    <row r="7" spans="1:15" x14ac:dyDescent="0.25">
      <c r="A7" s="44">
        <v>1</v>
      </c>
      <c r="B7" s="45">
        <v>5</v>
      </c>
      <c r="C7" s="46">
        <v>42071</v>
      </c>
      <c r="D7" s="46">
        <v>42132</v>
      </c>
      <c r="E7" s="46">
        <v>44250</v>
      </c>
      <c r="F7" s="46">
        <v>44250</v>
      </c>
      <c r="G7" s="47">
        <v>18712.71</v>
      </c>
      <c r="H7" s="31"/>
      <c r="I7" s="26"/>
      <c r="J7" s="31">
        <f t="shared" si="0"/>
        <v>0</v>
      </c>
      <c r="K7" s="31">
        <f t="shared" si="1"/>
        <v>1</v>
      </c>
      <c r="L7" s="31">
        <f t="shared" si="2"/>
        <v>24</v>
      </c>
      <c r="M7" s="31"/>
      <c r="N7" s="31">
        <f t="shared" si="3"/>
        <v>24</v>
      </c>
      <c r="O7" s="32">
        <f t="shared" si="4"/>
        <v>24</v>
      </c>
    </row>
    <row r="8" spans="1:15" x14ac:dyDescent="0.25">
      <c r="A8" s="44">
        <v>2</v>
      </c>
      <c r="B8" s="45">
        <v>1</v>
      </c>
      <c r="C8" s="46">
        <v>42119</v>
      </c>
      <c r="D8" s="46">
        <v>42189</v>
      </c>
      <c r="E8" s="46">
        <v>43417</v>
      </c>
      <c r="F8" s="46">
        <v>42474</v>
      </c>
      <c r="G8" s="47">
        <v>9950.64</v>
      </c>
      <c r="H8" s="31"/>
      <c r="I8" s="26"/>
      <c r="J8" s="31">
        <f t="shared" si="0"/>
        <v>1</v>
      </c>
      <c r="K8" s="31">
        <f t="shared" si="1"/>
        <v>2</v>
      </c>
      <c r="L8" s="31">
        <f t="shared" si="2"/>
        <v>15</v>
      </c>
      <c r="M8" s="31"/>
      <c r="N8" s="31">
        <f t="shared" si="3"/>
        <v>5</v>
      </c>
      <c r="O8" s="32">
        <f t="shared" si="4"/>
        <v>4</v>
      </c>
    </row>
    <row r="9" spans="1:15" x14ac:dyDescent="0.25">
      <c r="A9" s="44">
        <v>2</v>
      </c>
      <c r="B9" s="45">
        <v>2</v>
      </c>
      <c r="C9" s="46">
        <v>42119</v>
      </c>
      <c r="D9" s="46">
        <v>42189</v>
      </c>
      <c r="E9" s="46">
        <v>43417</v>
      </c>
      <c r="F9" s="46">
        <v>42740</v>
      </c>
      <c r="G9" s="47">
        <v>10889.6</v>
      </c>
      <c r="H9" s="31"/>
      <c r="I9" s="26"/>
      <c r="J9" s="31">
        <f t="shared" si="0"/>
        <v>1</v>
      </c>
      <c r="K9" s="31">
        <f t="shared" si="1"/>
        <v>2</v>
      </c>
      <c r="L9" s="31">
        <f t="shared" si="2"/>
        <v>15</v>
      </c>
      <c r="M9" s="31"/>
      <c r="N9" s="31">
        <f t="shared" si="3"/>
        <v>8</v>
      </c>
      <c r="O9" s="32">
        <f t="shared" si="4"/>
        <v>7</v>
      </c>
    </row>
    <row r="10" spans="1:15" x14ac:dyDescent="0.25">
      <c r="A10" s="44">
        <v>2</v>
      </c>
      <c r="B10" s="45">
        <v>3</v>
      </c>
      <c r="C10" s="46">
        <v>42119</v>
      </c>
      <c r="D10" s="46">
        <v>42189</v>
      </c>
      <c r="E10" s="46">
        <v>43417</v>
      </c>
      <c r="F10" s="46">
        <v>43052</v>
      </c>
      <c r="G10" s="47">
        <v>12538.73</v>
      </c>
      <c r="H10" s="31"/>
      <c r="I10" s="26"/>
      <c r="J10" s="31">
        <f t="shared" si="0"/>
        <v>1</v>
      </c>
      <c r="K10" s="31">
        <f t="shared" si="1"/>
        <v>2</v>
      </c>
      <c r="L10" s="31">
        <f t="shared" si="2"/>
        <v>15</v>
      </c>
      <c r="M10" s="31"/>
      <c r="N10" s="31">
        <f t="shared" si="3"/>
        <v>11</v>
      </c>
      <c r="O10" s="32">
        <f t="shared" si="4"/>
        <v>10</v>
      </c>
    </row>
    <row r="11" spans="1:15" x14ac:dyDescent="0.25">
      <c r="A11" s="44">
        <v>2</v>
      </c>
      <c r="B11" s="45">
        <v>4</v>
      </c>
      <c r="C11" s="46">
        <v>42119</v>
      </c>
      <c r="D11" s="46">
        <v>42189</v>
      </c>
      <c r="E11" s="46">
        <v>43417</v>
      </c>
      <c r="F11" s="46">
        <v>43320</v>
      </c>
      <c r="G11" s="47">
        <v>137677.41</v>
      </c>
      <c r="H11" s="31"/>
      <c r="I11" s="26"/>
      <c r="J11" s="31">
        <f t="shared" si="0"/>
        <v>1</v>
      </c>
      <c r="K11" s="31">
        <f t="shared" si="1"/>
        <v>2</v>
      </c>
      <c r="L11" s="31">
        <f t="shared" si="2"/>
        <v>15</v>
      </c>
      <c r="M11" s="31"/>
      <c r="N11" s="31">
        <f t="shared" si="3"/>
        <v>14</v>
      </c>
      <c r="O11" s="32">
        <f t="shared" si="4"/>
        <v>13</v>
      </c>
    </row>
    <row r="12" spans="1:15" x14ac:dyDescent="0.25">
      <c r="A12" s="44">
        <v>2</v>
      </c>
      <c r="B12" s="45">
        <v>5</v>
      </c>
      <c r="C12" s="46">
        <v>42119</v>
      </c>
      <c r="D12" s="46">
        <v>42189</v>
      </c>
      <c r="E12" s="46">
        <v>43417</v>
      </c>
      <c r="F12" s="46">
        <v>43417</v>
      </c>
      <c r="G12" s="47">
        <v>9988.1200000000008</v>
      </c>
      <c r="H12" s="31"/>
      <c r="I12" s="26"/>
      <c r="J12" s="31">
        <f t="shared" si="0"/>
        <v>1</v>
      </c>
      <c r="K12" s="31">
        <f t="shared" si="1"/>
        <v>2</v>
      </c>
      <c r="L12" s="31">
        <f t="shared" si="2"/>
        <v>15</v>
      </c>
      <c r="M12" s="31"/>
      <c r="N12" s="31">
        <f t="shared" si="3"/>
        <v>15</v>
      </c>
      <c r="O12" s="32">
        <f t="shared" si="4"/>
        <v>14</v>
      </c>
    </row>
    <row r="13" spans="1:15" x14ac:dyDescent="0.25">
      <c r="A13" s="44">
        <v>3</v>
      </c>
      <c r="B13" s="45">
        <v>1</v>
      </c>
      <c r="C13" s="46">
        <v>42217</v>
      </c>
      <c r="D13" s="46">
        <v>42287</v>
      </c>
      <c r="E13" s="46">
        <v>43030</v>
      </c>
      <c r="F13" s="46">
        <v>42600</v>
      </c>
      <c r="G13" s="47">
        <v>4645.09</v>
      </c>
      <c r="H13" s="31"/>
      <c r="I13" s="26"/>
      <c r="J13" s="31">
        <f t="shared" si="0"/>
        <v>2</v>
      </c>
      <c r="K13" s="31">
        <f t="shared" si="1"/>
        <v>3</v>
      </c>
      <c r="L13" s="31">
        <f t="shared" si="2"/>
        <v>11</v>
      </c>
      <c r="M13" s="31"/>
      <c r="N13" s="31">
        <f t="shared" si="3"/>
        <v>6</v>
      </c>
      <c r="O13" s="32">
        <f t="shared" si="4"/>
        <v>4</v>
      </c>
    </row>
    <row r="14" spans="1:15" x14ac:dyDescent="0.25">
      <c r="A14" s="44">
        <v>3</v>
      </c>
      <c r="B14" s="45">
        <v>2</v>
      </c>
      <c r="C14" s="46">
        <v>42217</v>
      </c>
      <c r="D14" s="46">
        <v>42287</v>
      </c>
      <c r="E14" s="46">
        <v>43030</v>
      </c>
      <c r="F14" s="46">
        <v>42747</v>
      </c>
      <c r="G14" s="47">
        <v>5643.26</v>
      </c>
      <c r="H14" s="31"/>
      <c r="I14" s="26"/>
      <c r="J14" s="31">
        <f t="shared" si="0"/>
        <v>2</v>
      </c>
      <c r="K14" s="31">
        <f t="shared" si="1"/>
        <v>3</v>
      </c>
      <c r="L14" s="31">
        <f t="shared" si="2"/>
        <v>11</v>
      </c>
      <c r="M14" s="31"/>
      <c r="N14" s="31">
        <f t="shared" si="3"/>
        <v>8</v>
      </c>
      <c r="O14" s="32">
        <f t="shared" si="4"/>
        <v>6</v>
      </c>
    </row>
    <row r="15" spans="1:15" x14ac:dyDescent="0.25">
      <c r="A15" s="44">
        <v>3</v>
      </c>
      <c r="B15" s="45">
        <v>3</v>
      </c>
      <c r="C15" s="46">
        <v>42217</v>
      </c>
      <c r="D15" s="46">
        <v>42287</v>
      </c>
      <c r="E15" s="46">
        <v>43030</v>
      </c>
      <c r="F15" s="46">
        <v>42964</v>
      </c>
      <c r="G15" s="47">
        <v>59155.11</v>
      </c>
      <c r="H15" s="31"/>
      <c r="I15" s="26"/>
      <c r="J15" s="31">
        <f t="shared" si="0"/>
        <v>2</v>
      </c>
      <c r="K15" s="31">
        <f t="shared" si="1"/>
        <v>3</v>
      </c>
      <c r="L15" s="31">
        <f t="shared" si="2"/>
        <v>11</v>
      </c>
      <c r="M15" s="31"/>
      <c r="N15" s="31">
        <f t="shared" si="3"/>
        <v>10</v>
      </c>
      <c r="O15" s="32">
        <f t="shared" si="4"/>
        <v>8</v>
      </c>
    </row>
    <row r="16" spans="1:15" x14ac:dyDescent="0.25">
      <c r="A16" s="48">
        <v>3</v>
      </c>
      <c r="B16" s="49">
        <v>4</v>
      </c>
      <c r="C16" s="50">
        <v>42217</v>
      </c>
      <c r="D16" s="50">
        <v>42287</v>
      </c>
      <c r="E16" s="50">
        <v>43030</v>
      </c>
      <c r="F16" s="50">
        <v>43030</v>
      </c>
      <c r="G16" s="51">
        <v>5006.97</v>
      </c>
      <c r="H16" s="31"/>
      <c r="I16" s="18"/>
      <c r="J16" s="30">
        <f t="shared" si="0"/>
        <v>2</v>
      </c>
      <c r="K16" s="30">
        <f t="shared" si="1"/>
        <v>3</v>
      </c>
      <c r="L16" s="30">
        <f t="shared" si="2"/>
        <v>11</v>
      </c>
      <c r="M16" s="30"/>
      <c r="N16" s="30">
        <f t="shared" si="3"/>
        <v>11</v>
      </c>
      <c r="O16" s="29">
        <f t="shared" si="4"/>
        <v>9</v>
      </c>
    </row>
    <row r="17" spans="1:28" x14ac:dyDescent="0.25">
      <c r="C17" s="28"/>
      <c r="D17" s="28"/>
      <c r="E17" s="28"/>
      <c r="F17" s="28"/>
    </row>
    <row r="19" spans="1:28" ht="16.5" thickBot="1" x14ac:dyDescent="0.3">
      <c r="A19" s="22" t="s">
        <v>23</v>
      </c>
      <c r="B19" s="17" t="s">
        <v>5</v>
      </c>
      <c r="C19" s="23" t="s">
        <v>15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1"/>
    </row>
    <row r="20" spans="1:28" x14ac:dyDescent="0.25">
      <c r="A20" s="26"/>
      <c r="B20" s="15" t="s">
        <v>11</v>
      </c>
      <c r="C20" s="16">
        <v>0</v>
      </c>
      <c r="D20" s="16">
        <v>1</v>
      </c>
      <c r="E20" s="16">
        <v>2</v>
      </c>
      <c r="F20" s="16">
        <v>3</v>
      </c>
      <c r="G20" s="16">
        <v>4</v>
      </c>
      <c r="H20" s="16">
        <v>5</v>
      </c>
      <c r="I20" s="16">
        <v>6</v>
      </c>
      <c r="J20" s="16">
        <v>7</v>
      </c>
      <c r="K20" s="16">
        <v>8</v>
      </c>
      <c r="L20" s="16">
        <v>9</v>
      </c>
      <c r="M20" s="16">
        <v>10</v>
      </c>
      <c r="N20" s="16">
        <v>11</v>
      </c>
      <c r="O20" s="16">
        <v>12</v>
      </c>
      <c r="P20" s="16">
        <v>13</v>
      </c>
      <c r="Q20" s="16">
        <v>14</v>
      </c>
      <c r="R20" s="16">
        <v>15</v>
      </c>
      <c r="S20" s="16">
        <v>16</v>
      </c>
      <c r="T20" s="16">
        <v>17</v>
      </c>
      <c r="U20" s="16">
        <v>18</v>
      </c>
      <c r="V20" s="16">
        <v>19</v>
      </c>
      <c r="W20" s="16">
        <v>20</v>
      </c>
      <c r="X20" s="16">
        <v>21</v>
      </c>
      <c r="Y20" s="16">
        <v>22</v>
      </c>
      <c r="Z20" s="16">
        <v>23</v>
      </c>
      <c r="AA20" s="15">
        <v>24</v>
      </c>
      <c r="AB20" s="16" t="s">
        <v>14</v>
      </c>
    </row>
    <row r="21" spans="1:28" x14ac:dyDescent="0.25">
      <c r="A21" s="26"/>
      <c r="B21" s="25">
        <v>0</v>
      </c>
      <c r="C21" s="1">
        <f t="shared" ref="C21:L23" si="5">IF($B21+C$20&gt;24, "", SUMIFS($G$3:$G$16,$J$3:$J$16, $B21,$O$3:$O$16,C$20))</f>
        <v>0</v>
      </c>
      <c r="D21" s="1">
        <f t="shared" si="5"/>
        <v>0</v>
      </c>
      <c r="E21" s="1">
        <f t="shared" si="5"/>
        <v>0</v>
      </c>
      <c r="F21" s="1">
        <f t="shared" si="5"/>
        <v>0</v>
      </c>
      <c r="G21" s="1">
        <f t="shared" si="5"/>
        <v>0</v>
      </c>
      <c r="H21" s="1">
        <f t="shared" si="5"/>
        <v>13226.34</v>
      </c>
      <c r="I21" s="1">
        <f t="shared" si="5"/>
        <v>0</v>
      </c>
      <c r="J21" s="1">
        <f t="shared" si="5"/>
        <v>0</v>
      </c>
      <c r="K21" s="1">
        <f t="shared" si="5"/>
        <v>0</v>
      </c>
      <c r="L21" s="1">
        <f t="shared" si="5"/>
        <v>0</v>
      </c>
      <c r="M21" s="1">
        <f t="shared" ref="M21:AA23" si="6">IF($B21+M$20&gt;24, "", SUMIFS($G$3:$G$16,$J$3:$J$16, $B21,$O$3:$O$16,M$20))</f>
        <v>15685.86</v>
      </c>
      <c r="N21" s="1">
        <f t="shared" si="6"/>
        <v>0</v>
      </c>
      <c r="O21" s="1">
        <f t="shared" si="6"/>
        <v>0</v>
      </c>
      <c r="P21" s="1">
        <f t="shared" si="6"/>
        <v>0</v>
      </c>
      <c r="Q21" s="1">
        <f t="shared" si="6"/>
        <v>0</v>
      </c>
      <c r="R21" s="1">
        <f t="shared" si="6"/>
        <v>0</v>
      </c>
      <c r="S21" s="1">
        <f t="shared" si="6"/>
        <v>0</v>
      </c>
      <c r="T21" s="1">
        <f t="shared" si="6"/>
        <v>0</v>
      </c>
      <c r="U21" s="1">
        <f t="shared" si="6"/>
        <v>14643.28</v>
      </c>
      <c r="V21" s="1">
        <f t="shared" si="6"/>
        <v>0</v>
      </c>
      <c r="W21" s="1">
        <f t="shared" si="6"/>
        <v>0</v>
      </c>
      <c r="X21" s="1">
        <f t="shared" si="6"/>
        <v>0</v>
      </c>
      <c r="Y21" s="1">
        <f t="shared" si="6"/>
        <v>170041.89</v>
      </c>
      <c r="Z21" s="1">
        <f t="shared" si="6"/>
        <v>0</v>
      </c>
      <c r="AA21" s="25">
        <f t="shared" si="6"/>
        <v>18712.71</v>
      </c>
      <c r="AB21" s="1">
        <v>0</v>
      </c>
    </row>
    <row r="22" spans="1:28" x14ac:dyDescent="0.25">
      <c r="A22" s="26"/>
      <c r="B22" s="25">
        <v>1</v>
      </c>
      <c r="C22" s="1">
        <f t="shared" si="5"/>
        <v>0</v>
      </c>
      <c r="D22" s="1">
        <f t="shared" si="5"/>
        <v>0</v>
      </c>
      <c r="E22" s="1">
        <f t="shared" si="5"/>
        <v>0</v>
      </c>
      <c r="F22" s="1">
        <f t="shared" si="5"/>
        <v>0</v>
      </c>
      <c r="G22" s="1">
        <f t="shared" si="5"/>
        <v>9950.64</v>
      </c>
      <c r="H22" s="1">
        <f t="shared" si="5"/>
        <v>0</v>
      </c>
      <c r="I22" s="1">
        <f t="shared" si="5"/>
        <v>0</v>
      </c>
      <c r="J22" s="1">
        <f t="shared" si="5"/>
        <v>10889.6</v>
      </c>
      <c r="K22" s="1">
        <f t="shared" si="5"/>
        <v>0</v>
      </c>
      <c r="L22" s="1">
        <f t="shared" si="5"/>
        <v>0</v>
      </c>
      <c r="M22" s="1">
        <f t="shared" si="6"/>
        <v>12538.73</v>
      </c>
      <c r="N22" s="1">
        <f t="shared" si="6"/>
        <v>0</v>
      </c>
      <c r="O22" s="1">
        <f t="shared" si="6"/>
        <v>0</v>
      </c>
      <c r="P22" s="1">
        <f t="shared" si="6"/>
        <v>137677.41</v>
      </c>
      <c r="Q22" s="1">
        <f t="shared" si="6"/>
        <v>9988.1200000000008</v>
      </c>
      <c r="R22" s="1">
        <f t="shared" si="6"/>
        <v>0</v>
      </c>
      <c r="S22" s="1">
        <f t="shared" si="6"/>
        <v>0</v>
      </c>
      <c r="T22" s="1">
        <f t="shared" si="6"/>
        <v>0</v>
      </c>
      <c r="U22" s="1">
        <f t="shared" si="6"/>
        <v>0</v>
      </c>
      <c r="V22" s="1">
        <f t="shared" si="6"/>
        <v>0</v>
      </c>
      <c r="W22" s="1">
        <f t="shared" si="6"/>
        <v>0</v>
      </c>
      <c r="X22" s="1">
        <f t="shared" si="6"/>
        <v>0</v>
      </c>
      <c r="Y22" s="1">
        <f t="shared" si="6"/>
        <v>0</v>
      </c>
      <c r="Z22" s="1">
        <f t="shared" si="6"/>
        <v>0</v>
      </c>
      <c r="AA22" s="25">
        <v>0</v>
      </c>
      <c r="AB22" s="1">
        <v>0</v>
      </c>
    </row>
    <row r="23" spans="1:28" x14ac:dyDescent="0.25">
      <c r="A23" s="26"/>
      <c r="B23" s="25">
        <v>2</v>
      </c>
      <c r="C23" s="1">
        <f t="shared" si="5"/>
        <v>0</v>
      </c>
      <c r="D23" s="1">
        <f t="shared" si="5"/>
        <v>0</v>
      </c>
      <c r="E23" s="1">
        <f t="shared" si="5"/>
        <v>0</v>
      </c>
      <c r="F23" s="1">
        <f t="shared" si="5"/>
        <v>0</v>
      </c>
      <c r="G23" s="1">
        <f t="shared" si="5"/>
        <v>4645.09</v>
      </c>
      <c r="H23" s="1">
        <f t="shared" si="5"/>
        <v>0</v>
      </c>
      <c r="I23" s="1">
        <f t="shared" si="5"/>
        <v>5643.26</v>
      </c>
      <c r="J23" s="1">
        <f t="shared" si="5"/>
        <v>0</v>
      </c>
      <c r="K23" s="1">
        <f t="shared" si="5"/>
        <v>59155.11</v>
      </c>
      <c r="L23" s="1">
        <f t="shared" si="5"/>
        <v>5006.97</v>
      </c>
      <c r="M23" s="1">
        <f t="shared" si="6"/>
        <v>0</v>
      </c>
      <c r="N23" s="1">
        <f t="shared" si="6"/>
        <v>0</v>
      </c>
      <c r="O23" s="1">
        <f t="shared" si="6"/>
        <v>0</v>
      </c>
      <c r="P23" s="1">
        <f t="shared" si="6"/>
        <v>0</v>
      </c>
      <c r="Q23" s="1">
        <f t="shared" si="6"/>
        <v>0</v>
      </c>
      <c r="R23" s="1">
        <f t="shared" si="6"/>
        <v>0</v>
      </c>
      <c r="S23" s="1">
        <f t="shared" si="6"/>
        <v>0</v>
      </c>
      <c r="T23" s="1">
        <f t="shared" si="6"/>
        <v>0</v>
      </c>
      <c r="U23" s="1">
        <f t="shared" si="6"/>
        <v>0</v>
      </c>
      <c r="V23" s="1">
        <f t="shared" si="6"/>
        <v>0</v>
      </c>
      <c r="W23" s="1">
        <f t="shared" si="6"/>
        <v>0</v>
      </c>
      <c r="X23" s="1">
        <f t="shared" si="6"/>
        <v>0</v>
      </c>
      <c r="Y23" s="1">
        <f t="shared" si="6"/>
        <v>0</v>
      </c>
      <c r="Z23" s="1">
        <v>0</v>
      </c>
      <c r="AA23" s="25">
        <v>0</v>
      </c>
      <c r="AB23" s="1">
        <v>0</v>
      </c>
    </row>
    <row r="24" spans="1:28" ht="16.5" thickBot="1" x14ac:dyDescent="0.3">
      <c r="A24" s="24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1"/>
    </row>
    <row r="25" spans="1:28" ht="16.5" thickBot="1" x14ac:dyDescent="0.3">
      <c r="A25" s="2" t="s">
        <v>24</v>
      </c>
      <c r="B25" s="17" t="s">
        <v>13</v>
      </c>
      <c r="C25" s="27" t="s">
        <v>12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1"/>
    </row>
    <row r="26" spans="1:28" x14ac:dyDescent="0.25">
      <c r="A26" s="26"/>
      <c r="B26" s="15" t="s">
        <v>11</v>
      </c>
      <c r="C26" s="16">
        <v>0</v>
      </c>
      <c r="D26" s="16">
        <v>1</v>
      </c>
      <c r="E26" s="16">
        <v>2</v>
      </c>
      <c r="F26" s="16">
        <v>3</v>
      </c>
      <c r="G26" s="16">
        <v>4</v>
      </c>
      <c r="H26" s="16">
        <v>5</v>
      </c>
      <c r="I26" s="16">
        <v>6</v>
      </c>
      <c r="J26" s="16">
        <v>7</v>
      </c>
      <c r="K26" s="16">
        <v>8</v>
      </c>
      <c r="L26" s="16">
        <v>9</v>
      </c>
      <c r="M26" s="16">
        <v>10</v>
      </c>
      <c r="N26" s="16">
        <v>11</v>
      </c>
      <c r="O26" s="16">
        <v>12</v>
      </c>
      <c r="P26" s="16">
        <v>13</v>
      </c>
      <c r="Q26" s="16">
        <v>14</v>
      </c>
      <c r="R26" s="16">
        <v>15</v>
      </c>
      <c r="S26" s="16">
        <v>16</v>
      </c>
      <c r="T26" s="16">
        <v>17</v>
      </c>
      <c r="U26" s="16">
        <v>18</v>
      </c>
      <c r="V26" s="16">
        <v>19</v>
      </c>
      <c r="W26" s="16">
        <v>20</v>
      </c>
      <c r="X26" s="16">
        <v>21</v>
      </c>
      <c r="Y26" s="16">
        <v>22</v>
      </c>
      <c r="Z26" s="16">
        <v>23</v>
      </c>
      <c r="AA26" s="15">
        <v>24</v>
      </c>
    </row>
    <row r="27" spans="1:28" x14ac:dyDescent="0.25">
      <c r="A27" s="26"/>
      <c r="B27" s="25">
        <v>0</v>
      </c>
      <c r="C27" s="1">
        <f>SUM(D21:$AB21)</f>
        <v>232310.08000000002</v>
      </c>
      <c r="D27" s="1">
        <f>SUM(E21:$AB21)</f>
        <v>232310.08000000002</v>
      </c>
      <c r="E27" s="1">
        <f>SUM(F21:$AB21)</f>
        <v>232310.08000000002</v>
      </c>
      <c r="F27" s="1">
        <f>SUM(G21:$AB21)</f>
        <v>232310.08000000002</v>
      </c>
      <c r="G27" s="1">
        <f>SUM(H21:$AB21)</f>
        <v>232310.08000000002</v>
      </c>
      <c r="H27" s="1">
        <f>SUM(I21:$AB21)</f>
        <v>219083.74000000002</v>
      </c>
      <c r="I27" s="1">
        <f>SUM(J21:$AB21)</f>
        <v>219083.74000000002</v>
      </c>
      <c r="J27" s="1">
        <f>SUM(K21:$AB21)</f>
        <v>219083.74000000002</v>
      </c>
      <c r="K27" s="1">
        <f>SUM(L21:$AB21)</f>
        <v>219083.74000000002</v>
      </c>
      <c r="L27" s="1">
        <f>SUM(M21:$AB21)</f>
        <v>219083.74000000002</v>
      </c>
      <c r="M27" s="1">
        <f>SUM(N21:$AB21)</f>
        <v>203397.88</v>
      </c>
      <c r="N27" s="1">
        <f>SUM(O21:$AB21)</f>
        <v>203397.88</v>
      </c>
      <c r="O27" s="1">
        <f>SUM(P21:$AB21)</f>
        <v>203397.88</v>
      </c>
      <c r="P27" s="1">
        <f>SUM(Q21:$AB21)</f>
        <v>203397.88</v>
      </c>
      <c r="Q27" s="1">
        <f>SUM(R21:$AB21)</f>
        <v>203397.88</v>
      </c>
      <c r="R27" s="1">
        <f>SUM(S21:$AB21)</f>
        <v>203397.88</v>
      </c>
      <c r="S27" s="1">
        <f>SUM(T21:$AB21)</f>
        <v>203397.88</v>
      </c>
      <c r="T27" s="1">
        <f>SUM(U21:$AB21)</f>
        <v>203397.88</v>
      </c>
      <c r="U27" s="1">
        <f>SUM(V21:$AB21)</f>
        <v>188754.6</v>
      </c>
      <c r="V27" s="1">
        <f>SUM(W21:$AB21)</f>
        <v>188754.6</v>
      </c>
      <c r="W27" s="1">
        <f>SUM(X21:$AB21)</f>
        <v>188754.6</v>
      </c>
      <c r="X27" s="1">
        <f>SUM(Y21:$AB21)</f>
        <v>188754.6</v>
      </c>
      <c r="Y27" s="1">
        <f>SUM(Z21:$AB21)</f>
        <v>18712.71</v>
      </c>
      <c r="Z27" s="1">
        <f>SUM(AA21:$AB21)</f>
        <v>18712.71</v>
      </c>
      <c r="AA27" s="25">
        <f>SUM(AB21:$AB21)</f>
        <v>0</v>
      </c>
    </row>
    <row r="28" spans="1:28" x14ac:dyDescent="0.25">
      <c r="A28" s="26"/>
      <c r="B28" s="25">
        <v>1</v>
      </c>
      <c r="C28" s="1">
        <f>SUM(C22:$AB22)</f>
        <v>181044.5</v>
      </c>
      <c r="D28" s="1">
        <f>SUM(D22:$AB22)</f>
        <v>181044.5</v>
      </c>
      <c r="E28" s="1">
        <f>SUM(E22:$AB22)</f>
        <v>181044.5</v>
      </c>
      <c r="F28" s="1">
        <f>SUM(F22:$AB22)</f>
        <v>181044.5</v>
      </c>
      <c r="G28" s="1">
        <f>SUM(G22:$AB22)</f>
        <v>181044.5</v>
      </c>
      <c r="H28" s="1">
        <f>SUM(H22:$AB22)</f>
        <v>171093.86</v>
      </c>
      <c r="I28" s="1">
        <f>SUM(I22:$AB22)</f>
        <v>171093.86</v>
      </c>
      <c r="J28" s="1">
        <f>SUM(J22:$AB22)</f>
        <v>171093.86</v>
      </c>
      <c r="K28" s="1">
        <f>SUM(K22:$AB22)</f>
        <v>160204.26</v>
      </c>
      <c r="L28" s="1">
        <f>SUM(L22:$AB22)</f>
        <v>160204.26</v>
      </c>
      <c r="M28" s="1">
        <f>SUM(M22:$AB22)</f>
        <v>160204.26</v>
      </c>
      <c r="N28" s="1">
        <f>SUM(N22:$AB22)</f>
        <v>147665.53</v>
      </c>
      <c r="O28" s="1">
        <f>SUM(O22:$AB22)</f>
        <v>147665.53</v>
      </c>
      <c r="P28" s="1">
        <f>SUM(P22:$AB22)</f>
        <v>147665.53</v>
      </c>
      <c r="Q28" s="1">
        <f>SUM(Q22:$AB22)</f>
        <v>9988.1200000000008</v>
      </c>
      <c r="R28" s="1">
        <f>SUM(R22:$AB22)</f>
        <v>0</v>
      </c>
      <c r="S28" s="1">
        <f>SUM(S22:$AB22)</f>
        <v>0</v>
      </c>
      <c r="T28" s="1">
        <f>SUM(T22:$AB22)</f>
        <v>0</v>
      </c>
      <c r="U28" s="1">
        <f>SUM(U22:$AB22)</f>
        <v>0</v>
      </c>
      <c r="V28" s="1">
        <f>SUM(V22:$AB22)</f>
        <v>0</v>
      </c>
      <c r="W28" s="1">
        <f>SUM(W22:$AB22)</f>
        <v>0</v>
      </c>
      <c r="X28" s="1">
        <f>SUM(X22:$AB22)</f>
        <v>0</v>
      </c>
      <c r="Y28" s="1">
        <f>SUM(Y22:$AB22)</f>
        <v>0</v>
      </c>
      <c r="Z28" s="1">
        <f>SUM(Z22:$AB22)</f>
        <v>0</v>
      </c>
      <c r="AA28" s="25">
        <f>SUM(AA22:$AB22)</f>
        <v>0</v>
      </c>
    </row>
    <row r="29" spans="1:28" x14ac:dyDescent="0.25">
      <c r="A29" s="26"/>
      <c r="B29" s="25">
        <v>2</v>
      </c>
      <c r="C29" s="1">
        <f>SUM(C23:$AB23)</f>
        <v>74450.430000000008</v>
      </c>
      <c r="D29" s="1">
        <f>SUM(C23:$AB23)</f>
        <v>74450.430000000008</v>
      </c>
      <c r="E29" s="1">
        <f>SUM(D23:$AB23)</f>
        <v>74450.430000000008</v>
      </c>
      <c r="F29" s="1">
        <f>SUM(E23:$AB23)</f>
        <v>74450.430000000008</v>
      </c>
      <c r="G29" s="1">
        <f>SUM(F23:$AB23)</f>
        <v>74450.430000000008</v>
      </c>
      <c r="H29" s="1">
        <f>SUM(G23:$AB23)</f>
        <v>74450.430000000008</v>
      </c>
      <c r="I29" s="1">
        <f>SUM(H23:$AB23)</f>
        <v>69805.34</v>
      </c>
      <c r="J29" s="1">
        <f>SUM(I23:$AB23)</f>
        <v>69805.34</v>
      </c>
      <c r="K29" s="1">
        <f>SUM(J23:$AB23)</f>
        <v>64162.080000000002</v>
      </c>
      <c r="L29" s="1">
        <f>SUM(K23:$AB23)</f>
        <v>64162.080000000002</v>
      </c>
      <c r="M29" s="1">
        <f>SUM(L23:$AB23)</f>
        <v>5006.97</v>
      </c>
      <c r="N29" s="1">
        <f>SUM(M23:$AB23)</f>
        <v>0</v>
      </c>
      <c r="O29" s="1">
        <f>SUM(N23:$AB23)</f>
        <v>0</v>
      </c>
      <c r="P29" s="1">
        <f>SUM(O23:$AB23)</f>
        <v>0</v>
      </c>
      <c r="Q29" s="1">
        <f>SUM(P23:$AB23)</f>
        <v>0</v>
      </c>
      <c r="R29" s="1">
        <f>SUM(Q23:$AB23)</f>
        <v>0</v>
      </c>
      <c r="S29" s="1">
        <f>SUM(R23:$AB23)</f>
        <v>0</v>
      </c>
      <c r="T29" s="1">
        <f>SUM(S23:$AB23)</f>
        <v>0</v>
      </c>
      <c r="U29" s="1">
        <f>SUM(T23:$AB23)</f>
        <v>0</v>
      </c>
      <c r="V29" s="1">
        <f>SUM(U23:$AB23)</f>
        <v>0</v>
      </c>
      <c r="W29" s="1">
        <f>SUM(V23:$AB23)</f>
        <v>0</v>
      </c>
      <c r="X29" s="1">
        <f>SUM(W23:$AB23)</f>
        <v>0</v>
      </c>
      <c r="Y29" s="1">
        <f>SUM(X23:$AB23)</f>
        <v>0</v>
      </c>
      <c r="Z29" s="1">
        <f>SUM(Y23:$AB23)</f>
        <v>0</v>
      </c>
      <c r="AA29" s="25">
        <f>SUM(Z23:$AB23)</f>
        <v>0</v>
      </c>
    </row>
    <row r="30" spans="1:28" x14ac:dyDescent="0.25">
      <c r="A30" s="24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1"/>
    </row>
    <row r="31" spans="1:28" ht="16.5" thickBot="1" x14ac:dyDescent="0.3">
      <c r="A31" s="22" t="s">
        <v>25</v>
      </c>
      <c r="B31" s="21" t="s">
        <v>10</v>
      </c>
      <c r="C31" s="20">
        <v>0</v>
      </c>
      <c r="D31" s="20">
        <v>1</v>
      </c>
      <c r="E31" s="20">
        <v>2</v>
      </c>
      <c r="F31" s="20">
        <v>3</v>
      </c>
      <c r="G31" s="20">
        <v>4</v>
      </c>
      <c r="H31" s="20">
        <v>5</v>
      </c>
      <c r="I31" s="20">
        <v>6</v>
      </c>
      <c r="J31" s="20">
        <v>7</v>
      </c>
      <c r="K31" s="20">
        <v>8</v>
      </c>
      <c r="L31" s="20">
        <v>9</v>
      </c>
      <c r="M31" s="20">
        <v>10</v>
      </c>
      <c r="N31" s="20">
        <v>11</v>
      </c>
      <c r="O31" s="20">
        <v>12</v>
      </c>
      <c r="P31" s="20">
        <v>13</v>
      </c>
      <c r="Q31" s="20">
        <v>14</v>
      </c>
      <c r="R31" s="20">
        <v>15</v>
      </c>
      <c r="S31" s="20">
        <v>16</v>
      </c>
      <c r="T31" s="20">
        <v>17</v>
      </c>
      <c r="U31" s="20">
        <v>18</v>
      </c>
      <c r="V31" s="20">
        <v>19</v>
      </c>
      <c r="W31" s="20">
        <v>20</v>
      </c>
      <c r="X31" s="20">
        <v>21</v>
      </c>
      <c r="Y31" s="20">
        <v>22</v>
      </c>
      <c r="Z31" s="20">
        <v>23</v>
      </c>
      <c r="AA31" s="19">
        <v>24</v>
      </c>
    </row>
    <row r="32" spans="1:28" ht="16.5" thickBot="1" x14ac:dyDescent="0.3">
      <c r="A32" s="18"/>
      <c r="B32" s="17" t="s">
        <v>9</v>
      </c>
      <c r="C32" s="16">
        <f t="shared" ref="C32:AA32" si="7">SUM(C27:C29)</f>
        <v>487805.01</v>
      </c>
      <c r="D32" s="16">
        <f t="shared" si="7"/>
        <v>487805.01</v>
      </c>
      <c r="E32" s="16">
        <f t="shared" si="7"/>
        <v>487805.01</v>
      </c>
      <c r="F32" s="16">
        <f t="shared" si="7"/>
        <v>487805.01</v>
      </c>
      <c r="G32" s="16">
        <f t="shared" si="7"/>
        <v>487805.01</v>
      </c>
      <c r="H32" s="16">
        <f t="shared" si="7"/>
        <v>464628.02999999997</v>
      </c>
      <c r="I32" s="16">
        <f t="shared" si="7"/>
        <v>459982.93999999994</v>
      </c>
      <c r="J32" s="16">
        <f t="shared" si="7"/>
        <v>459982.93999999994</v>
      </c>
      <c r="K32" s="16">
        <f t="shared" si="7"/>
        <v>443450.08</v>
      </c>
      <c r="L32" s="16">
        <f t="shared" si="7"/>
        <v>443450.08</v>
      </c>
      <c r="M32" s="16">
        <f t="shared" si="7"/>
        <v>368609.11</v>
      </c>
      <c r="N32" s="16">
        <f t="shared" si="7"/>
        <v>351063.41000000003</v>
      </c>
      <c r="O32" s="16">
        <f t="shared" si="7"/>
        <v>351063.41000000003</v>
      </c>
      <c r="P32" s="16">
        <f t="shared" si="7"/>
        <v>351063.41000000003</v>
      </c>
      <c r="Q32" s="16">
        <f t="shared" si="7"/>
        <v>213386</v>
      </c>
      <c r="R32" s="16">
        <f t="shared" si="7"/>
        <v>203397.88</v>
      </c>
      <c r="S32" s="16">
        <f t="shared" si="7"/>
        <v>203397.88</v>
      </c>
      <c r="T32" s="16">
        <f t="shared" si="7"/>
        <v>203397.88</v>
      </c>
      <c r="U32" s="16">
        <f t="shared" si="7"/>
        <v>188754.6</v>
      </c>
      <c r="V32" s="16">
        <f t="shared" si="7"/>
        <v>188754.6</v>
      </c>
      <c r="W32" s="16">
        <f t="shared" si="7"/>
        <v>188754.6</v>
      </c>
      <c r="X32" s="16">
        <f t="shared" si="7"/>
        <v>188754.6</v>
      </c>
      <c r="Y32" s="16">
        <f t="shared" si="7"/>
        <v>18712.71</v>
      </c>
      <c r="Z32" s="16">
        <f t="shared" si="7"/>
        <v>18712.71</v>
      </c>
      <c r="AA32" s="15">
        <f t="shared" si="7"/>
        <v>0</v>
      </c>
    </row>
    <row r="35" spans="1:2" x14ac:dyDescent="0.25">
      <c r="A35" s="14" t="s">
        <v>21</v>
      </c>
      <c r="B35" s="13"/>
    </row>
    <row r="36" spans="1:2" x14ac:dyDescent="0.25">
      <c r="A36" s="12"/>
      <c r="B36" s="10"/>
    </row>
    <row r="37" spans="1:2" x14ac:dyDescent="0.25">
      <c r="A37" s="9" t="s">
        <v>8</v>
      </c>
      <c r="B37" s="8" t="s">
        <v>7</v>
      </c>
    </row>
    <row r="38" spans="1:2" x14ac:dyDescent="0.25">
      <c r="A38" s="11">
        <v>0</v>
      </c>
      <c r="B38" s="10">
        <f t="shared" ref="B38:B62" si="8">SUMIF(N$3:N$16,CONCATENATE("&gt;",A38),G$3:G$16)</f>
        <v>487805.01000000007</v>
      </c>
    </row>
    <row r="39" spans="1:2" x14ac:dyDescent="0.25">
      <c r="A39" s="11">
        <f t="shared" ref="A39:A62" si="9">A38+1</f>
        <v>1</v>
      </c>
      <c r="B39" s="10">
        <f t="shared" si="8"/>
        <v>487805.01000000007</v>
      </c>
    </row>
    <row r="40" spans="1:2" x14ac:dyDescent="0.25">
      <c r="A40" s="11">
        <f t="shared" si="9"/>
        <v>2</v>
      </c>
      <c r="B40" s="10">
        <f t="shared" si="8"/>
        <v>487805.01000000007</v>
      </c>
    </row>
    <row r="41" spans="1:2" x14ac:dyDescent="0.25">
      <c r="A41" s="11">
        <f t="shared" si="9"/>
        <v>3</v>
      </c>
      <c r="B41" s="10">
        <f t="shared" si="8"/>
        <v>487805.01000000007</v>
      </c>
    </row>
    <row r="42" spans="1:2" x14ac:dyDescent="0.25">
      <c r="A42" s="11">
        <f t="shared" si="9"/>
        <v>4</v>
      </c>
      <c r="B42" s="10">
        <f t="shared" si="8"/>
        <v>487805.01000000007</v>
      </c>
    </row>
    <row r="43" spans="1:2" x14ac:dyDescent="0.25">
      <c r="A43" s="11">
        <f t="shared" si="9"/>
        <v>5</v>
      </c>
      <c r="B43" s="10">
        <f t="shared" si="8"/>
        <v>464628.03</v>
      </c>
    </row>
    <row r="44" spans="1:2" x14ac:dyDescent="0.25">
      <c r="A44" s="11">
        <f t="shared" si="9"/>
        <v>6</v>
      </c>
      <c r="B44" s="10">
        <f t="shared" si="8"/>
        <v>459982.94</v>
      </c>
    </row>
    <row r="45" spans="1:2" x14ac:dyDescent="0.25">
      <c r="A45" s="11">
        <f t="shared" si="9"/>
        <v>7</v>
      </c>
      <c r="B45" s="10">
        <f t="shared" si="8"/>
        <v>459982.94</v>
      </c>
    </row>
    <row r="46" spans="1:2" x14ac:dyDescent="0.25">
      <c r="A46" s="11">
        <f t="shared" si="9"/>
        <v>8</v>
      </c>
      <c r="B46" s="10">
        <f t="shared" si="8"/>
        <v>443450.07999999996</v>
      </c>
    </row>
    <row r="47" spans="1:2" x14ac:dyDescent="0.25">
      <c r="A47" s="11">
        <f t="shared" si="9"/>
        <v>9</v>
      </c>
      <c r="B47" s="10">
        <f t="shared" si="8"/>
        <v>443450.07999999996</v>
      </c>
    </row>
    <row r="48" spans="1:2" x14ac:dyDescent="0.25">
      <c r="A48" s="11">
        <f t="shared" si="9"/>
        <v>10</v>
      </c>
      <c r="B48" s="10">
        <f t="shared" si="8"/>
        <v>368609.11</v>
      </c>
    </row>
    <row r="49" spans="1:2" x14ac:dyDescent="0.25">
      <c r="A49" s="11">
        <f t="shared" si="9"/>
        <v>11</v>
      </c>
      <c r="B49" s="10">
        <f t="shared" si="8"/>
        <v>351063.41000000003</v>
      </c>
    </row>
    <row r="50" spans="1:2" x14ac:dyDescent="0.25">
      <c r="A50" s="11">
        <f t="shared" si="9"/>
        <v>12</v>
      </c>
      <c r="B50" s="10">
        <f t="shared" si="8"/>
        <v>351063.41000000003</v>
      </c>
    </row>
    <row r="51" spans="1:2" x14ac:dyDescent="0.25">
      <c r="A51" s="11">
        <f t="shared" si="9"/>
        <v>13</v>
      </c>
      <c r="B51" s="10">
        <f t="shared" si="8"/>
        <v>351063.41000000003</v>
      </c>
    </row>
    <row r="52" spans="1:2" x14ac:dyDescent="0.25">
      <c r="A52" s="11">
        <f t="shared" si="9"/>
        <v>14</v>
      </c>
      <c r="B52" s="10">
        <f t="shared" si="8"/>
        <v>213386</v>
      </c>
    </row>
    <row r="53" spans="1:2" x14ac:dyDescent="0.25">
      <c r="A53" s="11">
        <f t="shared" si="9"/>
        <v>15</v>
      </c>
      <c r="B53" s="10">
        <f t="shared" si="8"/>
        <v>203397.88</v>
      </c>
    </row>
    <row r="54" spans="1:2" x14ac:dyDescent="0.25">
      <c r="A54" s="11">
        <f t="shared" si="9"/>
        <v>16</v>
      </c>
      <c r="B54" s="10">
        <f t="shared" si="8"/>
        <v>203397.88</v>
      </c>
    </row>
    <row r="55" spans="1:2" x14ac:dyDescent="0.25">
      <c r="A55" s="11">
        <f t="shared" si="9"/>
        <v>17</v>
      </c>
      <c r="B55" s="10">
        <f t="shared" si="8"/>
        <v>203397.88</v>
      </c>
    </row>
    <row r="56" spans="1:2" x14ac:dyDescent="0.25">
      <c r="A56" s="11">
        <f t="shared" si="9"/>
        <v>18</v>
      </c>
      <c r="B56" s="10">
        <f t="shared" si="8"/>
        <v>188754.6</v>
      </c>
    </row>
    <row r="57" spans="1:2" x14ac:dyDescent="0.25">
      <c r="A57" s="11">
        <f t="shared" si="9"/>
        <v>19</v>
      </c>
      <c r="B57" s="10">
        <f t="shared" si="8"/>
        <v>188754.6</v>
      </c>
    </row>
    <row r="58" spans="1:2" x14ac:dyDescent="0.25">
      <c r="A58" s="11">
        <f t="shared" si="9"/>
        <v>20</v>
      </c>
      <c r="B58" s="10">
        <f t="shared" si="8"/>
        <v>188754.6</v>
      </c>
    </row>
    <row r="59" spans="1:2" x14ac:dyDescent="0.25">
      <c r="A59" s="11">
        <f t="shared" si="9"/>
        <v>21</v>
      </c>
      <c r="B59" s="10">
        <f t="shared" si="8"/>
        <v>188754.6</v>
      </c>
    </row>
    <row r="60" spans="1:2" x14ac:dyDescent="0.25">
      <c r="A60" s="11">
        <f t="shared" si="9"/>
        <v>22</v>
      </c>
      <c r="B60" s="10">
        <f t="shared" si="8"/>
        <v>18712.71</v>
      </c>
    </row>
    <row r="61" spans="1:2" x14ac:dyDescent="0.25">
      <c r="A61" s="11">
        <f t="shared" si="9"/>
        <v>23</v>
      </c>
      <c r="B61" s="10">
        <f t="shared" si="8"/>
        <v>18712.71</v>
      </c>
    </row>
    <row r="62" spans="1:2" x14ac:dyDescent="0.25">
      <c r="A62" s="9">
        <f t="shared" si="9"/>
        <v>24</v>
      </c>
      <c r="B62" s="8">
        <f t="shared" si="8"/>
        <v>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payment_details</vt:lpstr>
      <vt:lpstr>Solutions_2.3.2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Adolphus</dc:creator>
  <cp:lastModifiedBy>Ho Ming Lee</cp:lastModifiedBy>
  <dcterms:created xsi:type="dcterms:W3CDTF">2015-06-05T18:17:20Z</dcterms:created>
  <dcterms:modified xsi:type="dcterms:W3CDTF">2024-07-05T12:04:49Z</dcterms:modified>
</cp:coreProperties>
</file>