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olphus\Desktop\"/>
    </mc:Choice>
  </mc:AlternateContent>
  <xr:revisionPtr revIDLastSave="0" documentId="13_ncr:1_{0C096034-56AD-4F85-B624-9C82C2155AD9}" xr6:coauthVersionLast="47" xr6:coauthVersionMax="47" xr10:uidLastSave="{00000000-0000-0000-0000-000000000000}"/>
  <bookViews>
    <workbookView xWindow="-120" yWindow="-120" windowWidth="29040" windowHeight="15840" xr2:uid="{AE3B2F26-E3F8-1F49-A603-D4E29A5282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4" i="1" l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B164" i="1"/>
  <c r="M161" i="1"/>
  <c r="C161" i="1"/>
  <c r="D161" i="1"/>
  <c r="E161" i="1"/>
  <c r="F161" i="1"/>
  <c r="G161" i="1"/>
  <c r="H161" i="1"/>
  <c r="I161" i="1"/>
  <c r="J161" i="1"/>
  <c r="K161" i="1"/>
  <c r="L161" i="1"/>
  <c r="B161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B158" i="1"/>
  <c r="B157" i="1"/>
  <c r="R166" i="1"/>
  <c r="J166" i="1" l="1"/>
  <c r="K166" i="1"/>
  <c r="L166" i="1"/>
  <c r="M166" i="1"/>
  <c r="N166" i="1"/>
  <c r="O166" i="1"/>
  <c r="P166" i="1"/>
  <c r="I166" i="1"/>
  <c r="C166" i="1"/>
  <c r="D166" i="1"/>
  <c r="E166" i="1"/>
  <c r="F166" i="1"/>
  <c r="G166" i="1"/>
  <c r="H166" i="1"/>
  <c r="B166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 s="1"/>
  <c r="A9" i="1"/>
  <c r="A10" i="1"/>
  <c r="A11" i="1"/>
  <c r="A12" i="1"/>
  <c r="A13" i="1"/>
  <c r="A14" i="1"/>
  <c r="A15" i="1"/>
  <c r="A16" i="1"/>
  <c r="A17" i="1"/>
  <c r="A18" i="1"/>
  <c r="A19" i="1"/>
  <c r="A20" i="1" s="1"/>
  <c r="A21" i="1" s="1"/>
  <c r="A22" i="1" s="1"/>
  <c r="A23" i="1" s="1"/>
  <c r="A24" i="1" s="1"/>
  <c r="A25" i="1" s="1"/>
  <c r="B32" i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A108" i="1" l="1"/>
  <c r="A136" i="1" s="1"/>
  <c r="A109" i="1"/>
  <c r="A137" i="1" s="1"/>
  <c r="A110" i="1"/>
  <c r="A138" i="1" s="1"/>
  <c r="A111" i="1"/>
  <c r="A139" i="1" s="1"/>
  <c r="A112" i="1"/>
  <c r="A140" i="1" s="1"/>
  <c r="A113" i="1"/>
  <c r="A141" i="1" s="1"/>
  <c r="A114" i="1"/>
  <c r="A142" i="1" s="1"/>
  <c r="A115" i="1"/>
  <c r="A143" i="1" s="1"/>
  <c r="A116" i="1"/>
  <c r="A144" i="1" s="1"/>
  <c r="A117" i="1"/>
  <c r="A145" i="1" s="1"/>
  <c r="A118" i="1"/>
  <c r="A146" i="1" s="1"/>
  <c r="A119" i="1"/>
  <c r="A147" i="1" s="1"/>
  <c r="A120" i="1"/>
  <c r="A148" i="1" s="1"/>
  <c r="A121" i="1"/>
  <c r="A149" i="1" s="1"/>
  <c r="A122" i="1"/>
  <c r="A150" i="1" s="1"/>
  <c r="A123" i="1"/>
  <c r="A151" i="1" s="1"/>
  <c r="A124" i="1"/>
  <c r="A196" i="1" s="1"/>
  <c r="A107" i="1"/>
  <c r="A135" i="1" s="1"/>
  <c r="C133" i="1"/>
  <c r="D133" i="1" s="1"/>
  <c r="E133" i="1" s="1"/>
  <c r="F133" i="1" s="1"/>
  <c r="G133" i="1" s="1"/>
  <c r="H133" i="1" s="1"/>
  <c r="I133" i="1" s="1"/>
  <c r="J133" i="1" s="1"/>
  <c r="K133" i="1" s="1"/>
  <c r="L133" i="1" s="1"/>
  <c r="M133" i="1" s="1"/>
  <c r="N133" i="1" s="1"/>
  <c r="O133" i="1" s="1"/>
  <c r="P133" i="1" s="1"/>
  <c r="Q133" i="1" s="1"/>
  <c r="R133" i="1" s="1"/>
  <c r="C104" i="1"/>
  <c r="D104" i="1" s="1"/>
  <c r="E104" i="1" s="1"/>
  <c r="F104" i="1" s="1"/>
  <c r="G104" i="1" s="1"/>
  <c r="H104" i="1" s="1"/>
  <c r="I104" i="1" s="1"/>
  <c r="J104" i="1" s="1"/>
  <c r="K104" i="1" s="1"/>
  <c r="L104" i="1" s="1"/>
  <c r="M104" i="1" s="1"/>
  <c r="N104" i="1" s="1"/>
  <c r="O104" i="1" s="1"/>
  <c r="P104" i="1" s="1"/>
  <c r="Q104" i="1" s="1"/>
  <c r="R104" i="1" s="1"/>
  <c r="S104" i="1" s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G85" i="1"/>
  <c r="G86" i="1"/>
  <c r="G87" i="1"/>
  <c r="G88" i="1"/>
  <c r="G89" i="1"/>
  <c r="G90" i="1"/>
  <c r="G91" i="1"/>
  <c r="G92" i="1"/>
  <c r="G93" i="1"/>
  <c r="G94" i="1"/>
  <c r="G95" i="1"/>
  <c r="G96" i="1"/>
  <c r="H85" i="1"/>
  <c r="H86" i="1"/>
  <c r="H87" i="1"/>
  <c r="H88" i="1"/>
  <c r="H89" i="1"/>
  <c r="H90" i="1"/>
  <c r="H91" i="1"/>
  <c r="H92" i="1"/>
  <c r="H93" i="1"/>
  <c r="H94" i="1"/>
  <c r="H95" i="1"/>
  <c r="K85" i="1"/>
  <c r="K86" i="1"/>
  <c r="K87" i="1"/>
  <c r="K88" i="1"/>
  <c r="K89" i="1"/>
  <c r="K90" i="1"/>
  <c r="K91" i="1"/>
  <c r="K92" i="1"/>
  <c r="J85" i="1"/>
  <c r="I85" i="1"/>
  <c r="I86" i="1"/>
  <c r="I87" i="1"/>
  <c r="I88" i="1"/>
  <c r="I89" i="1"/>
  <c r="I90" i="1"/>
  <c r="I91" i="1"/>
  <c r="I92" i="1"/>
  <c r="I93" i="1"/>
  <c r="I94" i="1"/>
  <c r="J86" i="1"/>
  <c r="J87" i="1"/>
  <c r="J88" i="1"/>
  <c r="J89" i="1"/>
  <c r="J90" i="1"/>
  <c r="J91" i="1"/>
  <c r="J92" i="1"/>
  <c r="J93" i="1"/>
  <c r="L85" i="1"/>
  <c r="L86" i="1"/>
  <c r="L87" i="1"/>
  <c r="L88" i="1"/>
  <c r="L89" i="1"/>
  <c r="L90" i="1"/>
  <c r="L91" i="1"/>
  <c r="M85" i="1"/>
  <c r="N85" i="1" s="1"/>
  <c r="O85" i="1" s="1"/>
  <c r="P85" i="1" s="1"/>
  <c r="Q85" i="1" s="1"/>
  <c r="R85" i="1" s="1"/>
  <c r="M86" i="1"/>
  <c r="N86" i="1" s="1"/>
  <c r="O86" i="1" s="1"/>
  <c r="P86" i="1" s="1"/>
  <c r="Q86" i="1" s="1"/>
  <c r="M87" i="1"/>
  <c r="N87" i="1" s="1"/>
  <c r="O87" i="1" s="1"/>
  <c r="P87" i="1" s="1"/>
  <c r="M88" i="1"/>
  <c r="N88" i="1" s="1"/>
  <c r="O88" i="1" s="1"/>
  <c r="M89" i="1"/>
  <c r="N89" i="1" s="1"/>
  <c r="M90" i="1"/>
  <c r="M84" i="1"/>
  <c r="N84" i="1" s="1"/>
  <c r="O84" i="1" s="1"/>
  <c r="P84" i="1" s="1"/>
  <c r="Q84" i="1" s="1"/>
  <c r="R84" i="1" s="1"/>
  <c r="S84" i="1" s="1"/>
  <c r="D84" i="1"/>
  <c r="E84" i="1"/>
  <c r="F84" i="1"/>
  <c r="G84" i="1"/>
  <c r="H84" i="1"/>
  <c r="I84" i="1"/>
  <c r="J84" i="1"/>
  <c r="K84" i="1"/>
  <c r="L84" i="1"/>
  <c r="C84" i="1"/>
  <c r="B84" i="1"/>
  <c r="P74" i="1"/>
  <c r="C196" i="1" s="1"/>
  <c r="P73" i="1"/>
  <c r="C195" i="1" s="1"/>
  <c r="P72" i="1"/>
  <c r="C194" i="1" s="1"/>
  <c r="N72" i="1"/>
  <c r="P71" i="1"/>
  <c r="C193" i="1" s="1"/>
  <c r="N71" i="1"/>
  <c r="O71" i="1" s="1"/>
  <c r="P70" i="1"/>
  <c r="C192" i="1" s="1"/>
  <c r="N70" i="1"/>
  <c r="N69" i="1"/>
  <c r="P69" i="1"/>
  <c r="C191" i="1" s="1"/>
  <c r="N68" i="1"/>
  <c r="P68" i="1"/>
  <c r="N67" i="1"/>
  <c r="P67" i="1"/>
  <c r="C189" i="1" s="1"/>
  <c r="N66" i="1"/>
  <c r="P66" i="1"/>
  <c r="C188" i="1" s="1"/>
  <c r="N65" i="1"/>
  <c r="P65" i="1"/>
  <c r="C187" i="1" s="1"/>
  <c r="N64" i="1"/>
  <c r="P64" i="1"/>
  <c r="O64" i="1" s="1"/>
  <c r="N63" i="1"/>
  <c r="P62" i="1"/>
  <c r="C184" i="1" s="1"/>
  <c r="N61" i="1"/>
  <c r="P61" i="1"/>
  <c r="P60" i="1"/>
  <c r="C182" i="1" s="1"/>
  <c r="P59" i="1"/>
  <c r="C181" i="1" s="1"/>
  <c r="P58" i="1"/>
  <c r="C180" i="1" s="1"/>
  <c r="P57" i="1"/>
  <c r="C179" i="1" s="1"/>
  <c r="O61" i="1" l="1"/>
  <c r="O70" i="1"/>
  <c r="A190" i="1"/>
  <c r="A179" i="1"/>
  <c r="A194" i="1"/>
  <c r="A181" i="1"/>
  <c r="A185" i="1"/>
  <c r="A184" i="1"/>
  <c r="C186" i="1"/>
  <c r="A183" i="1"/>
  <c r="A182" i="1"/>
  <c r="C183" i="1"/>
  <c r="A180" i="1"/>
  <c r="A195" i="1"/>
  <c r="A193" i="1"/>
  <c r="A192" i="1"/>
  <c r="A191" i="1"/>
  <c r="A189" i="1"/>
  <c r="O68" i="1"/>
  <c r="A188" i="1"/>
  <c r="C190" i="1"/>
  <c r="A187" i="1"/>
  <c r="A186" i="1"/>
  <c r="O69" i="1"/>
  <c r="O65" i="1"/>
  <c r="O66" i="1"/>
  <c r="O67" i="1"/>
  <c r="O72" i="1"/>
  <c r="N62" i="1"/>
  <c r="O62" i="1" s="1"/>
  <c r="P63" i="1"/>
  <c r="N60" i="1"/>
  <c r="O60" i="1" s="1"/>
  <c r="N59" i="1"/>
  <c r="O59" i="1" s="1"/>
  <c r="N74" i="1"/>
  <c r="O74" i="1" s="1"/>
  <c r="N57" i="1"/>
  <c r="O57" i="1" s="1"/>
  <c r="N73" i="1"/>
  <c r="O73" i="1" s="1"/>
  <c r="N58" i="1"/>
  <c r="O58" i="1" s="1"/>
  <c r="O63" i="1" l="1"/>
  <c r="C185" i="1"/>
  <c r="O76" i="1"/>
  <c r="S32" i="1" l="1"/>
  <c r="R108" i="1" s="1"/>
  <c r="R32" i="1"/>
  <c r="Q108" i="1" s="1"/>
  <c r="R33" i="1"/>
  <c r="Q109" i="1" s="1"/>
  <c r="Q32" i="1"/>
  <c r="P108" i="1" s="1"/>
  <c r="Q33" i="1"/>
  <c r="P109" i="1" s="1"/>
  <c r="Q34" i="1"/>
  <c r="P110" i="1" s="1"/>
  <c r="P32" i="1"/>
  <c r="O108" i="1" s="1"/>
  <c r="P33" i="1"/>
  <c r="O109" i="1" s="1"/>
  <c r="P34" i="1"/>
  <c r="O110" i="1" s="1"/>
  <c r="P35" i="1"/>
  <c r="O111" i="1" s="1"/>
  <c r="O32" i="1"/>
  <c r="N108" i="1" s="1"/>
  <c r="O33" i="1"/>
  <c r="N109" i="1" s="1"/>
  <c r="M137" i="1" s="1"/>
  <c r="O34" i="1"/>
  <c r="N110" i="1" s="1"/>
  <c r="O35" i="1"/>
  <c r="N111" i="1" s="1"/>
  <c r="M139" i="1" s="1"/>
  <c r="O36" i="1"/>
  <c r="N112" i="1" s="1"/>
  <c r="N32" i="1"/>
  <c r="M108" i="1" s="1"/>
  <c r="N33" i="1"/>
  <c r="M109" i="1" s="1"/>
  <c r="N34" i="1"/>
  <c r="M110" i="1" s="1"/>
  <c r="N35" i="1"/>
  <c r="M111" i="1" s="1"/>
  <c r="N36" i="1"/>
  <c r="M112" i="1" s="1"/>
  <c r="N37" i="1"/>
  <c r="M113" i="1" s="1"/>
  <c r="M32" i="1"/>
  <c r="L108" i="1" s="1"/>
  <c r="M33" i="1"/>
  <c r="L109" i="1" s="1"/>
  <c r="M34" i="1"/>
  <c r="L110" i="1" s="1"/>
  <c r="M35" i="1"/>
  <c r="L111" i="1" s="1"/>
  <c r="M36" i="1"/>
  <c r="L112" i="1" s="1"/>
  <c r="M37" i="1"/>
  <c r="L113" i="1" s="1"/>
  <c r="K141" i="1" s="1"/>
  <c r="M38" i="1"/>
  <c r="L114" i="1" s="1"/>
  <c r="L32" i="1"/>
  <c r="K108" i="1" s="1"/>
  <c r="J136" i="1" s="1"/>
  <c r="L33" i="1"/>
  <c r="K109" i="1" s="1"/>
  <c r="J137" i="1" s="1"/>
  <c r="L34" i="1"/>
  <c r="K110" i="1" s="1"/>
  <c r="L35" i="1"/>
  <c r="K111" i="1" s="1"/>
  <c r="L36" i="1"/>
  <c r="K112" i="1" s="1"/>
  <c r="L37" i="1"/>
  <c r="K113" i="1" s="1"/>
  <c r="L38" i="1"/>
  <c r="K114" i="1" s="1"/>
  <c r="L39" i="1"/>
  <c r="K115" i="1" s="1"/>
  <c r="K32" i="1"/>
  <c r="J108" i="1" s="1"/>
  <c r="K33" i="1"/>
  <c r="J109" i="1" s="1"/>
  <c r="K34" i="1"/>
  <c r="J110" i="1" s="1"/>
  <c r="K35" i="1"/>
  <c r="J111" i="1" s="1"/>
  <c r="K36" i="1"/>
  <c r="J112" i="1" s="1"/>
  <c r="I140" i="1" s="1"/>
  <c r="K37" i="1"/>
  <c r="J113" i="1" s="1"/>
  <c r="I141" i="1" s="1"/>
  <c r="K38" i="1"/>
  <c r="J114" i="1" s="1"/>
  <c r="K39" i="1"/>
  <c r="J115" i="1" s="1"/>
  <c r="I143" i="1" s="1"/>
  <c r="K40" i="1"/>
  <c r="J116" i="1" s="1"/>
  <c r="J32" i="1"/>
  <c r="I108" i="1" s="1"/>
  <c r="H136" i="1" s="1"/>
  <c r="J33" i="1"/>
  <c r="I109" i="1" s="1"/>
  <c r="H137" i="1" s="1"/>
  <c r="J34" i="1"/>
  <c r="I110" i="1" s="1"/>
  <c r="J35" i="1"/>
  <c r="I111" i="1" s="1"/>
  <c r="J36" i="1"/>
  <c r="I112" i="1" s="1"/>
  <c r="J37" i="1"/>
  <c r="I113" i="1" s="1"/>
  <c r="J38" i="1"/>
  <c r="I114" i="1" s="1"/>
  <c r="J39" i="1"/>
  <c r="I115" i="1" s="1"/>
  <c r="J40" i="1"/>
  <c r="I116" i="1" s="1"/>
  <c r="J41" i="1"/>
  <c r="I117" i="1" s="1"/>
  <c r="I32" i="1"/>
  <c r="H108" i="1" s="1"/>
  <c r="G136" i="1" s="1"/>
  <c r="I33" i="1"/>
  <c r="H109" i="1" s="1"/>
  <c r="G137" i="1" s="1"/>
  <c r="I34" i="1"/>
  <c r="H110" i="1" s="1"/>
  <c r="G138" i="1" s="1"/>
  <c r="I35" i="1"/>
  <c r="H111" i="1" s="1"/>
  <c r="G139" i="1" s="1"/>
  <c r="I36" i="1"/>
  <c r="H112" i="1" s="1"/>
  <c r="G140" i="1" s="1"/>
  <c r="I37" i="1"/>
  <c r="H113" i="1" s="1"/>
  <c r="I38" i="1"/>
  <c r="H114" i="1" s="1"/>
  <c r="G142" i="1" s="1"/>
  <c r="I39" i="1"/>
  <c r="H115" i="1" s="1"/>
  <c r="G143" i="1" s="1"/>
  <c r="I40" i="1"/>
  <c r="H116" i="1" s="1"/>
  <c r="I41" i="1"/>
  <c r="H117" i="1" s="1"/>
  <c r="I42" i="1"/>
  <c r="H118" i="1" s="1"/>
  <c r="H32" i="1"/>
  <c r="G108" i="1" s="1"/>
  <c r="H33" i="1"/>
  <c r="G109" i="1" s="1"/>
  <c r="H34" i="1"/>
  <c r="G110" i="1" s="1"/>
  <c r="F138" i="1" s="1"/>
  <c r="H35" i="1"/>
  <c r="G111" i="1" s="1"/>
  <c r="F139" i="1" s="1"/>
  <c r="H36" i="1"/>
  <c r="G112" i="1" s="1"/>
  <c r="F140" i="1" s="1"/>
  <c r="H37" i="1"/>
  <c r="G113" i="1" s="1"/>
  <c r="F141" i="1" s="1"/>
  <c r="H38" i="1"/>
  <c r="G114" i="1" s="1"/>
  <c r="H39" i="1"/>
  <c r="G115" i="1" s="1"/>
  <c r="F143" i="1" s="1"/>
  <c r="H40" i="1"/>
  <c r="G116" i="1" s="1"/>
  <c r="F144" i="1" s="1"/>
  <c r="H41" i="1"/>
  <c r="G117" i="1" s="1"/>
  <c r="H42" i="1"/>
  <c r="G118" i="1" s="1"/>
  <c r="H43" i="1"/>
  <c r="G119" i="1" s="1"/>
  <c r="G32" i="1"/>
  <c r="F108" i="1" s="1"/>
  <c r="E136" i="1" s="1"/>
  <c r="G33" i="1"/>
  <c r="F109" i="1" s="1"/>
  <c r="G34" i="1"/>
  <c r="F110" i="1" s="1"/>
  <c r="G35" i="1"/>
  <c r="F111" i="1" s="1"/>
  <c r="G36" i="1"/>
  <c r="F112" i="1" s="1"/>
  <c r="G37" i="1"/>
  <c r="F113" i="1" s="1"/>
  <c r="G38" i="1"/>
  <c r="F114" i="1" s="1"/>
  <c r="E142" i="1" s="1"/>
  <c r="G39" i="1"/>
  <c r="F115" i="1" s="1"/>
  <c r="G40" i="1"/>
  <c r="F116" i="1" s="1"/>
  <c r="E144" i="1" s="1"/>
  <c r="G41" i="1"/>
  <c r="F117" i="1" s="1"/>
  <c r="E145" i="1" s="1"/>
  <c r="G42" i="1"/>
  <c r="F118" i="1" s="1"/>
  <c r="G43" i="1"/>
  <c r="F119" i="1" s="1"/>
  <c r="E147" i="1" s="1"/>
  <c r="G44" i="1"/>
  <c r="F120" i="1" s="1"/>
  <c r="A31" i="1"/>
  <c r="T31" i="1"/>
  <c r="S107" i="1" s="1"/>
  <c r="S31" i="1"/>
  <c r="R107" i="1" s="1"/>
  <c r="R31" i="1"/>
  <c r="Q107" i="1" s="1"/>
  <c r="Q31" i="1"/>
  <c r="P107" i="1" s="1"/>
  <c r="P31" i="1"/>
  <c r="O107" i="1" s="1"/>
  <c r="O31" i="1"/>
  <c r="N107" i="1" s="1"/>
  <c r="N31" i="1"/>
  <c r="M107" i="1" s="1"/>
  <c r="M31" i="1"/>
  <c r="L107" i="1" s="1"/>
  <c r="L31" i="1"/>
  <c r="K107" i="1" s="1"/>
  <c r="K31" i="1"/>
  <c r="J107" i="1" s="1"/>
  <c r="J31" i="1"/>
  <c r="I107" i="1" s="1"/>
  <c r="I31" i="1"/>
  <c r="H107" i="1" s="1"/>
  <c r="H31" i="1"/>
  <c r="G107" i="1" s="1"/>
  <c r="G31" i="1"/>
  <c r="F107" i="1" s="1"/>
  <c r="F32" i="1"/>
  <c r="E108" i="1" s="1"/>
  <c r="D136" i="1" s="1"/>
  <c r="F33" i="1"/>
  <c r="E109" i="1" s="1"/>
  <c r="F34" i="1"/>
  <c r="E110" i="1" s="1"/>
  <c r="D138" i="1" s="1"/>
  <c r="F35" i="1"/>
  <c r="E111" i="1" s="1"/>
  <c r="D139" i="1" s="1"/>
  <c r="F36" i="1"/>
  <c r="E112" i="1" s="1"/>
  <c r="D140" i="1" s="1"/>
  <c r="F37" i="1"/>
  <c r="E113" i="1" s="1"/>
  <c r="F38" i="1"/>
  <c r="E114" i="1" s="1"/>
  <c r="F39" i="1"/>
  <c r="E115" i="1" s="1"/>
  <c r="F40" i="1"/>
  <c r="E116" i="1" s="1"/>
  <c r="F41" i="1"/>
  <c r="E117" i="1" s="1"/>
  <c r="D145" i="1" s="1"/>
  <c r="F42" i="1"/>
  <c r="E118" i="1" s="1"/>
  <c r="D146" i="1" s="1"/>
  <c r="F43" i="1"/>
  <c r="E119" i="1" s="1"/>
  <c r="F44" i="1"/>
  <c r="E120" i="1" s="1"/>
  <c r="F45" i="1"/>
  <c r="E121" i="1" s="1"/>
  <c r="F31" i="1"/>
  <c r="E107" i="1" s="1"/>
  <c r="E32" i="1"/>
  <c r="D108" i="1" s="1"/>
  <c r="E33" i="1"/>
  <c r="D109" i="1" s="1"/>
  <c r="E34" i="1"/>
  <c r="D110" i="1" s="1"/>
  <c r="E35" i="1"/>
  <c r="D111" i="1" s="1"/>
  <c r="E36" i="1"/>
  <c r="D112" i="1" s="1"/>
  <c r="E37" i="1"/>
  <c r="D113" i="1" s="1"/>
  <c r="E38" i="1"/>
  <c r="D114" i="1" s="1"/>
  <c r="E39" i="1"/>
  <c r="D115" i="1" s="1"/>
  <c r="E40" i="1"/>
  <c r="D116" i="1" s="1"/>
  <c r="E41" i="1"/>
  <c r="D117" i="1" s="1"/>
  <c r="E42" i="1"/>
  <c r="D118" i="1" s="1"/>
  <c r="E43" i="1"/>
  <c r="D119" i="1" s="1"/>
  <c r="E44" i="1"/>
  <c r="D120" i="1" s="1"/>
  <c r="E45" i="1"/>
  <c r="D121" i="1" s="1"/>
  <c r="E46" i="1"/>
  <c r="D122" i="1" s="1"/>
  <c r="E31" i="1"/>
  <c r="D107" i="1" s="1"/>
  <c r="D32" i="1"/>
  <c r="C108" i="1" s="1"/>
  <c r="D33" i="1"/>
  <c r="C109" i="1" s="1"/>
  <c r="D34" i="1"/>
  <c r="C110" i="1" s="1"/>
  <c r="D35" i="1"/>
  <c r="C111" i="1" s="1"/>
  <c r="D36" i="1"/>
  <c r="C112" i="1" s="1"/>
  <c r="D37" i="1"/>
  <c r="C113" i="1" s="1"/>
  <c r="D38" i="1"/>
  <c r="C114" i="1" s="1"/>
  <c r="D39" i="1"/>
  <c r="C115" i="1" s="1"/>
  <c r="D40" i="1"/>
  <c r="C116" i="1" s="1"/>
  <c r="D41" i="1"/>
  <c r="C117" i="1" s="1"/>
  <c r="D42" i="1"/>
  <c r="C118" i="1" s="1"/>
  <c r="D43" i="1"/>
  <c r="C119" i="1" s="1"/>
  <c r="D44" i="1"/>
  <c r="C120" i="1" s="1"/>
  <c r="D45" i="1"/>
  <c r="C121" i="1" s="1"/>
  <c r="D46" i="1"/>
  <c r="C122" i="1" s="1"/>
  <c r="D47" i="1"/>
  <c r="C123" i="1" s="1"/>
  <c r="D31" i="1"/>
  <c r="C107" i="1" s="1"/>
  <c r="C32" i="1"/>
  <c r="B108" i="1" s="1"/>
  <c r="C33" i="1"/>
  <c r="B109" i="1" s="1"/>
  <c r="C34" i="1"/>
  <c r="B110" i="1" s="1"/>
  <c r="C35" i="1"/>
  <c r="B111" i="1" s="1"/>
  <c r="C36" i="1"/>
  <c r="B112" i="1" s="1"/>
  <c r="C37" i="1"/>
  <c r="B113" i="1" s="1"/>
  <c r="C38" i="1"/>
  <c r="B114" i="1" s="1"/>
  <c r="C39" i="1"/>
  <c r="B115" i="1" s="1"/>
  <c r="C40" i="1"/>
  <c r="B116" i="1" s="1"/>
  <c r="C41" i="1"/>
  <c r="B117" i="1" s="1"/>
  <c r="C42" i="1"/>
  <c r="B118" i="1" s="1"/>
  <c r="C43" i="1"/>
  <c r="B119" i="1" s="1"/>
  <c r="C44" i="1"/>
  <c r="B120" i="1" s="1"/>
  <c r="C45" i="1"/>
  <c r="B121" i="1" s="1"/>
  <c r="C46" i="1"/>
  <c r="B122" i="1" s="1"/>
  <c r="C47" i="1"/>
  <c r="B123" i="1" s="1"/>
  <c r="C48" i="1"/>
  <c r="B124" i="1" s="1"/>
  <c r="C31" i="1"/>
  <c r="B107" i="1" s="1"/>
  <c r="A48" i="1"/>
  <c r="D28" i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B141" i="1" l="1"/>
  <c r="M136" i="1"/>
  <c r="K139" i="1"/>
  <c r="F137" i="1"/>
  <c r="I138" i="1"/>
  <c r="H144" i="1"/>
  <c r="E141" i="1"/>
  <c r="C140" i="1"/>
  <c r="C138" i="1"/>
  <c r="C141" i="1"/>
  <c r="D137" i="1"/>
  <c r="D143" i="1"/>
  <c r="C139" i="1"/>
  <c r="F146" i="1"/>
  <c r="K142" i="1"/>
  <c r="M140" i="1"/>
  <c r="I144" i="1"/>
  <c r="E148" i="1"/>
  <c r="D149" i="1"/>
  <c r="H145" i="1"/>
  <c r="F147" i="1"/>
  <c r="B179" i="1"/>
  <c r="D179" i="1" s="1"/>
  <c r="F179" i="1" s="1"/>
  <c r="C147" i="1"/>
  <c r="P163" i="1"/>
  <c r="M138" i="1"/>
  <c r="M163" i="1"/>
  <c r="F145" i="1"/>
  <c r="F163" i="1"/>
  <c r="I139" i="1"/>
  <c r="I160" i="1"/>
  <c r="N163" i="1"/>
  <c r="E146" i="1"/>
  <c r="E163" i="1"/>
  <c r="K160" i="1"/>
  <c r="J138" i="1"/>
  <c r="J160" i="1"/>
  <c r="I142" i="1"/>
  <c r="I163" i="1"/>
  <c r="B163" i="1"/>
  <c r="E143" i="1"/>
  <c r="E160" i="1"/>
  <c r="O163" i="1"/>
  <c r="F142" i="1"/>
  <c r="F160" i="1"/>
  <c r="D147" i="1"/>
  <c r="D163" i="1"/>
  <c r="C146" i="1"/>
  <c r="D144" i="1"/>
  <c r="D160" i="1"/>
  <c r="L163" i="1"/>
  <c r="M160" i="1"/>
  <c r="H160" i="1"/>
  <c r="J163" i="1"/>
  <c r="G141" i="1"/>
  <c r="G160" i="1"/>
  <c r="C148" i="1"/>
  <c r="C163" i="1"/>
  <c r="B160" i="1"/>
  <c r="D142" i="1"/>
  <c r="K140" i="1"/>
  <c r="K163" i="1"/>
  <c r="H163" i="1"/>
  <c r="C145" i="1"/>
  <c r="C160" i="1"/>
  <c r="G163" i="1"/>
  <c r="L160" i="1"/>
  <c r="B139" i="1"/>
  <c r="N139" i="1"/>
  <c r="N138" i="1"/>
  <c r="K138" i="1"/>
  <c r="N137" i="1"/>
  <c r="B136" i="1"/>
  <c r="D157" i="1"/>
  <c r="D135" i="1"/>
  <c r="F157" i="1"/>
  <c r="F135" i="1"/>
  <c r="B150" i="1"/>
  <c r="B149" i="1"/>
  <c r="K137" i="1"/>
  <c r="N136" i="1"/>
  <c r="P135" i="1"/>
  <c r="P157" i="1"/>
  <c r="E157" i="1"/>
  <c r="E135" i="1"/>
  <c r="C157" i="1"/>
  <c r="C135" i="1"/>
  <c r="I137" i="1"/>
  <c r="K136" i="1"/>
  <c r="O138" i="1"/>
  <c r="C150" i="1"/>
  <c r="C149" i="1"/>
  <c r="J135" i="1"/>
  <c r="J157" i="1"/>
  <c r="H143" i="1"/>
  <c r="I136" i="1"/>
  <c r="L141" i="1"/>
  <c r="O137" i="1"/>
  <c r="B147" i="1"/>
  <c r="K157" i="1"/>
  <c r="K135" i="1"/>
  <c r="H142" i="1"/>
  <c r="J143" i="1"/>
  <c r="L140" i="1"/>
  <c r="O136" i="1"/>
  <c r="E140" i="1"/>
  <c r="H141" i="1"/>
  <c r="J142" i="1"/>
  <c r="L139" i="1"/>
  <c r="P137" i="1"/>
  <c r="B140" i="1"/>
  <c r="C137" i="1"/>
  <c r="H157" i="1"/>
  <c r="H135" i="1"/>
  <c r="I135" i="1"/>
  <c r="I157" i="1"/>
  <c r="B144" i="1"/>
  <c r="M157" i="1"/>
  <c r="M135" i="1"/>
  <c r="E139" i="1"/>
  <c r="G146" i="1"/>
  <c r="H140" i="1"/>
  <c r="J141" i="1"/>
  <c r="L138" i="1"/>
  <c r="P136" i="1"/>
  <c r="Q135" i="1"/>
  <c r="Q157" i="1"/>
  <c r="Q166" i="1" s="1"/>
  <c r="R135" i="1"/>
  <c r="R157" i="1"/>
  <c r="R169" i="1" s="1"/>
  <c r="R171" i="1" s="1"/>
  <c r="B138" i="1"/>
  <c r="B137" i="1"/>
  <c r="B135" i="1"/>
  <c r="G157" i="1"/>
  <c r="G135" i="1"/>
  <c r="D148" i="1"/>
  <c r="B148" i="1"/>
  <c r="B146" i="1"/>
  <c r="B145" i="1"/>
  <c r="F136" i="1"/>
  <c r="C144" i="1"/>
  <c r="B143" i="1"/>
  <c r="C143" i="1"/>
  <c r="N135" i="1"/>
  <c r="N157" i="1"/>
  <c r="E138" i="1"/>
  <c r="G145" i="1"/>
  <c r="H139" i="1"/>
  <c r="J140" i="1"/>
  <c r="L137" i="1"/>
  <c r="Q136" i="1"/>
  <c r="C136" i="1"/>
  <c r="B151" i="1"/>
  <c r="L157" i="1"/>
  <c r="L135" i="1"/>
  <c r="B142" i="1"/>
  <c r="C142" i="1"/>
  <c r="D141" i="1"/>
  <c r="O135" i="1"/>
  <c r="O157" i="1"/>
  <c r="E137" i="1"/>
  <c r="G144" i="1"/>
  <c r="H138" i="1"/>
  <c r="J139" i="1"/>
  <c r="L136" i="1"/>
  <c r="A36" i="1"/>
  <c r="A35" i="1"/>
  <c r="A45" i="1"/>
  <c r="A32" i="1"/>
  <c r="A47" i="1"/>
  <c r="A34" i="1"/>
  <c r="A46" i="1"/>
  <c r="A44" i="1"/>
  <c r="A33" i="1"/>
  <c r="A43" i="1"/>
  <c r="A42" i="1"/>
  <c r="A41" i="1"/>
  <c r="A40" i="1"/>
  <c r="A39" i="1"/>
  <c r="A38" i="1"/>
  <c r="A37" i="1"/>
  <c r="M169" i="1" l="1"/>
  <c r="M171" i="1" s="1"/>
  <c r="P169" i="1"/>
  <c r="P171" i="1" s="1"/>
  <c r="B182" i="1" s="1"/>
  <c r="D182" i="1" s="1"/>
  <c r="F182" i="1" s="1"/>
  <c r="I179" i="1"/>
  <c r="G169" i="1"/>
  <c r="G171" i="1" s="1"/>
  <c r="H169" i="1"/>
  <c r="H171" i="1" s="1"/>
  <c r="D169" i="1"/>
  <c r="D171" i="1" s="1"/>
  <c r="C169" i="1"/>
  <c r="C171" i="1" s="1"/>
  <c r="N169" i="1"/>
  <c r="N171" i="1" s="1"/>
  <c r="B184" i="1" s="1"/>
  <c r="D184" i="1" s="1"/>
  <c r="F184" i="1" s="1"/>
  <c r="Q169" i="1"/>
  <c r="Q171" i="1" s="1"/>
  <c r="B181" i="1" s="1"/>
  <c r="D181" i="1" s="1"/>
  <c r="F181" i="1" s="1"/>
  <c r="I169" i="1"/>
  <c r="I171" i="1" s="1"/>
  <c r="F169" i="1"/>
  <c r="F171" i="1" s="1"/>
  <c r="B169" i="1"/>
  <c r="B171" i="1" s="1"/>
  <c r="O169" i="1"/>
  <c r="O171" i="1" s="1"/>
  <c r="B183" i="1" s="1"/>
  <c r="K169" i="1"/>
  <c r="K171" i="1" s="1"/>
  <c r="B187" i="1" s="1"/>
  <c r="D187" i="1" s="1"/>
  <c r="F187" i="1" s="1"/>
  <c r="J169" i="1"/>
  <c r="J171" i="1" s="1"/>
  <c r="B188" i="1" s="1"/>
  <c r="D188" i="1" s="1"/>
  <c r="F188" i="1" s="1"/>
  <c r="L169" i="1"/>
  <c r="L171" i="1" s="1"/>
  <c r="B186" i="1" s="1"/>
  <c r="D186" i="1" s="1"/>
  <c r="F186" i="1" s="1"/>
  <c r="E169" i="1"/>
  <c r="E171" i="1" s="1"/>
  <c r="B185" i="1"/>
  <c r="D185" i="1" s="1"/>
  <c r="F185" i="1" s="1"/>
  <c r="B180" i="1"/>
  <c r="D180" i="1" s="1"/>
  <c r="F180" i="1" s="1"/>
  <c r="I187" i="1" l="1"/>
  <c r="I188" i="1"/>
  <c r="D183" i="1"/>
  <c r="F183" i="1" s="1"/>
  <c r="I186" i="1"/>
  <c r="I181" i="1"/>
  <c r="I182" i="1"/>
  <c r="I180" i="1"/>
  <c r="I184" i="1"/>
  <c r="I185" i="1"/>
  <c r="B194" i="1"/>
  <c r="D194" i="1" s="1"/>
  <c r="F194" i="1" s="1"/>
  <c r="B195" i="1"/>
  <c r="D195" i="1" s="1"/>
  <c r="F195" i="1" s="1"/>
  <c r="B196" i="1"/>
  <c r="D196" i="1" s="1"/>
  <c r="F196" i="1" s="1"/>
  <c r="B193" i="1"/>
  <c r="D193" i="1" s="1"/>
  <c r="F193" i="1" s="1"/>
  <c r="B192" i="1"/>
  <c r="D192" i="1" s="1"/>
  <c r="F192" i="1" s="1"/>
  <c r="B189" i="1"/>
  <c r="D189" i="1" s="1"/>
  <c r="F189" i="1" s="1"/>
  <c r="B191" i="1"/>
  <c r="D191" i="1" s="1"/>
  <c r="F191" i="1" s="1"/>
  <c r="B190" i="1"/>
  <c r="D190" i="1" s="1"/>
  <c r="F190" i="1" s="1"/>
  <c r="I183" i="1" l="1"/>
  <c r="I190" i="1"/>
  <c r="I191" i="1"/>
  <c r="I195" i="1"/>
  <c r="I189" i="1"/>
  <c r="I193" i="1"/>
  <c r="I194" i="1"/>
  <c r="I192" i="1"/>
  <c r="I196" i="1"/>
  <c r="F198" i="1"/>
  <c r="I198" i="1" l="1"/>
</calcChain>
</file>

<file path=xl/sharedStrings.xml><?xml version="1.0" encoding="utf-8"?>
<sst xmlns="http://schemas.openxmlformats.org/spreadsheetml/2006/main" count="128" uniqueCount="54">
  <si>
    <t>Period</t>
  </si>
  <si>
    <t xml:space="preserve">Inflation </t>
  </si>
  <si>
    <t>of origin</t>
  </si>
  <si>
    <t>factor</t>
  </si>
  <si>
    <t>$000</t>
  </si>
  <si>
    <t>Table 3.10</t>
  </si>
  <si>
    <t>Incurred Losses</t>
  </si>
  <si>
    <t>Incurred losses to end of development year n=</t>
  </si>
  <si>
    <t>Incurred losses, as of 31/12/1995, to end of development year n=</t>
  </si>
  <si>
    <t>Table 2.2</t>
  </si>
  <si>
    <t>Forecast Numbers of IBNR Claims</t>
  </si>
  <si>
    <t>Number of claims notified, actual and forecast (bold), in development year</t>
  </si>
  <si>
    <t>Number</t>
  </si>
  <si>
    <t>11 &amp; later</t>
  </si>
  <si>
    <t>to 1995</t>
  </si>
  <si>
    <t>IBNR</t>
  </si>
  <si>
    <t>Total</t>
  </si>
  <si>
    <t>Incurred loss age to age factors</t>
  </si>
  <si>
    <t>Age to age factor from development year n to n+1</t>
  </si>
  <si>
    <t>development year n=</t>
  </si>
  <si>
    <t>Weighted</t>
  </si>
  <si>
    <t>averages:</t>
  </si>
  <si>
    <t>All</t>
  </si>
  <si>
    <t>Last 6</t>
  </si>
  <si>
    <t>experience</t>
  </si>
  <si>
    <t>years</t>
  </si>
  <si>
    <t>Last 3</t>
  </si>
  <si>
    <t>Model(un-</t>
  </si>
  <si>
    <t>smoothed)</t>
  </si>
  <si>
    <t>Average cost</t>
  </si>
  <si>
    <t>per claim</t>
  </si>
  <si>
    <t xml:space="preserve">Claim </t>
  </si>
  <si>
    <t>numbers</t>
  </si>
  <si>
    <t>ultimate</t>
  </si>
  <si>
    <t>Paid losses</t>
  </si>
  <si>
    <t>to</t>
  </si>
  <si>
    <t>Out-</t>
  </si>
  <si>
    <t>Ultimate</t>
  </si>
  <si>
    <t>1995</t>
  </si>
  <si>
    <t>standing</t>
  </si>
  <si>
    <t>Incurred</t>
  </si>
  <si>
    <t>CL</t>
  </si>
  <si>
    <t>Incurred CL/</t>
  </si>
  <si>
    <t>PPCI</t>
  </si>
  <si>
    <t>Paid CL</t>
  </si>
  <si>
    <t>age-to-</t>
  </si>
  <si>
    <t>Cumulative reported claim counts</t>
  </si>
  <si>
    <t>Average incurred cost per reported claim, by period of origin and for develop period j=</t>
  </si>
  <si>
    <t>Separation</t>
  </si>
  <si>
    <t>method</t>
  </si>
  <si>
    <t>adjusted</t>
  </si>
  <si>
    <t>unadjusted</t>
  </si>
  <si>
    <t>prop-to-ult</t>
  </si>
  <si>
    <t>&lt;- we could decide to set this to 1 to be conservative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</si>
</sst>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_);_(* \(#,##0\);_(* &quot;-&quot;_);_(@_)"/>
    <numFmt numFmtId="165" formatCode="_(* #,##0.00_);_(* \(#,##0.00\);_(* &quot;-&quot;??_);_(@_)"/>
    <numFmt numFmtId="166" formatCode="0.000"/>
    <numFmt numFmtId="167" formatCode="0.0"/>
    <numFmt numFmtId="168" formatCode="0.0%"/>
    <numFmt numFmtId="169" formatCode="_(* #,##0_);_(* \(#,##0\);_(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sz val="12"/>
      <color theme="0" tint="-0.3499862666707357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6" fontId="5" fillId="0" borderId="2" xfId="0" applyNumberFormat="1" applyFont="1" applyBorder="1"/>
    <xf numFmtId="164" fontId="5" fillId="0" borderId="0" xfId="0" applyNumberFormat="1" applyFont="1"/>
    <xf numFmtId="0" fontId="2" fillId="0" borderId="0" xfId="0" applyFont="1" applyAlignment="1">
      <alignment horizontal="left"/>
    </xf>
    <xf numFmtId="0" fontId="3" fillId="0" borderId="1" xfId="0" applyFont="1" applyBorder="1"/>
    <xf numFmtId="0" fontId="3" fillId="0" borderId="4" xfId="0" applyFont="1" applyBorder="1"/>
    <xf numFmtId="0" fontId="3" fillId="0" borderId="0" xfId="0" applyFont="1" applyAlignment="1">
      <alignment horizontal="right"/>
    </xf>
    <xf numFmtId="0" fontId="6" fillId="0" borderId="0" xfId="0" applyFont="1"/>
    <xf numFmtId="0" fontId="4" fillId="0" borderId="4" xfId="0" applyFont="1" applyBorder="1"/>
    <xf numFmtId="167" fontId="4" fillId="0" borderId="0" xfId="0" applyNumberFormat="1" applyFont="1"/>
    <xf numFmtId="167" fontId="3" fillId="0" borderId="0" xfId="0" applyNumberFormat="1" applyFont="1"/>
    <xf numFmtId="167" fontId="4" fillId="0" borderId="4" xfId="0" applyNumberFormat="1" applyFont="1" applyBorder="1"/>
    <xf numFmtId="167" fontId="3" fillId="0" borderId="3" xfId="0" applyNumberFormat="1" applyFont="1" applyBorder="1"/>
    <xf numFmtId="0" fontId="5" fillId="0" borderId="0" xfId="0" applyFont="1" applyAlignment="1">
      <alignment horizontal="left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/>
    <xf numFmtId="166" fontId="5" fillId="0" borderId="0" xfId="0" applyNumberFormat="1" applyFont="1"/>
    <xf numFmtId="167" fontId="5" fillId="0" borderId="0" xfId="0" applyNumberFormat="1" applyFont="1"/>
    <xf numFmtId="166" fontId="5" fillId="2" borderId="0" xfId="0" applyNumberFormat="1" applyFont="1" applyFill="1"/>
    <xf numFmtId="166" fontId="5" fillId="3" borderId="0" xfId="0" applyNumberFormat="1" applyFont="1" applyFill="1"/>
    <xf numFmtId="166" fontId="5" fillId="4" borderId="0" xfId="0" applyNumberFormat="1" applyFont="1" applyFill="1"/>
    <xf numFmtId="168" fontId="4" fillId="0" borderId="0" xfId="1" applyNumberFormat="1" applyFont="1"/>
    <xf numFmtId="0" fontId="2" fillId="0" borderId="5" xfId="0" applyFont="1" applyBorder="1" applyAlignment="1">
      <alignment horizontal="center"/>
    </xf>
    <xf numFmtId="164" fontId="2" fillId="0" borderId="1" xfId="0" applyNumberFormat="1" applyFont="1" applyBorder="1"/>
    <xf numFmtId="164" fontId="2" fillId="0" borderId="0" xfId="0" applyNumberFormat="1" applyFont="1"/>
    <xf numFmtId="164" fontId="3" fillId="0" borderId="0" xfId="0" applyNumberFormat="1" applyFont="1"/>
    <xf numFmtId="164" fontId="4" fillId="0" borderId="0" xfId="0" applyNumberFormat="1" applyFont="1"/>
    <xf numFmtId="165" fontId="4" fillId="0" borderId="0" xfId="0" applyNumberFormat="1" applyFont="1"/>
    <xf numFmtId="9" fontId="4" fillId="0" borderId="0" xfId="1" applyFont="1"/>
    <xf numFmtId="0" fontId="2" fillId="0" borderId="6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/>
    <xf numFmtId="169" fontId="3" fillId="0" borderId="0" xfId="0" applyNumberFormat="1" applyFont="1"/>
    <xf numFmtId="169" fontId="4" fillId="0" borderId="0" xfId="0" applyNumberFormat="1" applyFont="1"/>
    <xf numFmtId="169" fontId="5" fillId="0" borderId="1" xfId="0" applyNumberFormat="1" applyFont="1" applyBorder="1"/>
    <xf numFmtId="169" fontId="2" fillId="0" borderId="1" xfId="0" applyNumberFormat="1" applyFont="1" applyBorder="1"/>
    <xf numFmtId="0" fontId="4" fillId="5" borderId="0" xfId="0" applyFont="1" applyFill="1"/>
    <xf numFmtId="166" fontId="7" fillId="2" borderId="0" xfId="0" applyNumberFormat="1" applyFont="1" applyFill="1"/>
    <xf numFmtId="166" fontId="7" fillId="3" borderId="0" xfId="0" applyNumberFormat="1" applyFont="1" applyFill="1"/>
    <xf numFmtId="166" fontId="7" fillId="4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2AACE-EA65-2C48-B3A3-035F756369CC}">
  <dimension ref="A1:W198"/>
  <sheetViews>
    <sheetView tabSelected="1" workbookViewId="0">
      <selection activeCell="F166" sqref="F166"/>
    </sheetView>
  </sheetViews>
  <sheetFormatPr defaultColWidth="10.875" defaultRowHeight="15" x14ac:dyDescent="0.2"/>
  <cols>
    <col min="1" max="3" width="11" style="6" bestFit="1" customWidth="1"/>
    <col min="4" max="6" width="11.625" style="6" bestFit="1" customWidth="1"/>
    <col min="7" max="20" width="11" style="6" bestFit="1" customWidth="1"/>
    <col min="21" max="16384" width="10.875" style="6"/>
  </cols>
  <sheetData>
    <row r="1" spans="1:20" ht="15.75" x14ac:dyDescent="0.25">
      <c r="A1" s="11" t="s">
        <v>5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20" ht="15.75" x14ac:dyDescent="0.25">
      <c r="A2" s="11" t="s">
        <v>6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20" hidden="1" x14ac:dyDescent="0.2"/>
    <row r="4" spans="1:20" s="5" customFormat="1" ht="15.75" hidden="1" x14ac:dyDescent="0.25">
      <c r="A4" s="1" t="s">
        <v>0</v>
      </c>
      <c r="B4" s="2"/>
      <c r="C4" s="11" t="s">
        <v>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s="5" customFormat="1" ht="15.75" hidden="1" x14ac:dyDescent="0.25">
      <c r="A5" s="4" t="s">
        <v>2</v>
      </c>
      <c r="B5" s="12"/>
      <c r="C5" s="3">
        <v>0</v>
      </c>
      <c r="D5" s="3">
        <f t="shared" ref="D5:T5" si="0">C5+1</f>
        <v>1</v>
      </c>
      <c r="E5" s="3">
        <f t="shared" si="0"/>
        <v>2</v>
      </c>
      <c r="F5" s="3">
        <f t="shared" si="0"/>
        <v>3</v>
      </c>
      <c r="G5" s="3">
        <f t="shared" si="0"/>
        <v>4</v>
      </c>
      <c r="H5" s="3">
        <f t="shared" si="0"/>
        <v>5</v>
      </c>
      <c r="I5" s="3">
        <f t="shared" si="0"/>
        <v>6</v>
      </c>
      <c r="J5" s="3">
        <f t="shared" si="0"/>
        <v>7</v>
      </c>
      <c r="K5" s="3">
        <f t="shared" si="0"/>
        <v>8</v>
      </c>
      <c r="L5" s="3">
        <f t="shared" si="0"/>
        <v>9</v>
      </c>
      <c r="M5" s="3">
        <f t="shared" si="0"/>
        <v>10</v>
      </c>
      <c r="N5" s="3">
        <f t="shared" si="0"/>
        <v>11</v>
      </c>
      <c r="O5" s="3">
        <f t="shared" si="0"/>
        <v>12</v>
      </c>
      <c r="P5" s="3">
        <f t="shared" si="0"/>
        <v>13</v>
      </c>
      <c r="Q5" s="3">
        <f t="shared" si="0"/>
        <v>14</v>
      </c>
      <c r="R5" s="3">
        <f t="shared" si="0"/>
        <v>15</v>
      </c>
      <c r="S5" s="3">
        <f t="shared" si="0"/>
        <v>16</v>
      </c>
      <c r="T5" s="3">
        <f t="shared" si="0"/>
        <v>17</v>
      </c>
    </row>
    <row r="6" spans="1:20" hidden="1" x14ac:dyDescent="0.2">
      <c r="C6" s="7" t="s">
        <v>4</v>
      </c>
      <c r="D6" s="7" t="s">
        <v>4</v>
      </c>
      <c r="E6" s="7" t="s">
        <v>4</v>
      </c>
      <c r="F6" s="7" t="s">
        <v>4</v>
      </c>
      <c r="G6" s="7" t="s">
        <v>4</v>
      </c>
      <c r="H6" s="7" t="s">
        <v>4</v>
      </c>
      <c r="I6" s="7" t="s">
        <v>4</v>
      </c>
      <c r="J6" s="7" t="s">
        <v>4</v>
      </c>
      <c r="K6" s="7" t="s">
        <v>4</v>
      </c>
      <c r="L6" s="7" t="s">
        <v>4</v>
      </c>
      <c r="M6" s="7" t="s">
        <v>4</v>
      </c>
      <c r="N6" s="7" t="s">
        <v>4</v>
      </c>
      <c r="O6" s="7" t="s">
        <v>4</v>
      </c>
      <c r="P6" s="7" t="s">
        <v>4</v>
      </c>
      <c r="Q6" s="7" t="s">
        <v>4</v>
      </c>
      <c r="R6" s="7" t="s">
        <v>4</v>
      </c>
      <c r="S6" s="7" t="s">
        <v>4</v>
      </c>
      <c r="T6" s="7" t="s">
        <v>4</v>
      </c>
    </row>
    <row r="7" spans="1:20" hidden="1" x14ac:dyDescent="0.2"/>
    <row r="8" spans="1:20" hidden="1" x14ac:dyDescent="0.2">
      <c r="A8" s="8">
        <v>1978</v>
      </c>
      <c r="B8" s="10"/>
      <c r="C8" s="10">
        <v>9268</v>
      </c>
      <c r="D8" s="10">
        <v>18263</v>
      </c>
      <c r="E8" s="10">
        <v>20182</v>
      </c>
      <c r="F8" s="10">
        <v>22383</v>
      </c>
      <c r="G8" s="10">
        <v>22782</v>
      </c>
      <c r="H8" s="10">
        <v>26348</v>
      </c>
      <c r="I8" s="10">
        <v>26172</v>
      </c>
      <c r="J8" s="10">
        <v>26184</v>
      </c>
      <c r="K8" s="10">
        <v>25455</v>
      </c>
      <c r="L8" s="10">
        <v>25740</v>
      </c>
      <c r="M8" s="10">
        <v>25711</v>
      </c>
      <c r="N8" s="10">
        <v>25452</v>
      </c>
      <c r="O8" s="10">
        <v>25460</v>
      </c>
      <c r="P8" s="10">
        <v>25422</v>
      </c>
      <c r="Q8" s="10">
        <v>25386</v>
      </c>
      <c r="R8" s="10">
        <v>25520</v>
      </c>
      <c r="S8" s="10">
        <v>25646</v>
      </c>
      <c r="T8" s="10">
        <v>25469</v>
      </c>
    </row>
    <row r="9" spans="1:20" hidden="1" x14ac:dyDescent="0.2">
      <c r="A9" s="8">
        <f>A8+1</f>
        <v>1979</v>
      </c>
      <c r="B9" s="10"/>
      <c r="C9" s="10">
        <v>9848</v>
      </c>
      <c r="D9" s="10">
        <v>16123</v>
      </c>
      <c r="E9" s="10">
        <v>17099</v>
      </c>
      <c r="F9" s="10">
        <v>18544</v>
      </c>
      <c r="G9" s="10">
        <v>20534</v>
      </c>
      <c r="H9" s="10">
        <v>21554</v>
      </c>
      <c r="I9" s="10">
        <v>23219</v>
      </c>
      <c r="J9" s="10">
        <v>22381</v>
      </c>
      <c r="K9" s="10">
        <v>21584</v>
      </c>
      <c r="L9" s="10">
        <v>21408</v>
      </c>
      <c r="M9" s="10">
        <v>20857</v>
      </c>
      <c r="N9" s="10">
        <v>21163</v>
      </c>
      <c r="O9" s="10">
        <v>20482</v>
      </c>
      <c r="P9" s="10">
        <v>19971</v>
      </c>
      <c r="Q9" s="10">
        <v>19958</v>
      </c>
      <c r="R9" s="10">
        <v>19947</v>
      </c>
      <c r="S9" s="10">
        <v>19991</v>
      </c>
      <c r="T9" s="10"/>
    </row>
    <row r="10" spans="1:20" hidden="1" x14ac:dyDescent="0.2">
      <c r="A10" s="8">
        <f t="shared" ref="A10:A25" si="1">A9+1</f>
        <v>1980</v>
      </c>
      <c r="B10" s="10"/>
      <c r="C10" s="10">
        <v>13990</v>
      </c>
      <c r="D10" s="10">
        <v>22484</v>
      </c>
      <c r="E10" s="10">
        <v>24950</v>
      </c>
      <c r="F10" s="10">
        <v>33255</v>
      </c>
      <c r="G10" s="10">
        <v>33295</v>
      </c>
      <c r="H10" s="10">
        <v>34308</v>
      </c>
      <c r="I10" s="10">
        <v>34022</v>
      </c>
      <c r="J10" s="10">
        <v>34023</v>
      </c>
      <c r="K10" s="10">
        <v>33842</v>
      </c>
      <c r="L10" s="10">
        <v>33933</v>
      </c>
      <c r="M10" s="10">
        <v>33570</v>
      </c>
      <c r="N10" s="10">
        <v>31881</v>
      </c>
      <c r="O10" s="10">
        <v>32203</v>
      </c>
      <c r="P10" s="10">
        <v>32345</v>
      </c>
      <c r="Q10" s="10">
        <v>32250</v>
      </c>
      <c r="R10" s="10">
        <v>32168</v>
      </c>
      <c r="S10" s="10"/>
      <c r="T10" s="10"/>
    </row>
    <row r="11" spans="1:20" hidden="1" x14ac:dyDescent="0.2">
      <c r="A11" s="8">
        <f t="shared" si="1"/>
        <v>1981</v>
      </c>
      <c r="B11" s="10"/>
      <c r="C11" s="10">
        <v>16550</v>
      </c>
      <c r="D11" s="10">
        <v>28056</v>
      </c>
      <c r="E11" s="10">
        <v>39995</v>
      </c>
      <c r="F11" s="10">
        <v>42459</v>
      </c>
      <c r="G11" s="10">
        <v>42797</v>
      </c>
      <c r="H11" s="10">
        <v>42755</v>
      </c>
      <c r="I11" s="10">
        <v>42435</v>
      </c>
      <c r="J11" s="10">
        <v>42302</v>
      </c>
      <c r="K11" s="10">
        <v>42095</v>
      </c>
      <c r="L11" s="10">
        <v>41606</v>
      </c>
      <c r="M11" s="10">
        <v>40440</v>
      </c>
      <c r="N11" s="10">
        <v>40432</v>
      </c>
      <c r="O11" s="10">
        <v>40326</v>
      </c>
      <c r="P11" s="10">
        <v>40337</v>
      </c>
      <c r="Q11" s="10">
        <v>40096</v>
      </c>
      <c r="R11" s="10"/>
      <c r="S11" s="10"/>
      <c r="T11" s="10"/>
    </row>
    <row r="12" spans="1:20" hidden="1" x14ac:dyDescent="0.2">
      <c r="A12" s="8">
        <f t="shared" si="1"/>
        <v>1982</v>
      </c>
      <c r="B12" s="10"/>
      <c r="C12" s="10">
        <v>11100</v>
      </c>
      <c r="D12" s="10">
        <v>31620</v>
      </c>
      <c r="E12" s="10">
        <v>40852</v>
      </c>
      <c r="F12" s="10">
        <v>38831</v>
      </c>
      <c r="G12" s="10">
        <v>39516</v>
      </c>
      <c r="H12" s="10">
        <v>39870</v>
      </c>
      <c r="I12" s="10">
        <v>40358</v>
      </c>
      <c r="J12" s="10">
        <v>40355</v>
      </c>
      <c r="K12" s="10">
        <v>40116</v>
      </c>
      <c r="L12" s="10">
        <v>39888</v>
      </c>
      <c r="M12" s="10">
        <v>39898</v>
      </c>
      <c r="N12" s="10">
        <v>40147</v>
      </c>
      <c r="O12" s="10">
        <v>39827</v>
      </c>
      <c r="P12" s="10">
        <v>40200</v>
      </c>
      <c r="Q12" s="10"/>
      <c r="R12" s="10"/>
      <c r="S12" s="10"/>
      <c r="T12" s="10"/>
    </row>
    <row r="13" spans="1:20" hidden="1" x14ac:dyDescent="0.2">
      <c r="A13" s="8">
        <f t="shared" si="1"/>
        <v>1983</v>
      </c>
      <c r="B13" s="10"/>
      <c r="C13" s="10">
        <v>15677</v>
      </c>
      <c r="D13" s="10">
        <v>33074</v>
      </c>
      <c r="E13" s="10">
        <v>35592</v>
      </c>
      <c r="F13" s="10">
        <v>35721</v>
      </c>
      <c r="G13" s="10">
        <v>38652</v>
      </c>
      <c r="H13" s="10">
        <v>39418</v>
      </c>
      <c r="I13" s="10">
        <v>39223</v>
      </c>
      <c r="J13" s="10">
        <v>39696</v>
      </c>
      <c r="K13" s="10">
        <v>37769</v>
      </c>
      <c r="L13" s="10">
        <v>37894</v>
      </c>
      <c r="M13" s="10">
        <v>37369</v>
      </c>
      <c r="N13" s="10">
        <v>37345</v>
      </c>
      <c r="O13" s="10">
        <v>37075</v>
      </c>
      <c r="P13" s="10"/>
      <c r="Q13" s="10"/>
      <c r="R13" s="10"/>
      <c r="S13" s="10"/>
      <c r="T13" s="10"/>
    </row>
    <row r="14" spans="1:20" hidden="1" x14ac:dyDescent="0.2">
      <c r="A14" s="8">
        <f t="shared" si="1"/>
        <v>1984</v>
      </c>
      <c r="B14" s="10"/>
      <c r="C14" s="10">
        <v>20375</v>
      </c>
      <c r="D14" s="10">
        <v>33555</v>
      </c>
      <c r="E14" s="10">
        <v>41756</v>
      </c>
      <c r="F14" s="10">
        <v>45125</v>
      </c>
      <c r="G14" s="10">
        <v>47284</v>
      </c>
      <c r="H14" s="10">
        <v>51710</v>
      </c>
      <c r="I14" s="10">
        <v>52147</v>
      </c>
      <c r="J14" s="10">
        <v>51187</v>
      </c>
      <c r="K14" s="10">
        <v>51950</v>
      </c>
      <c r="L14" s="10">
        <v>50967</v>
      </c>
      <c r="M14" s="10">
        <v>51461</v>
      </c>
      <c r="N14" s="10">
        <v>51382</v>
      </c>
      <c r="O14" s="10"/>
      <c r="P14" s="10"/>
      <c r="Q14" s="10"/>
      <c r="R14" s="10"/>
      <c r="S14" s="10"/>
      <c r="T14" s="10"/>
    </row>
    <row r="15" spans="1:20" hidden="1" x14ac:dyDescent="0.2">
      <c r="A15" s="8">
        <f t="shared" si="1"/>
        <v>1985</v>
      </c>
      <c r="B15" s="10"/>
      <c r="C15" s="10">
        <v>9800</v>
      </c>
      <c r="D15" s="10">
        <v>24663</v>
      </c>
      <c r="E15" s="10">
        <v>36061</v>
      </c>
      <c r="F15" s="10">
        <v>37927</v>
      </c>
      <c r="G15" s="10">
        <v>40042</v>
      </c>
      <c r="H15" s="10">
        <v>40562</v>
      </c>
      <c r="I15" s="10">
        <v>40362</v>
      </c>
      <c r="J15" s="10">
        <v>40884</v>
      </c>
      <c r="K15" s="10">
        <v>40597</v>
      </c>
      <c r="L15" s="10">
        <v>41304</v>
      </c>
      <c r="M15" s="10">
        <v>42378</v>
      </c>
      <c r="N15" s="10"/>
      <c r="O15" s="10"/>
      <c r="P15" s="10"/>
      <c r="Q15" s="10"/>
      <c r="R15" s="10"/>
      <c r="S15" s="10"/>
      <c r="T15" s="10"/>
    </row>
    <row r="16" spans="1:20" hidden="1" x14ac:dyDescent="0.2">
      <c r="A16" s="8">
        <f t="shared" si="1"/>
        <v>1986</v>
      </c>
      <c r="B16" s="10"/>
      <c r="C16" s="10">
        <v>11380</v>
      </c>
      <c r="D16" s="10">
        <v>26843</v>
      </c>
      <c r="E16" s="10">
        <v>34931</v>
      </c>
      <c r="F16" s="10">
        <v>37805</v>
      </c>
      <c r="G16" s="10">
        <v>41277</v>
      </c>
      <c r="H16" s="10">
        <v>44901</v>
      </c>
      <c r="I16" s="10">
        <v>45867</v>
      </c>
      <c r="J16" s="10">
        <v>45404</v>
      </c>
      <c r="K16" s="10">
        <v>45347</v>
      </c>
      <c r="L16" s="10">
        <v>44383</v>
      </c>
      <c r="M16" s="10"/>
      <c r="N16" s="10"/>
      <c r="O16" s="10"/>
      <c r="P16" s="10"/>
      <c r="Q16" s="10"/>
      <c r="R16" s="10"/>
      <c r="S16" s="10"/>
      <c r="T16" s="10"/>
    </row>
    <row r="17" spans="1:20" hidden="1" x14ac:dyDescent="0.2">
      <c r="A17" s="8">
        <f t="shared" si="1"/>
        <v>1987</v>
      </c>
      <c r="B17" s="10"/>
      <c r="C17" s="10">
        <v>10226</v>
      </c>
      <c r="D17" s="10">
        <v>20511</v>
      </c>
      <c r="E17" s="10">
        <v>26882</v>
      </c>
      <c r="F17" s="10">
        <v>32326</v>
      </c>
      <c r="G17" s="10">
        <v>35257</v>
      </c>
      <c r="H17" s="10">
        <v>40557</v>
      </c>
      <c r="I17" s="10">
        <v>43753</v>
      </c>
      <c r="J17" s="10">
        <v>44609</v>
      </c>
      <c r="K17" s="10">
        <v>44196</v>
      </c>
      <c r="L17" s="10"/>
      <c r="M17" s="10"/>
      <c r="N17" s="10"/>
      <c r="O17" s="10"/>
      <c r="P17" s="10"/>
      <c r="Q17" s="10"/>
      <c r="R17" s="10"/>
      <c r="S17" s="10"/>
      <c r="T17" s="10"/>
    </row>
    <row r="18" spans="1:20" hidden="1" x14ac:dyDescent="0.2">
      <c r="A18" s="8">
        <f t="shared" si="1"/>
        <v>1988</v>
      </c>
      <c r="B18" s="10"/>
      <c r="C18" s="10">
        <v>8170</v>
      </c>
      <c r="D18" s="10">
        <v>18567</v>
      </c>
      <c r="E18" s="10">
        <v>26472</v>
      </c>
      <c r="F18" s="10">
        <v>33002</v>
      </c>
      <c r="G18" s="10">
        <v>36321</v>
      </c>
      <c r="H18" s="10">
        <v>37047</v>
      </c>
      <c r="I18" s="10">
        <v>39675</v>
      </c>
      <c r="J18" s="10">
        <v>40398</v>
      </c>
      <c r="K18" s="10"/>
      <c r="L18" s="10"/>
      <c r="M18" s="10"/>
      <c r="N18" s="10"/>
      <c r="O18" s="10"/>
      <c r="P18" s="10"/>
      <c r="Q18" s="10"/>
      <c r="R18" s="10"/>
      <c r="S18" s="10"/>
      <c r="T18" s="10"/>
    </row>
    <row r="19" spans="1:20" hidden="1" x14ac:dyDescent="0.2">
      <c r="A19" s="8">
        <f t="shared" si="1"/>
        <v>1989</v>
      </c>
      <c r="B19" s="10"/>
      <c r="C19" s="10">
        <v>10433</v>
      </c>
      <c r="D19" s="10">
        <v>19484</v>
      </c>
      <c r="E19" s="10">
        <v>32103</v>
      </c>
      <c r="F19" s="10">
        <v>38936</v>
      </c>
      <c r="G19" s="10">
        <v>45851</v>
      </c>
      <c r="H19" s="10">
        <v>45133</v>
      </c>
      <c r="I19" s="10">
        <v>45501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</row>
    <row r="20" spans="1:20" hidden="1" x14ac:dyDescent="0.2">
      <c r="A20" s="8">
        <f t="shared" si="1"/>
        <v>1990</v>
      </c>
      <c r="B20" s="10"/>
      <c r="C20" s="10">
        <v>9661</v>
      </c>
      <c r="D20" s="10">
        <v>23808</v>
      </c>
      <c r="E20" s="10">
        <v>32966</v>
      </c>
      <c r="F20" s="10">
        <v>42907</v>
      </c>
      <c r="G20" s="10">
        <v>46930</v>
      </c>
      <c r="H20" s="10">
        <v>49300</v>
      </c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</row>
    <row r="21" spans="1:20" hidden="1" x14ac:dyDescent="0.2">
      <c r="A21" s="8">
        <f t="shared" si="1"/>
        <v>1991</v>
      </c>
      <c r="B21" s="10"/>
      <c r="C21" s="10">
        <v>14275</v>
      </c>
      <c r="D21" s="10">
        <v>25551</v>
      </c>
      <c r="E21" s="10">
        <v>33754</v>
      </c>
      <c r="F21" s="10">
        <v>38674</v>
      </c>
      <c r="G21" s="10">
        <v>41132</v>
      </c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</row>
    <row r="22" spans="1:20" hidden="1" x14ac:dyDescent="0.2">
      <c r="A22" s="8">
        <f t="shared" si="1"/>
        <v>1992</v>
      </c>
      <c r="B22" s="10"/>
      <c r="C22" s="10">
        <v>13245</v>
      </c>
      <c r="D22" s="10">
        <v>29206</v>
      </c>
      <c r="E22" s="10">
        <v>36987</v>
      </c>
      <c r="F22" s="10">
        <v>44075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</row>
    <row r="23" spans="1:20" hidden="1" x14ac:dyDescent="0.2">
      <c r="A23" s="8">
        <f t="shared" si="1"/>
        <v>1993</v>
      </c>
      <c r="B23" s="10"/>
      <c r="C23" s="10">
        <v>14711</v>
      </c>
      <c r="D23" s="10">
        <v>27082</v>
      </c>
      <c r="E23" s="10">
        <v>34230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</row>
    <row r="24" spans="1:20" hidden="1" x14ac:dyDescent="0.2">
      <c r="A24" s="8">
        <f t="shared" si="1"/>
        <v>1994</v>
      </c>
      <c r="B24" s="10"/>
      <c r="C24" s="10">
        <v>12476</v>
      </c>
      <c r="D24" s="10">
        <v>23126</v>
      </c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</row>
    <row r="25" spans="1:20" hidden="1" x14ac:dyDescent="0.2">
      <c r="A25" s="8">
        <f t="shared" si="1"/>
        <v>1995</v>
      </c>
      <c r="B25" s="10"/>
      <c r="C25" s="10">
        <v>9715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</row>
    <row r="27" spans="1:20" ht="15.75" x14ac:dyDescent="0.25">
      <c r="A27" s="1" t="s">
        <v>0</v>
      </c>
      <c r="B27" s="2" t="s">
        <v>1</v>
      </c>
      <c r="C27" s="11" t="s">
        <v>8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ht="15.75" x14ac:dyDescent="0.25">
      <c r="A28" s="4" t="s">
        <v>2</v>
      </c>
      <c r="B28" s="12" t="s">
        <v>3</v>
      </c>
      <c r="C28" s="3">
        <v>0</v>
      </c>
      <c r="D28" s="3">
        <f t="shared" ref="D28:T28" si="2">C28+1</f>
        <v>1</v>
      </c>
      <c r="E28" s="3">
        <f t="shared" si="2"/>
        <v>2</v>
      </c>
      <c r="F28" s="3">
        <f t="shared" si="2"/>
        <v>3</v>
      </c>
      <c r="G28" s="3">
        <f t="shared" si="2"/>
        <v>4</v>
      </c>
      <c r="H28" s="3">
        <f t="shared" si="2"/>
        <v>5</v>
      </c>
      <c r="I28" s="3">
        <f t="shared" si="2"/>
        <v>6</v>
      </c>
      <c r="J28" s="3">
        <f t="shared" si="2"/>
        <v>7</v>
      </c>
      <c r="K28" s="3">
        <f t="shared" si="2"/>
        <v>8</v>
      </c>
      <c r="L28" s="3">
        <f t="shared" si="2"/>
        <v>9</v>
      </c>
      <c r="M28" s="3">
        <f t="shared" si="2"/>
        <v>10</v>
      </c>
      <c r="N28" s="3">
        <f t="shared" si="2"/>
        <v>11</v>
      </c>
      <c r="O28" s="3">
        <f t="shared" si="2"/>
        <v>12</v>
      </c>
      <c r="P28" s="3">
        <f t="shared" si="2"/>
        <v>13</v>
      </c>
      <c r="Q28" s="3">
        <f t="shared" si="2"/>
        <v>14</v>
      </c>
      <c r="R28" s="3">
        <f t="shared" si="2"/>
        <v>15</v>
      </c>
      <c r="S28" s="3">
        <f t="shared" si="2"/>
        <v>16</v>
      </c>
      <c r="T28" s="3">
        <f t="shared" si="2"/>
        <v>17</v>
      </c>
    </row>
    <row r="29" spans="1:20" x14ac:dyDescent="0.2">
      <c r="C29" s="7" t="s">
        <v>4</v>
      </c>
      <c r="D29" s="7" t="s">
        <v>4</v>
      </c>
      <c r="E29" s="7" t="s">
        <v>4</v>
      </c>
      <c r="F29" s="7" t="s">
        <v>4</v>
      </c>
      <c r="G29" s="7" t="s">
        <v>4</v>
      </c>
      <c r="H29" s="7" t="s">
        <v>4</v>
      </c>
      <c r="I29" s="7" t="s">
        <v>4</v>
      </c>
      <c r="J29" s="7" t="s">
        <v>4</v>
      </c>
      <c r="K29" s="7" t="s">
        <v>4</v>
      </c>
      <c r="L29" s="7" t="s">
        <v>4</v>
      </c>
      <c r="M29" s="7" t="s">
        <v>4</v>
      </c>
      <c r="N29" s="7" t="s">
        <v>4</v>
      </c>
      <c r="O29" s="7" t="s">
        <v>4</v>
      </c>
      <c r="P29" s="7" t="s">
        <v>4</v>
      </c>
      <c r="Q29" s="7" t="s">
        <v>4</v>
      </c>
      <c r="R29" s="7" t="s">
        <v>4</v>
      </c>
      <c r="S29" s="7" t="s">
        <v>4</v>
      </c>
      <c r="T29" s="7" t="s">
        <v>4</v>
      </c>
    </row>
    <row r="31" spans="1:20" x14ac:dyDescent="0.2">
      <c r="A31" s="8">
        <f t="shared" ref="A31:A48" si="3">A8</f>
        <v>1978</v>
      </c>
      <c r="B31" s="9">
        <v>1</v>
      </c>
      <c r="C31" s="10">
        <f t="shared" ref="C31:C48" si="4">C8*B31</f>
        <v>9268</v>
      </c>
      <c r="D31" s="10">
        <f t="shared" ref="D31:D47" si="5">D8*B32</f>
        <v>18263</v>
      </c>
      <c r="E31" s="10">
        <f t="shared" ref="E31:E46" si="6">E8*B33</f>
        <v>20182</v>
      </c>
      <c r="F31" s="10">
        <f t="shared" ref="F31:F45" si="7">F8*B34</f>
        <v>22383</v>
      </c>
      <c r="G31" s="10">
        <f t="shared" ref="G31:G44" si="8">G8*B35</f>
        <v>22782</v>
      </c>
      <c r="H31" s="10">
        <f t="shared" ref="H31:H43" si="9">H8*B36</f>
        <v>26348</v>
      </c>
      <c r="I31" s="10">
        <f t="shared" ref="I31:I42" si="10">I8*B37</f>
        <v>26172</v>
      </c>
      <c r="J31" s="10">
        <f t="shared" ref="J31:J41" si="11">J8*B38</f>
        <v>26184</v>
      </c>
      <c r="K31" s="10">
        <f t="shared" ref="K31:K40" si="12">K8*B39</f>
        <v>25455</v>
      </c>
      <c r="L31" s="10">
        <f t="shared" ref="L31:L39" si="13">L8*B40</f>
        <v>25740</v>
      </c>
      <c r="M31" s="10">
        <f t="shared" ref="M31:M38" si="14">M8*B41</f>
        <v>25711</v>
      </c>
      <c r="N31" s="10">
        <f t="shared" ref="N31:N37" si="15">N8*B42</f>
        <v>25452</v>
      </c>
      <c r="O31" s="10">
        <f t="shared" ref="O31:O36" si="16">O8*B43</f>
        <v>25460</v>
      </c>
      <c r="P31" s="10">
        <f>P8*B44</f>
        <v>25422</v>
      </c>
      <c r="Q31" s="10">
        <f>Q8*B45</f>
        <v>25386</v>
      </c>
      <c r="R31" s="10">
        <f>R8*B46</f>
        <v>25520</v>
      </c>
      <c r="S31" s="10">
        <f>S8*B47</f>
        <v>25646</v>
      </c>
      <c r="T31" s="10">
        <f>T8*B48</f>
        <v>25469</v>
      </c>
    </row>
    <row r="32" spans="1:20" x14ac:dyDescent="0.2">
      <c r="A32" s="8">
        <f t="shared" si="3"/>
        <v>1979</v>
      </c>
      <c r="B32" s="9">
        <f>B31</f>
        <v>1</v>
      </c>
      <c r="C32" s="10">
        <f t="shared" si="4"/>
        <v>9848</v>
      </c>
      <c r="D32" s="10">
        <f t="shared" si="5"/>
        <v>16123</v>
      </c>
      <c r="E32" s="10">
        <f t="shared" si="6"/>
        <v>17099</v>
      </c>
      <c r="F32" s="10">
        <f t="shared" si="7"/>
        <v>18544</v>
      </c>
      <c r="G32" s="10">
        <f t="shared" si="8"/>
        <v>20534</v>
      </c>
      <c r="H32" s="10">
        <f t="shared" si="9"/>
        <v>21554</v>
      </c>
      <c r="I32" s="10">
        <f t="shared" si="10"/>
        <v>23219</v>
      </c>
      <c r="J32" s="10">
        <f t="shared" si="11"/>
        <v>22381</v>
      </c>
      <c r="K32" s="10">
        <f t="shared" si="12"/>
        <v>21584</v>
      </c>
      <c r="L32" s="10">
        <f t="shared" si="13"/>
        <v>21408</v>
      </c>
      <c r="M32" s="10">
        <f t="shared" si="14"/>
        <v>20857</v>
      </c>
      <c r="N32" s="10">
        <f t="shared" si="15"/>
        <v>21163</v>
      </c>
      <c r="O32" s="10">
        <f t="shared" si="16"/>
        <v>20482</v>
      </c>
      <c r="P32" s="10">
        <f>P9*B45</f>
        <v>19971</v>
      </c>
      <c r="Q32" s="10">
        <f>Q9*B46</f>
        <v>19958</v>
      </c>
      <c r="R32" s="10">
        <f>R9*B47</f>
        <v>19947</v>
      </c>
      <c r="S32" s="10">
        <f>S9*B48</f>
        <v>19991</v>
      </c>
      <c r="T32" s="10"/>
    </row>
    <row r="33" spans="1:20" x14ac:dyDescent="0.2">
      <c r="A33" s="8">
        <f t="shared" si="3"/>
        <v>1980</v>
      </c>
      <c r="B33" s="9">
        <f t="shared" ref="B33:B48" si="17">B32</f>
        <v>1</v>
      </c>
      <c r="C33" s="10">
        <f t="shared" si="4"/>
        <v>13990</v>
      </c>
      <c r="D33" s="10">
        <f t="shared" si="5"/>
        <v>22484</v>
      </c>
      <c r="E33" s="10">
        <f t="shared" si="6"/>
        <v>24950</v>
      </c>
      <c r="F33" s="10">
        <f t="shared" si="7"/>
        <v>33255</v>
      </c>
      <c r="G33" s="10">
        <f t="shared" si="8"/>
        <v>33295</v>
      </c>
      <c r="H33" s="10">
        <f t="shared" si="9"/>
        <v>34308</v>
      </c>
      <c r="I33" s="10">
        <f t="shared" si="10"/>
        <v>34022</v>
      </c>
      <c r="J33" s="10">
        <f t="shared" si="11"/>
        <v>34023</v>
      </c>
      <c r="K33" s="10">
        <f t="shared" si="12"/>
        <v>33842</v>
      </c>
      <c r="L33" s="10">
        <f t="shared" si="13"/>
        <v>33933</v>
      </c>
      <c r="M33" s="10">
        <f t="shared" si="14"/>
        <v>33570</v>
      </c>
      <c r="N33" s="10">
        <f t="shared" si="15"/>
        <v>31881</v>
      </c>
      <c r="O33" s="10">
        <f t="shared" si="16"/>
        <v>32203</v>
      </c>
      <c r="P33" s="10">
        <f>P10*B46</f>
        <v>32345</v>
      </c>
      <c r="Q33" s="10">
        <f>Q10*B47</f>
        <v>32250</v>
      </c>
      <c r="R33" s="10">
        <f>R10*B48</f>
        <v>32168</v>
      </c>
      <c r="S33" s="10"/>
      <c r="T33" s="10"/>
    </row>
    <row r="34" spans="1:20" x14ac:dyDescent="0.2">
      <c r="A34" s="8">
        <f t="shared" si="3"/>
        <v>1981</v>
      </c>
      <c r="B34" s="9">
        <f t="shared" si="17"/>
        <v>1</v>
      </c>
      <c r="C34" s="10">
        <f t="shared" si="4"/>
        <v>16550</v>
      </c>
      <c r="D34" s="10">
        <f t="shared" si="5"/>
        <v>28056</v>
      </c>
      <c r="E34" s="10">
        <f t="shared" si="6"/>
        <v>39995</v>
      </c>
      <c r="F34" s="10">
        <f t="shared" si="7"/>
        <v>42459</v>
      </c>
      <c r="G34" s="10">
        <f t="shared" si="8"/>
        <v>42797</v>
      </c>
      <c r="H34" s="10">
        <f t="shared" si="9"/>
        <v>42755</v>
      </c>
      <c r="I34" s="10">
        <f t="shared" si="10"/>
        <v>42435</v>
      </c>
      <c r="J34" s="10">
        <f t="shared" si="11"/>
        <v>42302</v>
      </c>
      <c r="K34" s="10">
        <f t="shared" si="12"/>
        <v>42095</v>
      </c>
      <c r="L34" s="10">
        <f t="shared" si="13"/>
        <v>41606</v>
      </c>
      <c r="M34" s="10">
        <f t="shared" si="14"/>
        <v>40440</v>
      </c>
      <c r="N34" s="10">
        <f t="shared" si="15"/>
        <v>40432</v>
      </c>
      <c r="O34" s="10">
        <f t="shared" si="16"/>
        <v>40326</v>
      </c>
      <c r="P34" s="10">
        <f>P11*B47</f>
        <v>40337</v>
      </c>
      <c r="Q34" s="10">
        <f>Q11*B48</f>
        <v>40096</v>
      </c>
      <c r="R34" s="10"/>
      <c r="S34" s="10"/>
      <c r="T34" s="10"/>
    </row>
    <row r="35" spans="1:20" x14ac:dyDescent="0.2">
      <c r="A35" s="8">
        <f t="shared" si="3"/>
        <v>1982</v>
      </c>
      <c r="B35" s="9">
        <f t="shared" si="17"/>
        <v>1</v>
      </c>
      <c r="C35" s="10">
        <f t="shared" si="4"/>
        <v>11100</v>
      </c>
      <c r="D35" s="10">
        <f t="shared" si="5"/>
        <v>31620</v>
      </c>
      <c r="E35" s="10">
        <f t="shared" si="6"/>
        <v>40852</v>
      </c>
      <c r="F35" s="10">
        <f t="shared" si="7"/>
        <v>38831</v>
      </c>
      <c r="G35" s="10">
        <f t="shared" si="8"/>
        <v>39516</v>
      </c>
      <c r="H35" s="10">
        <f t="shared" si="9"/>
        <v>39870</v>
      </c>
      <c r="I35" s="10">
        <f t="shared" si="10"/>
        <v>40358</v>
      </c>
      <c r="J35" s="10">
        <f t="shared" si="11"/>
        <v>40355</v>
      </c>
      <c r="K35" s="10">
        <f t="shared" si="12"/>
        <v>40116</v>
      </c>
      <c r="L35" s="10">
        <f t="shared" si="13"/>
        <v>39888</v>
      </c>
      <c r="M35" s="10">
        <f t="shared" si="14"/>
        <v>39898</v>
      </c>
      <c r="N35" s="10">
        <f t="shared" si="15"/>
        <v>40147</v>
      </c>
      <c r="O35" s="10">
        <f t="shared" si="16"/>
        <v>39827</v>
      </c>
      <c r="P35" s="10">
        <f>P12*B48</f>
        <v>40200</v>
      </c>
      <c r="Q35" s="10"/>
      <c r="R35" s="10"/>
      <c r="S35" s="10"/>
      <c r="T35" s="10"/>
    </row>
    <row r="36" spans="1:20" x14ac:dyDescent="0.2">
      <c r="A36" s="8">
        <f t="shared" si="3"/>
        <v>1983</v>
      </c>
      <c r="B36" s="9">
        <f t="shared" si="17"/>
        <v>1</v>
      </c>
      <c r="C36" s="10">
        <f t="shared" si="4"/>
        <v>15677</v>
      </c>
      <c r="D36" s="10">
        <f t="shared" si="5"/>
        <v>33074</v>
      </c>
      <c r="E36" s="10">
        <f t="shared" si="6"/>
        <v>35592</v>
      </c>
      <c r="F36" s="10">
        <f t="shared" si="7"/>
        <v>35721</v>
      </c>
      <c r="G36" s="10">
        <f t="shared" si="8"/>
        <v>38652</v>
      </c>
      <c r="H36" s="10">
        <f t="shared" si="9"/>
        <v>39418</v>
      </c>
      <c r="I36" s="10">
        <f t="shared" si="10"/>
        <v>39223</v>
      </c>
      <c r="J36" s="10">
        <f t="shared" si="11"/>
        <v>39696</v>
      </c>
      <c r="K36" s="10">
        <f t="shared" si="12"/>
        <v>37769</v>
      </c>
      <c r="L36" s="10">
        <f t="shared" si="13"/>
        <v>37894</v>
      </c>
      <c r="M36" s="10">
        <f t="shared" si="14"/>
        <v>37369</v>
      </c>
      <c r="N36" s="10">
        <f t="shared" si="15"/>
        <v>37345</v>
      </c>
      <c r="O36" s="10">
        <f t="shared" si="16"/>
        <v>37075</v>
      </c>
      <c r="P36" s="10"/>
      <c r="Q36" s="10"/>
      <c r="R36" s="10"/>
      <c r="S36" s="10"/>
      <c r="T36" s="10"/>
    </row>
    <row r="37" spans="1:20" x14ac:dyDescent="0.2">
      <c r="A37" s="8">
        <f t="shared" si="3"/>
        <v>1984</v>
      </c>
      <c r="B37" s="9">
        <f t="shared" si="17"/>
        <v>1</v>
      </c>
      <c r="C37" s="10">
        <f t="shared" si="4"/>
        <v>20375</v>
      </c>
      <c r="D37" s="10">
        <f t="shared" si="5"/>
        <v>33555</v>
      </c>
      <c r="E37" s="10">
        <f t="shared" si="6"/>
        <v>41756</v>
      </c>
      <c r="F37" s="10">
        <f t="shared" si="7"/>
        <v>45125</v>
      </c>
      <c r="G37" s="10">
        <f t="shared" si="8"/>
        <v>47284</v>
      </c>
      <c r="H37" s="10">
        <f t="shared" si="9"/>
        <v>51710</v>
      </c>
      <c r="I37" s="10">
        <f t="shared" si="10"/>
        <v>52147</v>
      </c>
      <c r="J37" s="10">
        <f t="shared" si="11"/>
        <v>51187</v>
      </c>
      <c r="K37" s="10">
        <f t="shared" si="12"/>
        <v>51950</v>
      </c>
      <c r="L37" s="10">
        <f t="shared" si="13"/>
        <v>50967</v>
      </c>
      <c r="M37" s="10">
        <f t="shared" si="14"/>
        <v>51461</v>
      </c>
      <c r="N37" s="10">
        <f t="shared" si="15"/>
        <v>51382</v>
      </c>
      <c r="O37" s="10"/>
      <c r="P37" s="10"/>
      <c r="Q37" s="10"/>
      <c r="R37" s="10"/>
      <c r="S37" s="10"/>
      <c r="T37" s="10"/>
    </row>
    <row r="38" spans="1:20" x14ac:dyDescent="0.2">
      <c r="A38" s="8">
        <f t="shared" si="3"/>
        <v>1985</v>
      </c>
      <c r="B38" s="9">
        <f t="shared" si="17"/>
        <v>1</v>
      </c>
      <c r="C38" s="10">
        <f t="shared" si="4"/>
        <v>9800</v>
      </c>
      <c r="D38" s="10">
        <f t="shared" si="5"/>
        <v>24663</v>
      </c>
      <c r="E38" s="10">
        <f t="shared" si="6"/>
        <v>36061</v>
      </c>
      <c r="F38" s="10">
        <f t="shared" si="7"/>
        <v>37927</v>
      </c>
      <c r="G38" s="10">
        <f t="shared" si="8"/>
        <v>40042</v>
      </c>
      <c r="H38" s="10">
        <f t="shared" si="9"/>
        <v>40562</v>
      </c>
      <c r="I38" s="10">
        <f t="shared" si="10"/>
        <v>40362</v>
      </c>
      <c r="J38" s="10">
        <f t="shared" si="11"/>
        <v>40884</v>
      </c>
      <c r="K38" s="10">
        <f t="shared" si="12"/>
        <v>40597</v>
      </c>
      <c r="L38" s="10">
        <f t="shared" si="13"/>
        <v>41304</v>
      </c>
      <c r="M38" s="10">
        <f t="shared" si="14"/>
        <v>42378</v>
      </c>
      <c r="N38" s="10"/>
      <c r="O38" s="10"/>
      <c r="P38" s="10"/>
      <c r="Q38" s="10"/>
      <c r="R38" s="10"/>
      <c r="S38" s="10"/>
      <c r="T38" s="10"/>
    </row>
    <row r="39" spans="1:20" x14ac:dyDescent="0.2">
      <c r="A39" s="8">
        <f t="shared" si="3"/>
        <v>1986</v>
      </c>
      <c r="B39" s="9">
        <f t="shared" si="17"/>
        <v>1</v>
      </c>
      <c r="C39" s="10">
        <f t="shared" si="4"/>
        <v>11380</v>
      </c>
      <c r="D39" s="10">
        <f t="shared" si="5"/>
        <v>26843</v>
      </c>
      <c r="E39" s="10">
        <f t="shared" si="6"/>
        <v>34931</v>
      </c>
      <c r="F39" s="10">
        <f t="shared" si="7"/>
        <v>37805</v>
      </c>
      <c r="G39" s="10">
        <f t="shared" si="8"/>
        <v>41277</v>
      </c>
      <c r="H39" s="10">
        <f t="shared" si="9"/>
        <v>44901</v>
      </c>
      <c r="I39" s="10">
        <f t="shared" si="10"/>
        <v>45867</v>
      </c>
      <c r="J39" s="10">
        <f t="shared" si="11"/>
        <v>45404</v>
      </c>
      <c r="K39" s="10">
        <f t="shared" si="12"/>
        <v>45347</v>
      </c>
      <c r="L39" s="10">
        <f t="shared" si="13"/>
        <v>44383</v>
      </c>
      <c r="M39" s="10"/>
      <c r="N39" s="10"/>
      <c r="O39" s="10"/>
      <c r="P39" s="10"/>
      <c r="Q39" s="10"/>
      <c r="R39" s="10"/>
      <c r="S39" s="10"/>
      <c r="T39" s="10"/>
    </row>
    <row r="40" spans="1:20" x14ac:dyDescent="0.2">
      <c r="A40" s="8">
        <f t="shared" si="3"/>
        <v>1987</v>
      </c>
      <c r="B40" s="9">
        <f t="shared" si="17"/>
        <v>1</v>
      </c>
      <c r="C40" s="10">
        <f t="shared" si="4"/>
        <v>10226</v>
      </c>
      <c r="D40" s="10">
        <f t="shared" si="5"/>
        <v>20511</v>
      </c>
      <c r="E40" s="10">
        <f t="shared" si="6"/>
        <v>26882</v>
      </c>
      <c r="F40" s="10">
        <f t="shared" si="7"/>
        <v>32326</v>
      </c>
      <c r="G40" s="10">
        <f t="shared" si="8"/>
        <v>35257</v>
      </c>
      <c r="H40" s="10">
        <f t="shared" si="9"/>
        <v>40557</v>
      </c>
      <c r="I40" s="10">
        <f t="shared" si="10"/>
        <v>43753</v>
      </c>
      <c r="J40" s="10">
        <f t="shared" si="11"/>
        <v>44609</v>
      </c>
      <c r="K40" s="10">
        <f t="shared" si="12"/>
        <v>44196</v>
      </c>
      <c r="L40" s="10"/>
      <c r="M40" s="10"/>
      <c r="N40" s="10"/>
      <c r="O40" s="10"/>
      <c r="P40" s="10"/>
      <c r="Q40" s="10"/>
      <c r="R40" s="10"/>
      <c r="S40" s="10"/>
      <c r="T40" s="10"/>
    </row>
    <row r="41" spans="1:20" x14ac:dyDescent="0.2">
      <c r="A41" s="8">
        <f t="shared" si="3"/>
        <v>1988</v>
      </c>
      <c r="B41" s="9">
        <f t="shared" si="17"/>
        <v>1</v>
      </c>
      <c r="C41" s="10">
        <f t="shared" si="4"/>
        <v>8170</v>
      </c>
      <c r="D41" s="10">
        <f t="shared" si="5"/>
        <v>18567</v>
      </c>
      <c r="E41" s="10">
        <f t="shared" si="6"/>
        <v>26472</v>
      </c>
      <c r="F41" s="10">
        <f t="shared" si="7"/>
        <v>33002</v>
      </c>
      <c r="G41" s="10">
        <f t="shared" si="8"/>
        <v>36321</v>
      </c>
      <c r="H41" s="10">
        <f t="shared" si="9"/>
        <v>37047</v>
      </c>
      <c r="I41" s="10">
        <f t="shared" si="10"/>
        <v>39675</v>
      </c>
      <c r="J41" s="10">
        <f t="shared" si="11"/>
        <v>40398</v>
      </c>
      <c r="K41" s="10"/>
      <c r="L41" s="10"/>
      <c r="M41" s="10"/>
      <c r="N41" s="10"/>
      <c r="O41" s="10"/>
      <c r="P41" s="10"/>
      <c r="Q41" s="10"/>
      <c r="R41" s="10"/>
      <c r="S41" s="10"/>
      <c r="T41" s="10"/>
    </row>
    <row r="42" spans="1:20" x14ac:dyDescent="0.2">
      <c r="A42" s="8">
        <f t="shared" si="3"/>
        <v>1989</v>
      </c>
      <c r="B42" s="9">
        <f t="shared" si="17"/>
        <v>1</v>
      </c>
      <c r="C42" s="10">
        <f t="shared" si="4"/>
        <v>10433</v>
      </c>
      <c r="D42" s="10">
        <f t="shared" si="5"/>
        <v>19484</v>
      </c>
      <c r="E42" s="10">
        <f t="shared" si="6"/>
        <v>32103</v>
      </c>
      <c r="F42" s="10">
        <f t="shared" si="7"/>
        <v>38936</v>
      </c>
      <c r="G42" s="10">
        <f t="shared" si="8"/>
        <v>45851</v>
      </c>
      <c r="H42" s="10">
        <f t="shared" si="9"/>
        <v>45133</v>
      </c>
      <c r="I42" s="10">
        <f t="shared" si="10"/>
        <v>45501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</row>
    <row r="43" spans="1:20" x14ac:dyDescent="0.2">
      <c r="A43" s="8">
        <f t="shared" si="3"/>
        <v>1990</v>
      </c>
      <c r="B43" s="9">
        <f t="shared" si="17"/>
        <v>1</v>
      </c>
      <c r="C43" s="10">
        <f t="shared" si="4"/>
        <v>9661</v>
      </c>
      <c r="D43" s="10">
        <f t="shared" si="5"/>
        <v>23808</v>
      </c>
      <c r="E43" s="10">
        <f t="shared" si="6"/>
        <v>32966</v>
      </c>
      <c r="F43" s="10">
        <f t="shared" si="7"/>
        <v>42907</v>
      </c>
      <c r="G43" s="10">
        <f t="shared" si="8"/>
        <v>46930</v>
      </c>
      <c r="H43" s="10">
        <f t="shared" si="9"/>
        <v>49300</v>
      </c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</row>
    <row r="44" spans="1:20" x14ac:dyDescent="0.2">
      <c r="A44" s="8">
        <f t="shared" si="3"/>
        <v>1991</v>
      </c>
      <c r="B44" s="9">
        <f t="shared" si="17"/>
        <v>1</v>
      </c>
      <c r="C44" s="10">
        <f t="shared" si="4"/>
        <v>14275</v>
      </c>
      <c r="D44" s="10">
        <f t="shared" si="5"/>
        <v>25551</v>
      </c>
      <c r="E44" s="10">
        <f t="shared" si="6"/>
        <v>33754</v>
      </c>
      <c r="F44" s="10">
        <f t="shared" si="7"/>
        <v>38674</v>
      </c>
      <c r="G44" s="10">
        <f t="shared" si="8"/>
        <v>41132</v>
      </c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</row>
    <row r="45" spans="1:20" x14ac:dyDescent="0.2">
      <c r="A45" s="8">
        <f t="shared" si="3"/>
        <v>1992</v>
      </c>
      <c r="B45" s="9">
        <f t="shared" si="17"/>
        <v>1</v>
      </c>
      <c r="C45" s="10">
        <f t="shared" si="4"/>
        <v>13245</v>
      </c>
      <c r="D45" s="10">
        <f t="shared" si="5"/>
        <v>29206</v>
      </c>
      <c r="E45" s="10">
        <f t="shared" si="6"/>
        <v>36987</v>
      </c>
      <c r="F45" s="10">
        <f t="shared" si="7"/>
        <v>44075</v>
      </c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</row>
    <row r="46" spans="1:20" x14ac:dyDescent="0.2">
      <c r="A46" s="8">
        <f t="shared" si="3"/>
        <v>1993</v>
      </c>
      <c r="B46" s="9">
        <f t="shared" si="17"/>
        <v>1</v>
      </c>
      <c r="C46" s="10">
        <f t="shared" si="4"/>
        <v>14711</v>
      </c>
      <c r="D46" s="10">
        <f t="shared" si="5"/>
        <v>27082</v>
      </c>
      <c r="E46" s="10">
        <f t="shared" si="6"/>
        <v>34230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</row>
    <row r="47" spans="1:20" x14ac:dyDescent="0.2">
      <c r="A47" s="8">
        <f t="shared" si="3"/>
        <v>1994</v>
      </c>
      <c r="B47" s="9">
        <f t="shared" si="17"/>
        <v>1</v>
      </c>
      <c r="C47" s="10">
        <f t="shared" si="4"/>
        <v>12476</v>
      </c>
      <c r="D47" s="10">
        <f t="shared" si="5"/>
        <v>23126</v>
      </c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</row>
    <row r="48" spans="1:20" x14ac:dyDescent="0.2">
      <c r="A48" s="8">
        <f t="shared" si="3"/>
        <v>1995</v>
      </c>
      <c r="B48" s="9">
        <f t="shared" si="17"/>
        <v>1</v>
      </c>
      <c r="C48" s="10">
        <f t="shared" si="4"/>
        <v>9715</v>
      </c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</row>
    <row r="51" spans="1:16" ht="15.75" x14ac:dyDescent="0.25">
      <c r="A51" s="5" t="s">
        <v>9</v>
      </c>
    </row>
    <row r="52" spans="1:16" ht="15.75" x14ac:dyDescent="0.25">
      <c r="A52" s="5" t="s">
        <v>10</v>
      </c>
    </row>
    <row r="54" spans="1:16" ht="15.75" x14ac:dyDescent="0.25">
      <c r="A54" s="1" t="s">
        <v>0</v>
      </c>
      <c r="B54" s="5" t="s">
        <v>11</v>
      </c>
      <c r="C54" s="5"/>
      <c r="D54" s="5"/>
      <c r="E54" s="5"/>
      <c r="F54" s="5"/>
      <c r="G54" s="5"/>
      <c r="H54" s="5"/>
      <c r="I54" s="5"/>
      <c r="J54" s="5"/>
      <c r="K54" s="5"/>
      <c r="L54" s="5"/>
      <c r="N54" s="13"/>
      <c r="O54" s="5" t="s">
        <v>12</v>
      </c>
      <c r="P54" s="5"/>
    </row>
    <row r="55" spans="1:16" ht="15.75" x14ac:dyDescent="0.25">
      <c r="A55" s="1" t="s">
        <v>2</v>
      </c>
      <c r="B55" s="5">
        <v>0</v>
      </c>
      <c r="C55" s="5">
        <v>1</v>
      </c>
      <c r="D55" s="5">
        <v>2</v>
      </c>
      <c r="E55" s="5">
        <v>3</v>
      </c>
      <c r="F55" s="5">
        <v>4</v>
      </c>
      <c r="G55" s="5">
        <v>5</v>
      </c>
      <c r="H55" s="5">
        <v>6</v>
      </c>
      <c r="I55" s="5">
        <v>7</v>
      </c>
      <c r="J55" s="5">
        <v>8</v>
      </c>
      <c r="K55" s="5">
        <v>9</v>
      </c>
      <c r="L55" s="5">
        <v>10</v>
      </c>
      <c r="M55" s="14" t="s">
        <v>13</v>
      </c>
      <c r="N55" s="13" t="s">
        <v>14</v>
      </c>
      <c r="O55" s="5" t="s">
        <v>15</v>
      </c>
      <c r="P55" s="5" t="s">
        <v>16</v>
      </c>
    </row>
    <row r="56" spans="1:16" x14ac:dyDescent="0.2">
      <c r="A56" s="15"/>
      <c r="N56" s="16"/>
    </row>
    <row r="57" spans="1:16" ht="15.75" x14ac:dyDescent="0.25">
      <c r="A57" s="8">
        <v>1978</v>
      </c>
      <c r="B57" s="17">
        <v>368</v>
      </c>
      <c r="C57" s="17">
        <v>191</v>
      </c>
      <c r="D57" s="17">
        <v>28</v>
      </c>
      <c r="E57" s="17">
        <v>8</v>
      </c>
      <c r="F57" s="17">
        <v>6</v>
      </c>
      <c r="G57" s="17">
        <v>5</v>
      </c>
      <c r="H57" s="17">
        <v>3</v>
      </c>
      <c r="I57" s="17">
        <v>1</v>
      </c>
      <c r="J57" s="17">
        <v>0</v>
      </c>
      <c r="K57" s="17">
        <v>0</v>
      </c>
      <c r="L57" s="17">
        <v>1</v>
      </c>
      <c r="M57" s="18">
        <v>0.14487865899107327</v>
      </c>
      <c r="N57" s="19">
        <f>SUM(B57:L57)</f>
        <v>611</v>
      </c>
      <c r="O57" s="18">
        <f>P57-N57</f>
        <v>0.1448786589910469</v>
      </c>
      <c r="P57" s="18">
        <f>SUM(B57:M57)</f>
        <v>611.14487865899105</v>
      </c>
    </row>
    <row r="58" spans="1:16" ht="15.75" x14ac:dyDescent="0.25">
      <c r="A58" s="8">
        <v>1979</v>
      </c>
      <c r="B58" s="17">
        <v>393</v>
      </c>
      <c r="C58" s="17">
        <v>151</v>
      </c>
      <c r="D58" s="17">
        <v>25</v>
      </c>
      <c r="E58" s="17">
        <v>6</v>
      </c>
      <c r="F58" s="17">
        <v>4</v>
      </c>
      <c r="G58" s="17">
        <v>5</v>
      </c>
      <c r="H58" s="17">
        <v>4</v>
      </c>
      <c r="I58" s="17">
        <v>1</v>
      </c>
      <c r="J58" s="17">
        <v>2</v>
      </c>
      <c r="K58" s="17">
        <v>1</v>
      </c>
      <c r="L58" s="17">
        <v>0</v>
      </c>
      <c r="M58" s="18">
        <v>0.15325834520642714</v>
      </c>
      <c r="N58" s="19">
        <f t="shared" ref="N58:N64" si="18">SUM(B58:L58)</f>
        <v>592</v>
      </c>
      <c r="O58" s="18">
        <f t="shared" ref="O58:O74" si="19">P58-N58</f>
        <v>0.15325834520638182</v>
      </c>
      <c r="P58" s="18">
        <f t="shared" ref="P58:P73" si="20">SUM(B58:M58)</f>
        <v>592.15325834520638</v>
      </c>
    </row>
    <row r="59" spans="1:16" ht="15.75" x14ac:dyDescent="0.25">
      <c r="A59" s="8">
        <v>1980</v>
      </c>
      <c r="B59" s="17">
        <v>517</v>
      </c>
      <c r="C59" s="17">
        <v>185</v>
      </c>
      <c r="D59" s="17">
        <v>29</v>
      </c>
      <c r="E59" s="17">
        <v>17</v>
      </c>
      <c r="F59" s="17">
        <v>11</v>
      </c>
      <c r="G59" s="17">
        <v>10</v>
      </c>
      <c r="H59" s="17">
        <v>8</v>
      </c>
      <c r="I59" s="17">
        <v>1</v>
      </c>
      <c r="J59" s="17">
        <v>0</v>
      </c>
      <c r="K59" s="17">
        <v>0</v>
      </c>
      <c r="L59" s="17">
        <v>1</v>
      </c>
      <c r="M59" s="18">
        <v>0.20039964907477475</v>
      </c>
      <c r="N59" s="19">
        <f t="shared" si="18"/>
        <v>779</v>
      </c>
      <c r="O59" s="18">
        <f t="shared" si="19"/>
        <v>0.20039964907482499</v>
      </c>
      <c r="P59" s="18">
        <f t="shared" si="20"/>
        <v>779.20039964907482</v>
      </c>
    </row>
    <row r="60" spans="1:16" ht="15.75" x14ac:dyDescent="0.25">
      <c r="A60" s="8">
        <v>1981</v>
      </c>
      <c r="B60" s="17">
        <v>578</v>
      </c>
      <c r="C60" s="17">
        <v>254</v>
      </c>
      <c r="D60" s="17">
        <v>49</v>
      </c>
      <c r="E60" s="17">
        <v>22</v>
      </c>
      <c r="F60" s="17">
        <v>17</v>
      </c>
      <c r="G60" s="17">
        <v>6</v>
      </c>
      <c r="H60" s="17">
        <v>3</v>
      </c>
      <c r="I60" s="17">
        <v>0</v>
      </c>
      <c r="J60" s="17">
        <v>1</v>
      </c>
      <c r="K60" s="17">
        <v>0</v>
      </c>
      <c r="L60" s="17">
        <v>0</v>
      </c>
      <c r="M60" s="18">
        <v>0.20852822821165981</v>
      </c>
      <c r="N60" s="19">
        <f t="shared" si="18"/>
        <v>930</v>
      </c>
      <c r="O60" s="18">
        <f t="shared" si="19"/>
        <v>0.20852822821166228</v>
      </c>
      <c r="P60" s="18">
        <f t="shared" si="20"/>
        <v>930.20852822821166</v>
      </c>
    </row>
    <row r="61" spans="1:16" ht="15.75" x14ac:dyDescent="0.25">
      <c r="A61" s="8">
        <v>1982</v>
      </c>
      <c r="B61" s="17">
        <v>622</v>
      </c>
      <c r="C61" s="17">
        <v>206</v>
      </c>
      <c r="D61" s="17">
        <v>39</v>
      </c>
      <c r="E61" s="17">
        <v>16</v>
      </c>
      <c r="F61" s="17">
        <v>3</v>
      </c>
      <c r="G61" s="17">
        <v>7</v>
      </c>
      <c r="H61" s="17">
        <v>0</v>
      </c>
      <c r="I61" s="17">
        <v>1</v>
      </c>
      <c r="J61" s="17">
        <v>0</v>
      </c>
      <c r="K61" s="17">
        <v>0</v>
      </c>
      <c r="L61" s="17">
        <v>0</v>
      </c>
      <c r="M61" s="18">
        <v>0.21629634718751709</v>
      </c>
      <c r="N61" s="19">
        <f t="shared" si="18"/>
        <v>894</v>
      </c>
      <c r="O61" s="18">
        <f t="shared" si="19"/>
        <v>0.21629634718749458</v>
      </c>
      <c r="P61" s="18">
        <f t="shared" si="20"/>
        <v>894.21629634718749</v>
      </c>
    </row>
    <row r="62" spans="1:16" ht="15.75" x14ac:dyDescent="0.25">
      <c r="A62" s="8">
        <v>1983</v>
      </c>
      <c r="B62" s="17">
        <v>660</v>
      </c>
      <c r="C62" s="17">
        <v>243</v>
      </c>
      <c r="D62" s="17">
        <v>28</v>
      </c>
      <c r="E62" s="17">
        <v>12</v>
      </c>
      <c r="F62" s="17">
        <v>12</v>
      </c>
      <c r="G62" s="17">
        <v>4</v>
      </c>
      <c r="H62" s="17">
        <v>4</v>
      </c>
      <c r="I62" s="17">
        <v>1</v>
      </c>
      <c r="J62" s="17">
        <v>0</v>
      </c>
      <c r="K62" s="17">
        <v>0</v>
      </c>
      <c r="L62" s="17">
        <v>0</v>
      </c>
      <c r="M62" s="18">
        <v>0.22433379875560297</v>
      </c>
      <c r="N62" s="19">
        <f t="shared" si="18"/>
        <v>964</v>
      </c>
      <c r="O62" s="18">
        <f t="shared" si="19"/>
        <v>0.22433379875565151</v>
      </c>
      <c r="P62" s="18">
        <f t="shared" si="20"/>
        <v>964.22433379875565</v>
      </c>
    </row>
    <row r="63" spans="1:16" ht="15.75" x14ac:dyDescent="0.25">
      <c r="A63" s="8">
        <v>1984</v>
      </c>
      <c r="B63" s="17">
        <v>666</v>
      </c>
      <c r="C63" s="17">
        <v>234</v>
      </c>
      <c r="D63" s="17">
        <v>53</v>
      </c>
      <c r="E63" s="17">
        <v>10</v>
      </c>
      <c r="F63" s="17">
        <v>8</v>
      </c>
      <c r="G63" s="17">
        <v>4</v>
      </c>
      <c r="H63" s="17">
        <v>6</v>
      </c>
      <c r="I63" s="17">
        <v>1</v>
      </c>
      <c r="J63" s="17">
        <v>0</v>
      </c>
      <c r="K63" s="17">
        <v>0</v>
      </c>
      <c r="L63" s="17">
        <v>0</v>
      </c>
      <c r="M63" s="18">
        <v>0.23147820014945716</v>
      </c>
      <c r="N63" s="19">
        <f t="shared" si="18"/>
        <v>982</v>
      </c>
      <c r="O63" s="18">
        <f t="shared" si="19"/>
        <v>0.23147820014946774</v>
      </c>
      <c r="P63" s="18">
        <f t="shared" si="20"/>
        <v>982.23147820014947</v>
      </c>
    </row>
    <row r="64" spans="1:16" ht="15.75" x14ac:dyDescent="0.25">
      <c r="A64" s="8">
        <v>1985</v>
      </c>
      <c r="B64" s="17">
        <v>573</v>
      </c>
      <c r="C64" s="17">
        <v>266</v>
      </c>
      <c r="D64" s="17">
        <v>62</v>
      </c>
      <c r="E64" s="17">
        <v>12</v>
      </c>
      <c r="F64" s="17">
        <v>5</v>
      </c>
      <c r="G64" s="17">
        <v>7</v>
      </c>
      <c r="H64" s="17">
        <v>6</v>
      </c>
      <c r="I64" s="17">
        <v>5</v>
      </c>
      <c r="J64" s="17">
        <v>1</v>
      </c>
      <c r="K64" s="17">
        <v>0</v>
      </c>
      <c r="L64" s="17">
        <v>1</v>
      </c>
      <c r="M64" s="18">
        <v>0.23755134634565006</v>
      </c>
      <c r="N64" s="19">
        <f t="shared" si="18"/>
        <v>938</v>
      </c>
      <c r="O64" s="18">
        <f t="shared" si="19"/>
        <v>0.23755134634564001</v>
      </c>
      <c r="P64" s="18">
        <f t="shared" si="20"/>
        <v>938.23755134634564</v>
      </c>
    </row>
    <row r="65" spans="1:16" ht="15.75" x14ac:dyDescent="0.25">
      <c r="A65" s="8">
        <v>1986</v>
      </c>
      <c r="B65" s="17">
        <v>582</v>
      </c>
      <c r="C65" s="17">
        <v>281</v>
      </c>
      <c r="D65" s="17">
        <v>32</v>
      </c>
      <c r="E65" s="17">
        <v>27</v>
      </c>
      <c r="F65" s="17">
        <v>12</v>
      </c>
      <c r="G65" s="17">
        <v>13</v>
      </c>
      <c r="H65" s="17">
        <v>6</v>
      </c>
      <c r="I65" s="17">
        <v>2</v>
      </c>
      <c r="J65" s="17">
        <v>1</v>
      </c>
      <c r="K65" s="17">
        <v>0</v>
      </c>
      <c r="L65" s="18">
        <v>0.21468404966480767</v>
      </c>
      <c r="M65" s="18">
        <v>0.24969763873803585</v>
      </c>
      <c r="N65" s="19">
        <f>SUM(B65:K65)</f>
        <v>956</v>
      </c>
      <c r="O65" s="18">
        <f t="shared" si="19"/>
        <v>0.46438168840279559</v>
      </c>
      <c r="P65" s="18">
        <f t="shared" si="20"/>
        <v>956.4643816884028</v>
      </c>
    </row>
    <row r="66" spans="1:16" ht="15.75" x14ac:dyDescent="0.25">
      <c r="A66" s="8">
        <v>1987</v>
      </c>
      <c r="B66" s="17">
        <v>545</v>
      </c>
      <c r="C66" s="17">
        <v>220</v>
      </c>
      <c r="D66" s="17">
        <v>43</v>
      </c>
      <c r="E66" s="17">
        <v>18</v>
      </c>
      <c r="F66" s="17">
        <v>12</v>
      </c>
      <c r="G66" s="17">
        <v>9</v>
      </c>
      <c r="H66" s="17">
        <v>5</v>
      </c>
      <c r="I66" s="17">
        <v>2</v>
      </c>
      <c r="J66" s="17">
        <v>0</v>
      </c>
      <c r="K66" s="18">
        <v>0.40648186269287712</v>
      </c>
      <c r="L66" s="18">
        <v>0.21856495171748125</v>
      </c>
      <c r="M66" s="18">
        <v>0.25421149097922091</v>
      </c>
      <c r="N66" s="19">
        <f>SUM(B66:J66)</f>
        <v>854</v>
      </c>
      <c r="O66" s="18">
        <f t="shared" si="19"/>
        <v>0.87925830538949867</v>
      </c>
      <c r="P66" s="18">
        <f t="shared" si="20"/>
        <v>854.8792583053895</v>
      </c>
    </row>
    <row r="67" spans="1:16" ht="15.75" x14ac:dyDescent="0.25">
      <c r="A67" s="8">
        <v>1988</v>
      </c>
      <c r="B67" s="17">
        <v>509</v>
      </c>
      <c r="C67" s="17">
        <v>266</v>
      </c>
      <c r="D67" s="17">
        <v>49</v>
      </c>
      <c r="E67" s="17">
        <v>22</v>
      </c>
      <c r="F67" s="17">
        <v>15</v>
      </c>
      <c r="G67" s="17">
        <v>4</v>
      </c>
      <c r="H67" s="17">
        <v>8</v>
      </c>
      <c r="I67" s="17">
        <v>0</v>
      </c>
      <c r="J67" s="18">
        <v>0.79048358868418134</v>
      </c>
      <c r="K67" s="18">
        <v>0.42504235305760646</v>
      </c>
      <c r="L67" s="18">
        <v>0.22854491159452234</v>
      </c>
      <c r="M67" s="18">
        <v>0.26581911818714943</v>
      </c>
      <c r="N67" s="19">
        <f>SUM(B67:I67)</f>
        <v>873</v>
      </c>
      <c r="O67" s="18">
        <f t="shared" si="19"/>
        <v>1.7098899715234666</v>
      </c>
      <c r="P67" s="18">
        <f t="shared" si="20"/>
        <v>874.70988997152347</v>
      </c>
    </row>
    <row r="68" spans="1:16" ht="15.75" x14ac:dyDescent="0.25">
      <c r="A68" s="8">
        <v>1989</v>
      </c>
      <c r="B68" s="17">
        <v>589</v>
      </c>
      <c r="C68" s="17">
        <v>210</v>
      </c>
      <c r="D68" s="17">
        <v>29</v>
      </c>
      <c r="E68" s="17">
        <v>17</v>
      </c>
      <c r="F68" s="17">
        <v>12</v>
      </c>
      <c r="G68" s="17">
        <v>4</v>
      </c>
      <c r="H68" s="17">
        <v>9</v>
      </c>
      <c r="I68" s="18">
        <v>1.5641547328870478</v>
      </c>
      <c r="J68" s="18">
        <v>0.84104466902237041</v>
      </c>
      <c r="K68" s="18">
        <v>0.45222900293588064</v>
      </c>
      <c r="L68" s="18">
        <v>0.24316315010248418</v>
      </c>
      <c r="M68" s="18">
        <v>0.28282149746798829</v>
      </c>
      <c r="N68" s="19">
        <f>SUM(B68:H68)</f>
        <v>870</v>
      </c>
      <c r="O68" s="18">
        <f t="shared" si="19"/>
        <v>3.3834130524157899</v>
      </c>
      <c r="P68" s="18">
        <f t="shared" si="20"/>
        <v>873.38341305241579</v>
      </c>
    </row>
    <row r="69" spans="1:16" ht="15.75" x14ac:dyDescent="0.25">
      <c r="A69" s="8">
        <v>1990</v>
      </c>
      <c r="B69" s="17">
        <v>564</v>
      </c>
      <c r="C69" s="17">
        <v>196</v>
      </c>
      <c r="D69" s="17">
        <v>23</v>
      </c>
      <c r="E69" s="17">
        <v>12</v>
      </c>
      <c r="F69" s="17">
        <v>9</v>
      </c>
      <c r="G69" s="17">
        <v>5</v>
      </c>
      <c r="H69" s="18">
        <v>3.1846264643077506</v>
      </c>
      <c r="I69" s="18">
        <v>1.7123709402393308</v>
      </c>
      <c r="J69" s="18">
        <v>0.92074039760688609</v>
      </c>
      <c r="K69" s="18">
        <v>0.49508132838717661</v>
      </c>
      <c r="L69" s="18">
        <v>0.26620480903702048</v>
      </c>
      <c r="M69" s="18">
        <v>0.30962110292327893</v>
      </c>
      <c r="N69" s="19">
        <f>SUM(B69:G69)</f>
        <v>809</v>
      </c>
      <c r="O69" s="18">
        <f t="shared" si="19"/>
        <v>6.88864504250148</v>
      </c>
      <c r="P69" s="18">
        <f t="shared" si="20"/>
        <v>815.88864504250148</v>
      </c>
    </row>
    <row r="70" spans="1:16" ht="15.75" x14ac:dyDescent="0.25">
      <c r="A70" s="8">
        <v>1991</v>
      </c>
      <c r="B70" s="17">
        <v>607</v>
      </c>
      <c r="C70" s="17">
        <v>203</v>
      </c>
      <c r="D70" s="17">
        <v>29</v>
      </c>
      <c r="E70" s="17">
        <v>9</v>
      </c>
      <c r="F70" s="17">
        <v>7</v>
      </c>
      <c r="G70" s="18">
        <v>6.2107402830831058</v>
      </c>
      <c r="H70" s="18">
        <v>3.3395097658453574</v>
      </c>
      <c r="I70" s="18">
        <v>1.795651559694641</v>
      </c>
      <c r="J70" s="18">
        <v>0.96552031582922693</v>
      </c>
      <c r="K70" s="18">
        <v>0.5191594523146239</v>
      </c>
      <c r="L70" s="18">
        <v>0.27915159578609194</v>
      </c>
      <c r="M70" s="18">
        <v>0.32467942740306904</v>
      </c>
      <c r="N70" s="19">
        <f>SUM(B70:F70)</f>
        <v>855</v>
      </c>
      <c r="O70" s="18">
        <f t="shared" si="19"/>
        <v>13.434412399956159</v>
      </c>
      <c r="P70" s="18">
        <f t="shared" si="20"/>
        <v>868.43441239995616</v>
      </c>
    </row>
    <row r="71" spans="1:16" ht="15.75" x14ac:dyDescent="0.25">
      <c r="A71" s="8">
        <v>1992</v>
      </c>
      <c r="B71" s="17">
        <v>674</v>
      </c>
      <c r="C71" s="17">
        <v>169</v>
      </c>
      <c r="D71" s="17">
        <v>20</v>
      </c>
      <c r="E71" s="17">
        <v>12</v>
      </c>
      <c r="F71" s="18">
        <v>10.071386460640293</v>
      </c>
      <c r="G71" s="18">
        <v>6.3102556094219953</v>
      </c>
      <c r="H71" s="18">
        <v>3.3930190721458029</v>
      </c>
      <c r="I71" s="18">
        <v>1.8244234681643414</v>
      </c>
      <c r="J71" s="18">
        <v>0.98099094653299146</v>
      </c>
      <c r="K71" s="18">
        <v>0.52747799728095146</v>
      </c>
      <c r="L71" s="18">
        <v>0.28362447033670579</v>
      </c>
      <c r="M71" s="18">
        <v>0.32988179905295889</v>
      </c>
      <c r="N71" s="19">
        <f>SUM(B71:E71)</f>
        <v>875</v>
      </c>
      <c r="O71" s="18">
        <f t="shared" si="19"/>
        <v>23.721059823575956</v>
      </c>
      <c r="P71" s="18">
        <f t="shared" si="20"/>
        <v>898.72105982357596</v>
      </c>
    </row>
    <row r="72" spans="1:16" ht="15.75" x14ac:dyDescent="0.25">
      <c r="A72" s="8">
        <v>1993</v>
      </c>
      <c r="B72" s="17">
        <v>619</v>
      </c>
      <c r="C72" s="17">
        <v>190</v>
      </c>
      <c r="D72" s="17">
        <v>41</v>
      </c>
      <c r="E72" s="18">
        <v>11.785714285714286</v>
      </c>
      <c r="F72" s="18">
        <v>10.513130206872798</v>
      </c>
      <c r="G72" s="18">
        <v>6.5870314002711057</v>
      </c>
      <c r="H72" s="18">
        <v>3.5418411793924682</v>
      </c>
      <c r="I72" s="18">
        <v>1.9044449886065404</v>
      </c>
      <c r="J72" s="18">
        <v>1.024018449988966</v>
      </c>
      <c r="K72" s="18">
        <v>0.55061384927955426</v>
      </c>
      <c r="L72" s="18">
        <v>0.29606459827136367</v>
      </c>
      <c r="M72" s="18">
        <v>0.34435083192118099</v>
      </c>
      <c r="N72" s="19">
        <f>SUM(B72:D72)</f>
        <v>850</v>
      </c>
      <c r="O72" s="18">
        <f t="shared" si="19"/>
        <v>36.547209790318334</v>
      </c>
      <c r="P72" s="18">
        <f t="shared" si="20"/>
        <v>886.54720979031833</v>
      </c>
    </row>
    <row r="73" spans="1:16" ht="15.75" x14ac:dyDescent="0.25">
      <c r="A73" s="8">
        <v>1994</v>
      </c>
      <c r="B73" s="17">
        <v>660</v>
      </c>
      <c r="C73" s="17">
        <v>161</v>
      </c>
      <c r="D73" s="18">
        <v>31.609727616993325</v>
      </c>
      <c r="E73" s="18">
        <v>12.007712244237869</v>
      </c>
      <c r="F73" s="18">
        <v>10.71115752936163</v>
      </c>
      <c r="G73" s="18">
        <v>6.7111059780303366</v>
      </c>
      <c r="H73" s="18">
        <v>3.60855597428555</v>
      </c>
      <c r="I73" s="18">
        <v>1.9403174770566964</v>
      </c>
      <c r="J73" s="18">
        <v>1.0433070565067386</v>
      </c>
      <c r="K73" s="18">
        <v>0.56098531659257378</v>
      </c>
      <c r="L73" s="18">
        <v>0.30164132742107802</v>
      </c>
      <c r="M73" s="18">
        <v>0.35083708976259681</v>
      </c>
      <c r="N73" s="19">
        <f>SUM(B73:C73)</f>
        <v>821</v>
      </c>
      <c r="O73" s="18">
        <f t="shared" si="19"/>
        <v>68.845347610248382</v>
      </c>
      <c r="P73" s="18">
        <f t="shared" si="20"/>
        <v>889.84534761024838</v>
      </c>
    </row>
    <row r="74" spans="1:16" ht="15.75" x14ac:dyDescent="0.25">
      <c r="A74" s="8">
        <v>1995</v>
      </c>
      <c r="B74" s="17">
        <v>660</v>
      </c>
      <c r="C74" s="18">
        <v>180.73999442900237</v>
      </c>
      <c r="D74" s="18">
        <v>32.101075260097794</v>
      </c>
      <c r="E74" s="18">
        <v>12.194362416671217</v>
      </c>
      <c r="F74" s="18">
        <v>10.877653807682712</v>
      </c>
      <c r="G74" s="18">
        <v>6.8154246910823533</v>
      </c>
      <c r="H74" s="18">
        <v>3.6646480575347127</v>
      </c>
      <c r="I74" s="18">
        <v>1.9704781424941831</v>
      </c>
      <c r="J74" s="18">
        <v>1.059524420650467</v>
      </c>
      <c r="K74" s="18">
        <v>0.56970537949421651</v>
      </c>
      <c r="L74" s="18">
        <v>0.30633009782388188</v>
      </c>
      <c r="M74" s="18">
        <v>0.35629056849095542</v>
      </c>
      <c r="N74" s="19">
        <f>SUM(B74)</f>
        <v>660</v>
      </c>
      <c r="O74" s="18">
        <f t="shared" si="19"/>
        <v>250.65548727102475</v>
      </c>
      <c r="P74" s="18">
        <f>SUM(B74:M74)</f>
        <v>910.65548727102475</v>
      </c>
    </row>
    <row r="75" spans="1:16" ht="15.75" x14ac:dyDescent="0.25">
      <c r="O75" s="5"/>
      <c r="P75" s="5"/>
    </row>
    <row r="76" spans="1:16" ht="16.5" thickBot="1" x14ac:dyDescent="0.3">
      <c r="O76" s="20">
        <f>SUM(O57:O74)</f>
        <v>408.14582952927879</v>
      </c>
      <c r="P76" s="5"/>
    </row>
    <row r="77" spans="1:16" ht="15.75" thickTop="1" x14ac:dyDescent="0.2"/>
    <row r="78" spans="1:16" ht="15.75" x14ac:dyDescent="0.25">
      <c r="A78" s="5"/>
    </row>
    <row r="79" spans="1:16" ht="15.75" x14ac:dyDescent="0.25">
      <c r="A79" s="5" t="s">
        <v>46</v>
      </c>
    </row>
    <row r="81" spans="1:19" ht="15.75" x14ac:dyDescent="0.25">
      <c r="A81" s="1" t="s">
        <v>0</v>
      </c>
      <c r="B81" s="5" t="s">
        <v>11</v>
      </c>
      <c r="C81" s="5"/>
      <c r="D81" s="5"/>
      <c r="E81" s="5"/>
      <c r="F81" s="5"/>
      <c r="G81" s="5"/>
      <c r="H81" s="5"/>
      <c r="I81" s="5"/>
      <c r="J81" s="5"/>
      <c r="K81" s="5"/>
      <c r="L81" s="5"/>
    </row>
    <row r="82" spans="1:19" ht="15.75" x14ac:dyDescent="0.25">
      <c r="A82" s="1" t="s">
        <v>2</v>
      </c>
      <c r="B82" s="5">
        <v>0</v>
      </c>
      <c r="C82" s="5">
        <v>1</v>
      </c>
      <c r="D82" s="5">
        <v>2</v>
      </c>
      <c r="E82" s="5">
        <v>3</v>
      </c>
      <c r="F82" s="5">
        <v>4</v>
      </c>
      <c r="G82" s="5">
        <v>5</v>
      </c>
      <c r="H82" s="5">
        <v>6</v>
      </c>
      <c r="I82" s="5">
        <v>7</v>
      </c>
      <c r="J82" s="5">
        <v>8</v>
      </c>
      <c r="K82" s="5">
        <v>9</v>
      </c>
      <c r="L82" s="5">
        <v>10</v>
      </c>
      <c r="M82" s="5">
        <v>11</v>
      </c>
      <c r="N82" s="5">
        <v>12</v>
      </c>
      <c r="O82" s="5">
        <v>13</v>
      </c>
      <c r="P82" s="5">
        <v>14</v>
      </c>
      <c r="Q82" s="5">
        <v>15</v>
      </c>
      <c r="R82" s="5">
        <v>16</v>
      </c>
      <c r="S82" s="5">
        <v>17</v>
      </c>
    </row>
    <row r="83" spans="1:19" x14ac:dyDescent="0.2">
      <c r="A83" s="15"/>
    </row>
    <row r="84" spans="1:19" x14ac:dyDescent="0.2">
      <c r="A84" s="8">
        <v>1978</v>
      </c>
      <c r="B84" s="17">
        <f>SUM($B57:B57)</f>
        <v>368</v>
      </c>
      <c r="C84" s="17">
        <f>SUM($B57:C57)</f>
        <v>559</v>
      </c>
      <c r="D84" s="17">
        <f>SUM($B57:D57)</f>
        <v>587</v>
      </c>
      <c r="E84" s="17">
        <f>SUM($B57:E57)</f>
        <v>595</v>
      </c>
      <c r="F84" s="17">
        <f>SUM($B57:F57)</f>
        <v>601</v>
      </c>
      <c r="G84" s="17">
        <f>SUM($B57:G57)</f>
        <v>606</v>
      </c>
      <c r="H84" s="17">
        <f>SUM($B57:H57)</f>
        <v>609</v>
      </c>
      <c r="I84" s="17">
        <f>SUM($B57:I57)</f>
        <v>610</v>
      </c>
      <c r="J84" s="17">
        <f>SUM($B57:J57)</f>
        <v>610</v>
      </c>
      <c r="K84" s="17">
        <f>SUM($B57:K57)</f>
        <v>610</v>
      </c>
      <c r="L84" s="17">
        <f>SUM($B57:L57)</f>
        <v>611</v>
      </c>
      <c r="M84" s="17">
        <f>SUM($B57:M57)</f>
        <v>611.14487865899105</v>
      </c>
      <c r="N84" s="17">
        <f>M84</f>
        <v>611.14487865899105</v>
      </c>
      <c r="O84" s="17">
        <f t="shared" ref="O84:S85" si="21">N84</f>
        <v>611.14487865899105</v>
      </c>
      <c r="P84" s="17">
        <f t="shared" si="21"/>
        <v>611.14487865899105</v>
      </c>
      <c r="Q84" s="17">
        <f t="shared" si="21"/>
        <v>611.14487865899105</v>
      </c>
      <c r="R84" s="17">
        <f t="shared" si="21"/>
        <v>611.14487865899105</v>
      </c>
      <c r="S84" s="17">
        <f t="shared" si="21"/>
        <v>611.14487865899105</v>
      </c>
    </row>
    <row r="85" spans="1:19" x14ac:dyDescent="0.2">
      <c r="A85" s="8">
        <v>1979</v>
      </c>
      <c r="B85" s="17">
        <v>393</v>
      </c>
      <c r="C85" s="17">
        <f>SUM($B58:C58)</f>
        <v>544</v>
      </c>
      <c r="D85" s="17">
        <f>SUM($B58:D58)</f>
        <v>569</v>
      </c>
      <c r="E85" s="17">
        <f>SUM($B58:E58)</f>
        <v>575</v>
      </c>
      <c r="F85" s="17">
        <f>SUM($B58:F58)</f>
        <v>579</v>
      </c>
      <c r="G85" s="17">
        <f>SUM($B58:G58)</f>
        <v>584</v>
      </c>
      <c r="H85" s="17">
        <f>SUM($B58:H58)</f>
        <v>588</v>
      </c>
      <c r="I85" s="17">
        <f>SUM($B58:I58)</f>
        <v>589</v>
      </c>
      <c r="J85" s="17">
        <f>SUM($B58:J58)</f>
        <v>591</v>
      </c>
      <c r="K85" s="17">
        <f>SUM($B58:K58)</f>
        <v>592</v>
      </c>
      <c r="L85" s="17">
        <f>SUM($B58:L58)</f>
        <v>592</v>
      </c>
      <c r="M85" s="17">
        <f>SUM($B58:M58)</f>
        <v>592.15325834520638</v>
      </c>
      <c r="N85" s="17">
        <f t="shared" ref="N85:N89" si="22">M85</f>
        <v>592.15325834520638</v>
      </c>
      <c r="O85" s="17">
        <f t="shared" ref="O85" si="23">N85</f>
        <v>592.15325834520638</v>
      </c>
      <c r="P85" s="17">
        <f t="shared" ref="P85" si="24">O85</f>
        <v>592.15325834520638</v>
      </c>
      <c r="Q85" s="17">
        <f t="shared" ref="Q85" si="25">P85</f>
        <v>592.15325834520638</v>
      </c>
      <c r="R85" s="17">
        <f t="shared" si="21"/>
        <v>592.15325834520638</v>
      </c>
    </row>
    <row r="86" spans="1:19" x14ac:dyDescent="0.2">
      <c r="A86" s="8">
        <v>1980</v>
      </c>
      <c r="B86" s="17">
        <v>517</v>
      </c>
      <c r="C86" s="17">
        <f>SUM($B59:C59)</f>
        <v>702</v>
      </c>
      <c r="D86" s="17">
        <f>SUM($B59:D59)</f>
        <v>731</v>
      </c>
      <c r="E86" s="17">
        <f>SUM($B59:E59)</f>
        <v>748</v>
      </c>
      <c r="F86" s="17">
        <f>SUM($B59:F59)</f>
        <v>759</v>
      </c>
      <c r="G86" s="17">
        <f>SUM($B59:G59)</f>
        <v>769</v>
      </c>
      <c r="H86" s="17">
        <f>SUM($B59:H59)</f>
        <v>777</v>
      </c>
      <c r="I86" s="17">
        <f>SUM($B59:I59)</f>
        <v>778</v>
      </c>
      <c r="J86" s="17">
        <f>SUM($B59:J59)</f>
        <v>778</v>
      </c>
      <c r="K86" s="17">
        <f>SUM($B59:K59)</f>
        <v>778</v>
      </c>
      <c r="L86" s="17">
        <f>SUM($B59:L59)</f>
        <v>779</v>
      </c>
      <c r="M86" s="17">
        <f>SUM($B59:M59)</f>
        <v>779.20039964907482</v>
      </c>
      <c r="N86" s="17">
        <f t="shared" si="22"/>
        <v>779.20039964907482</v>
      </c>
      <c r="O86" s="17">
        <f t="shared" ref="O86" si="26">N86</f>
        <v>779.20039964907482</v>
      </c>
      <c r="P86" s="17">
        <f t="shared" ref="P86" si="27">O86</f>
        <v>779.20039964907482</v>
      </c>
      <c r="Q86" s="17">
        <f t="shared" ref="Q86" si="28">P86</f>
        <v>779.20039964907482</v>
      </c>
    </row>
    <row r="87" spans="1:19" x14ac:dyDescent="0.2">
      <c r="A87" s="8">
        <v>1981</v>
      </c>
      <c r="B87" s="17">
        <v>578</v>
      </c>
      <c r="C87" s="17">
        <f>SUM($B60:C60)</f>
        <v>832</v>
      </c>
      <c r="D87" s="17">
        <f>SUM($B60:D60)</f>
        <v>881</v>
      </c>
      <c r="E87" s="17">
        <f>SUM($B60:E60)</f>
        <v>903</v>
      </c>
      <c r="F87" s="17">
        <f>SUM($B60:F60)</f>
        <v>920</v>
      </c>
      <c r="G87" s="17">
        <f>SUM($B60:G60)</f>
        <v>926</v>
      </c>
      <c r="H87" s="17">
        <f>SUM($B60:H60)</f>
        <v>929</v>
      </c>
      <c r="I87" s="17">
        <f>SUM($B60:I60)</f>
        <v>929</v>
      </c>
      <c r="J87" s="17">
        <f>SUM($B60:J60)</f>
        <v>930</v>
      </c>
      <c r="K87" s="17">
        <f>SUM($B60:K60)</f>
        <v>930</v>
      </c>
      <c r="L87" s="17">
        <f>SUM($B60:L60)</f>
        <v>930</v>
      </c>
      <c r="M87" s="17">
        <f>SUM($B60:M60)</f>
        <v>930.20852822821166</v>
      </c>
      <c r="N87" s="17">
        <f t="shared" si="22"/>
        <v>930.20852822821166</v>
      </c>
      <c r="O87" s="17">
        <f t="shared" ref="O87:O88" si="29">N87</f>
        <v>930.20852822821166</v>
      </c>
      <c r="P87" s="17">
        <f t="shared" ref="P87" si="30">O87</f>
        <v>930.20852822821166</v>
      </c>
    </row>
    <row r="88" spans="1:19" x14ac:dyDescent="0.2">
      <c r="A88" s="8">
        <v>1982</v>
      </c>
      <c r="B88" s="17">
        <v>622</v>
      </c>
      <c r="C88" s="17">
        <f>SUM($B61:C61)</f>
        <v>828</v>
      </c>
      <c r="D88" s="17">
        <f>SUM($B61:D61)</f>
        <v>867</v>
      </c>
      <c r="E88" s="17">
        <f>SUM($B61:E61)</f>
        <v>883</v>
      </c>
      <c r="F88" s="17">
        <f>SUM($B61:F61)</f>
        <v>886</v>
      </c>
      <c r="G88" s="17">
        <f>SUM($B61:G61)</f>
        <v>893</v>
      </c>
      <c r="H88" s="17">
        <f>SUM($B61:H61)</f>
        <v>893</v>
      </c>
      <c r="I88" s="17">
        <f>SUM($B61:I61)</f>
        <v>894</v>
      </c>
      <c r="J88" s="17">
        <f>SUM($B61:J61)</f>
        <v>894</v>
      </c>
      <c r="K88" s="17">
        <f>SUM($B61:K61)</f>
        <v>894</v>
      </c>
      <c r="L88" s="17">
        <f>SUM($B61:L61)</f>
        <v>894</v>
      </c>
      <c r="M88" s="17">
        <f>SUM($B61:M61)</f>
        <v>894.21629634718749</v>
      </c>
      <c r="N88" s="17">
        <f t="shared" si="22"/>
        <v>894.21629634718749</v>
      </c>
      <c r="O88" s="17">
        <f t="shared" si="29"/>
        <v>894.21629634718749</v>
      </c>
    </row>
    <row r="89" spans="1:19" x14ac:dyDescent="0.2">
      <c r="A89" s="8">
        <v>1983</v>
      </c>
      <c r="B89" s="17">
        <v>660</v>
      </c>
      <c r="C89" s="17">
        <f>SUM($B62:C62)</f>
        <v>903</v>
      </c>
      <c r="D89" s="17">
        <f>SUM($B62:D62)</f>
        <v>931</v>
      </c>
      <c r="E89" s="17">
        <f>SUM($B62:E62)</f>
        <v>943</v>
      </c>
      <c r="F89" s="17">
        <f>SUM($B62:F62)</f>
        <v>955</v>
      </c>
      <c r="G89" s="17">
        <f>SUM($B62:G62)</f>
        <v>959</v>
      </c>
      <c r="H89" s="17">
        <f>SUM($B62:H62)</f>
        <v>963</v>
      </c>
      <c r="I89" s="17">
        <f>SUM($B62:I62)</f>
        <v>964</v>
      </c>
      <c r="J89" s="17">
        <f>SUM($B62:J62)</f>
        <v>964</v>
      </c>
      <c r="K89" s="17">
        <f>SUM($B62:K62)</f>
        <v>964</v>
      </c>
      <c r="L89" s="17">
        <f>SUM($B62:L62)</f>
        <v>964</v>
      </c>
      <c r="M89" s="17">
        <f>SUM($B62:M62)</f>
        <v>964.22433379875565</v>
      </c>
      <c r="N89" s="17">
        <f t="shared" si="22"/>
        <v>964.22433379875565</v>
      </c>
    </row>
    <row r="90" spans="1:19" x14ac:dyDescent="0.2">
      <c r="A90" s="8">
        <v>1984</v>
      </c>
      <c r="B90" s="17">
        <v>666</v>
      </c>
      <c r="C90" s="17">
        <f>SUM($B63:C63)</f>
        <v>900</v>
      </c>
      <c r="D90" s="17">
        <f>SUM($B63:D63)</f>
        <v>953</v>
      </c>
      <c r="E90" s="17">
        <f>SUM($B63:E63)</f>
        <v>963</v>
      </c>
      <c r="F90" s="17">
        <f>SUM($B63:F63)</f>
        <v>971</v>
      </c>
      <c r="G90" s="17">
        <f>SUM($B63:G63)</f>
        <v>975</v>
      </c>
      <c r="H90" s="17">
        <f>SUM($B63:H63)</f>
        <v>981</v>
      </c>
      <c r="I90" s="17">
        <f>SUM($B63:I63)</f>
        <v>982</v>
      </c>
      <c r="J90" s="17">
        <f>SUM($B63:J63)</f>
        <v>982</v>
      </c>
      <c r="K90" s="17">
        <f>SUM($B63:K63)</f>
        <v>982</v>
      </c>
      <c r="L90" s="17">
        <f>SUM($B63:L63)</f>
        <v>982</v>
      </c>
      <c r="M90" s="17">
        <f>SUM($B63:M63)</f>
        <v>982.23147820014947</v>
      </c>
    </row>
    <row r="91" spans="1:19" x14ac:dyDescent="0.2">
      <c r="A91" s="8">
        <v>1985</v>
      </c>
      <c r="B91" s="17">
        <v>573</v>
      </c>
      <c r="C91" s="17">
        <f>SUM($B64:C64)</f>
        <v>839</v>
      </c>
      <c r="D91" s="17">
        <f>SUM($B64:D64)</f>
        <v>901</v>
      </c>
      <c r="E91" s="17">
        <f>SUM($B64:E64)</f>
        <v>913</v>
      </c>
      <c r="F91" s="17">
        <f>SUM($B64:F64)</f>
        <v>918</v>
      </c>
      <c r="G91" s="17">
        <f>SUM($B64:G64)</f>
        <v>925</v>
      </c>
      <c r="H91" s="17">
        <f>SUM($B64:H64)</f>
        <v>931</v>
      </c>
      <c r="I91" s="17">
        <f>SUM($B64:I64)</f>
        <v>936</v>
      </c>
      <c r="J91" s="17">
        <f>SUM($B64:J64)</f>
        <v>937</v>
      </c>
      <c r="K91" s="17">
        <f>SUM($B64:K64)</f>
        <v>937</v>
      </c>
      <c r="L91" s="17">
        <f>SUM($B64:L64)</f>
        <v>938</v>
      </c>
    </row>
    <row r="92" spans="1:19" ht="15.75" x14ac:dyDescent="0.25">
      <c r="A92" s="8">
        <v>1986</v>
      </c>
      <c r="B92" s="17">
        <v>582</v>
      </c>
      <c r="C92" s="17">
        <f>SUM($B65:C65)</f>
        <v>863</v>
      </c>
      <c r="D92" s="17">
        <f>SUM($B65:D65)</f>
        <v>895</v>
      </c>
      <c r="E92" s="17">
        <f>SUM($B65:E65)</f>
        <v>922</v>
      </c>
      <c r="F92" s="17">
        <f>SUM($B65:F65)</f>
        <v>934</v>
      </c>
      <c r="G92" s="17">
        <f>SUM($B65:G65)</f>
        <v>947</v>
      </c>
      <c r="H92" s="17">
        <f>SUM($B65:H65)</f>
        <v>953</v>
      </c>
      <c r="I92" s="17">
        <f>SUM($B65:I65)</f>
        <v>955</v>
      </c>
      <c r="J92" s="17">
        <f>SUM($B65:J65)</f>
        <v>956</v>
      </c>
      <c r="K92" s="17">
        <f>SUM($B65:K65)</f>
        <v>956</v>
      </c>
      <c r="L92" s="18"/>
    </row>
    <row r="93" spans="1:19" ht="15.75" x14ac:dyDescent="0.25">
      <c r="A93" s="8">
        <v>1987</v>
      </c>
      <c r="B93" s="17">
        <v>545</v>
      </c>
      <c r="C93" s="17">
        <f>SUM($B66:C66)</f>
        <v>765</v>
      </c>
      <c r="D93" s="17">
        <f>SUM($B66:D66)</f>
        <v>808</v>
      </c>
      <c r="E93" s="17">
        <f>SUM($B66:E66)</f>
        <v>826</v>
      </c>
      <c r="F93" s="17">
        <f>SUM($B66:F66)</f>
        <v>838</v>
      </c>
      <c r="G93" s="17">
        <f>SUM($B66:G66)</f>
        <v>847</v>
      </c>
      <c r="H93" s="17">
        <f>SUM($B66:H66)</f>
        <v>852</v>
      </c>
      <c r="I93" s="17">
        <f>SUM($B66:I66)</f>
        <v>854</v>
      </c>
      <c r="J93" s="17">
        <f>SUM($B66:J66)</f>
        <v>854</v>
      </c>
      <c r="K93" s="18"/>
      <c r="L93" s="18"/>
    </row>
    <row r="94" spans="1:19" ht="15.75" x14ac:dyDescent="0.25">
      <c r="A94" s="8">
        <v>1988</v>
      </c>
      <c r="B94" s="17">
        <v>509</v>
      </c>
      <c r="C94" s="17">
        <f>SUM($B67:C67)</f>
        <v>775</v>
      </c>
      <c r="D94" s="17">
        <f>SUM($B67:D67)</f>
        <v>824</v>
      </c>
      <c r="E94" s="17">
        <f>SUM($B67:E67)</f>
        <v>846</v>
      </c>
      <c r="F94" s="17">
        <f>SUM($B67:F67)</f>
        <v>861</v>
      </c>
      <c r="G94" s="17">
        <f>SUM($B67:G67)</f>
        <v>865</v>
      </c>
      <c r="H94" s="17">
        <f>SUM($B67:H67)</f>
        <v>873</v>
      </c>
      <c r="I94" s="17">
        <f>SUM($B67:I67)</f>
        <v>873</v>
      </c>
      <c r="J94" s="18"/>
      <c r="K94" s="18"/>
      <c r="L94" s="18"/>
    </row>
    <row r="95" spans="1:19" ht="15.75" x14ac:dyDescent="0.25">
      <c r="A95" s="8">
        <v>1989</v>
      </c>
      <c r="B95" s="17">
        <v>589</v>
      </c>
      <c r="C95" s="17">
        <f>SUM($B68:C68)</f>
        <v>799</v>
      </c>
      <c r="D95" s="17">
        <f>SUM($B68:D68)</f>
        <v>828</v>
      </c>
      <c r="E95" s="17">
        <f>SUM($B68:E68)</f>
        <v>845</v>
      </c>
      <c r="F95" s="17">
        <f>SUM($B68:F68)</f>
        <v>857</v>
      </c>
      <c r="G95" s="17">
        <f>SUM($B68:G68)</f>
        <v>861</v>
      </c>
      <c r="H95" s="17">
        <f>SUM($B68:H68)</f>
        <v>870</v>
      </c>
      <c r="I95" s="18"/>
      <c r="J95" s="18"/>
      <c r="K95" s="18"/>
      <c r="L95" s="18"/>
    </row>
    <row r="96" spans="1:19" ht="15.75" x14ac:dyDescent="0.25">
      <c r="A96" s="8">
        <v>1990</v>
      </c>
      <c r="B96" s="17">
        <v>564</v>
      </c>
      <c r="C96" s="17">
        <f>SUM($B69:C69)</f>
        <v>760</v>
      </c>
      <c r="D96" s="17">
        <f>SUM($B69:D69)</f>
        <v>783</v>
      </c>
      <c r="E96" s="17">
        <f>SUM($B69:E69)</f>
        <v>795</v>
      </c>
      <c r="F96" s="17">
        <f>SUM($B69:F69)</f>
        <v>804</v>
      </c>
      <c r="G96" s="17">
        <f>SUM($B69:G69)</f>
        <v>809</v>
      </c>
      <c r="H96" s="18"/>
      <c r="I96" s="18"/>
      <c r="J96" s="18"/>
      <c r="K96" s="18"/>
      <c r="L96" s="18"/>
    </row>
    <row r="97" spans="1:19" ht="15.75" x14ac:dyDescent="0.25">
      <c r="A97" s="8">
        <v>1991</v>
      </c>
      <c r="B97" s="17">
        <v>607</v>
      </c>
      <c r="C97" s="17">
        <f>SUM($B70:C70)</f>
        <v>810</v>
      </c>
      <c r="D97" s="17">
        <f>SUM($B70:D70)</f>
        <v>839</v>
      </c>
      <c r="E97" s="17">
        <f>SUM($B70:E70)</f>
        <v>848</v>
      </c>
      <c r="F97" s="17">
        <f>SUM($B70:F70)</f>
        <v>855</v>
      </c>
      <c r="G97" s="18"/>
      <c r="H97" s="18"/>
      <c r="I97" s="18"/>
      <c r="J97" s="18"/>
      <c r="K97" s="18"/>
      <c r="L97" s="18"/>
    </row>
    <row r="98" spans="1:19" ht="15.75" x14ac:dyDescent="0.25">
      <c r="A98" s="8">
        <v>1992</v>
      </c>
      <c r="B98" s="17">
        <v>674</v>
      </c>
      <c r="C98" s="17">
        <f>SUM($B71:C71)</f>
        <v>843</v>
      </c>
      <c r="D98" s="17">
        <f>SUM($B71:D71)</f>
        <v>863</v>
      </c>
      <c r="E98" s="17">
        <f>SUM($B71:E71)</f>
        <v>875</v>
      </c>
      <c r="F98" s="18"/>
      <c r="G98" s="18"/>
      <c r="H98" s="18"/>
      <c r="I98" s="18"/>
      <c r="J98" s="18"/>
      <c r="K98" s="18"/>
      <c r="L98" s="18"/>
    </row>
    <row r="99" spans="1:19" ht="15.75" x14ac:dyDescent="0.25">
      <c r="A99" s="8">
        <v>1993</v>
      </c>
      <c r="B99" s="17">
        <v>619</v>
      </c>
      <c r="C99" s="17">
        <f>SUM($B72:C72)</f>
        <v>809</v>
      </c>
      <c r="D99" s="17">
        <f>SUM($B72:D72)</f>
        <v>850</v>
      </c>
      <c r="E99" s="18"/>
      <c r="F99" s="18"/>
      <c r="G99" s="18"/>
      <c r="H99" s="18"/>
      <c r="I99" s="18"/>
      <c r="J99" s="18"/>
      <c r="K99" s="18"/>
      <c r="L99" s="18"/>
    </row>
    <row r="100" spans="1:19" ht="15.75" x14ac:dyDescent="0.25">
      <c r="A100" s="8">
        <v>1994</v>
      </c>
      <c r="B100" s="17">
        <v>660</v>
      </c>
      <c r="C100" s="17">
        <f>SUM($B73:C73)</f>
        <v>821</v>
      </c>
      <c r="D100" s="18"/>
      <c r="E100" s="18"/>
      <c r="F100" s="18"/>
      <c r="G100" s="18"/>
      <c r="H100" s="18"/>
      <c r="I100" s="18"/>
      <c r="J100" s="18"/>
      <c r="K100" s="18"/>
      <c r="L100" s="18"/>
    </row>
    <row r="101" spans="1:19" ht="15.75" x14ac:dyDescent="0.25">
      <c r="A101" s="8">
        <v>1995</v>
      </c>
      <c r="B101" s="17">
        <v>660</v>
      </c>
      <c r="C101" s="18"/>
      <c r="D101" s="18"/>
      <c r="E101" s="18"/>
      <c r="F101" s="18"/>
      <c r="G101" s="18"/>
      <c r="H101" s="18"/>
      <c r="I101" s="18"/>
      <c r="J101" s="18"/>
      <c r="K101" s="18"/>
      <c r="L101" s="18"/>
    </row>
    <row r="103" spans="1:19" ht="15.75" x14ac:dyDescent="0.25">
      <c r="A103" s="1" t="s">
        <v>0</v>
      </c>
      <c r="B103" s="11" t="s">
        <v>47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spans="1:19" ht="15.75" x14ac:dyDescent="0.25">
      <c r="A104" s="4" t="s">
        <v>2</v>
      </c>
      <c r="B104" s="3">
        <v>0</v>
      </c>
      <c r="C104" s="3">
        <f t="shared" ref="C104" si="31">B104+1</f>
        <v>1</v>
      </c>
      <c r="D104" s="3">
        <f t="shared" ref="D104" si="32">C104+1</f>
        <v>2</v>
      </c>
      <c r="E104" s="3">
        <f t="shared" ref="E104" si="33">D104+1</f>
        <v>3</v>
      </c>
      <c r="F104" s="3">
        <f t="shared" ref="F104" si="34">E104+1</f>
        <v>4</v>
      </c>
      <c r="G104" s="3">
        <f t="shared" ref="G104" si="35">F104+1</f>
        <v>5</v>
      </c>
      <c r="H104" s="3">
        <f t="shared" ref="H104" si="36">G104+1</f>
        <v>6</v>
      </c>
      <c r="I104" s="3">
        <f t="shared" ref="I104" si="37">H104+1</f>
        <v>7</v>
      </c>
      <c r="J104" s="3">
        <f t="shared" ref="J104" si="38">I104+1</f>
        <v>8</v>
      </c>
      <c r="K104" s="3">
        <f t="shared" ref="K104" si="39">J104+1</f>
        <v>9</v>
      </c>
      <c r="L104" s="3">
        <f t="shared" ref="L104" si="40">K104+1</f>
        <v>10</v>
      </c>
      <c r="M104" s="3">
        <f t="shared" ref="M104" si="41">L104+1</f>
        <v>11</v>
      </c>
      <c r="N104" s="3">
        <f t="shared" ref="N104" si="42">M104+1</f>
        <v>12</v>
      </c>
      <c r="O104" s="3">
        <f t="shared" ref="O104" si="43">N104+1</f>
        <v>13</v>
      </c>
      <c r="P104" s="3">
        <f t="shared" ref="P104" si="44">O104+1</f>
        <v>14</v>
      </c>
      <c r="Q104" s="3">
        <f t="shared" ref="Q104" si="45">P104+1</f>
        <v>15</v>
      </c>
      <c r="R104" s="3">
        <f t="shared" ref="R104" si="46">Q104+1</f>
        <v>16</v>
      </c>
      <c r="S104" s="3">
        <f t="shared" ref="S104" si="47">R104+1</f>
        <v>17</v>
      </c>
    </row>
    <row r="105" spans="1:19" x14ac:dyDescent="0.2">
      <c r="B105" s="7" t="s">
        <v>4</v>
      </c>
      <c r="C105" s="7" t="s">
        <v>4</v>
      </c>
      <c r="D105" s="7" t="s">
        <v>4</v>
      </c>
      <c r="E105" s="7" t="s">
        <v>4</v>
      </c>
      <c r="F105" s="7" t="s">
        <v>4</v>
      </c>
      <c r="G105" s="7" t="s">
        <v>4</v>
      </c>
      <c r="H105" s="7" t="s">
        <v>4</v>
      </c>
      <c r="I105" s="7" t="s">
        <v>4</v>
      </c>
      <c r="J105" s="7" t="s">
        <v>4</v>
      </c>
      <c r="K105" s="7" t="s">
        <v>4</v>
      </c>
      <c r="L105" s="7" t="s">
        <v>4</v>
      </c>
      <c r="M105" s="7" t="s">
        <v>4</v>
      </c>
      <c r="N105" s="7" t="s">
        <v>4</v>
      </c>
      <c r="O105" s="7" t="s">
        <v>4</v>
      </c>
      <c r="P105" s="7" t="s">
        <v>4</v>
      </c>
      <c r="Q105" s="7" t="s">
        <v>4</v>
      </c>
      <c r="R105" s="7" t="s">
        <v>4</v>
      </c>
      <c r="S105" s="7" t="s">
        <v>4</v>
      </c>
    </row>
    <row r="107" spans="1:19" x14ac:dyDescent="0.2">
      <c r="A107" s="8">
        <f>A84</f>
        <v>1978</v>
      </c>
      <c r="B107" s="10">
        <f t="shared" ref="B107:S107" si="48">C31/B84</f>
        <v>25.184782608695652</v>
      </c>
      <c r="C107" s="10">
        <f t="shared" si="48"/>
        <v>32.670840787119857</v>
      </c>
      <c r="D107" s="10">
        <f t="shared" si="48"/>
        <v>34.381601362862007</v>
      </c>
      <c r="E107" s="10">
        <f t="shared" si="48"/>
        <v>37.618487394957981</v>
      </c>
      <c r="F107" s="10">
        <f t="shared" si="48"/>
        <v>37.906821963394343</v>
      </c>
      <c r="G107" s="10">
        <f t="shared" si="48"/>
        <v>43.478547854785475</v>
      </c>
      <c r="H107" s="10">
        <f t="shared" si="48"/>
        <v>42.975369458128078</v>
      </c>
      <c r="I107" s="10">
        <f t="shared" si="48"/>
        <v>42.924590163934425</v>
      </c>
      <c r="J107" s="10">
        <f t="shared" si="48"/>
        <v>41.729508196721312</v>
      </c>
      <c r="K107" s="10">
        <f t="shared" si="48"/>
        <v>42.196721311475407</v>
      </c>
      <c r="L107" s="10">
        <f t="shared" si="48"/>
        <v>42.080196399345333</v>
      </c>
      <c r="M107" s="10">
        <f t="shared" si="48"/>
        <v>41.646426058332075</v>
      </c>
      <c r="N107" s="10">
        <f t="shared" si="48"/>
        <v>41.659516244111842</v>
      </c>
      <c r="O107" s="10">
        <f t="shared" si="48"/>
        <v>41.597337861657948</v>
      </c>
      <c r="P107" s="10">
        <f t="shared" si="48"/>
        <v>41.538432025648987</v>
      </c>
      <c r="Q107" s="10">
        <f t="shared" si="48"/>
        <v>41.757692637460103</v>
      </c>
      <c r="R107" s="10">
        <f t="shared" si="48"/>
        <v>41.963863063491452</v>
      </c>
      <c r="S107" s="10">
        <f t="shared" si="48"/>
        <v>41.674242703114082</v>
      </c>
    </row>
    <row r="108" spans="1:19" x14ac:dyDescent="0.2">
      <c r="A108" s="8">
        <f t="shared" ref="A108:A124" si="49">A85</f>
        <v>1979</v>
      </c>
      <c r="B108" s="10">
        <f t="shared" ref="B108:R108" si="50">C32/B85</f>
        <v>25.05852417302799</v>
      </c>
      <c r="C108" s="10">
        <f t="shared" si="50"/>
        <v>29.637867647058822</v>
      </c>
      <c r="D108" s="10">
        <f t="shared" si="50"/>
        <v>30.050966608084359</v>
      </c>
      <c r="E108" s="10">
        <f t="shared" si="50"/>
        <v>32.250434782608693</v>
      </c>
      <c r="F108" s="10">
        <f t="shared" si="50"/>
        <v>35.464594127806564</v>
      </c>
      <c r="G108" s="10">
        <f t="shared" si="50"/>
        <v>36.907534246575345</v>
      </c>
      <c r="H108" s="10">
        <f t="shared" si="50"/>
        <v>39.488095238095241</v>
      </c>
      <c r="I108" s="10">
        <f t="shared" si="50"/>
        <v>37.998302207130727</v>
      </c>
      <c r="J108" s="10">
        <f t="shared" si="50"/>
        <v>36.521150592216586</v>
      </c>
      <c r="K108" s="10">
        <f t="shared" si="50"/>
        <v>36.162162162162161</v>
      </c>
      <c r="L108" s="10">
        <f t="shared" si="50"/>
        <v>35.231418918918919</v>
      </c>
      <c r="M108" s="10">
        <f t="shared" si="50"/>
        <v>35.739058599695568</v>
      </c>
      <c r="N108" s="10">
        <f t="shared" si="50"/>
        <v>34.589018486933071</v>
      </c>
      <c r="O108" s="10">
        <f t="shared" si="50"/>
        <v>33.72606621436092</v>
      </c>
      <c r="P108" s="10">
        <f t="shared" si="50"/>
        <v>33.704112438346364</v>
      </c>
      <c r="Q108" s="10">
        <f t="shared" si="50"/>
        <v>33.685536166334053</v>
      </c>
      <c r="R108" s="10">
        <f t="shared" si="50"/>
        <v>33.759841254383318</v>
      </c>
      <c r="S108" s="10"/>
    </row>
    <row r="109" spans="1:19" x14ac:dyDescent="0.2">
      <c r="A109" s="8">
        <f t="shared" si="49"/>
        <v>1980</v>
      </c>
      <c r="B109" s="10">
        <f t="shared" ref="B109:Q109" si="51">C33/B86</f>
        <v>27.059961315280464</v>
      </c>
      <c r="C109" s="10">
        <f t="shared" si="51"/>
        <v>32.028490028490026</v>
      </c>
      <c r="D109" s="10">
        <f t="shared" si="51"/>
        <v>34.131326949384402</v>
      </c>
      <c r="E109" s="10">
        <f t="shared" si="51"/>
        <v>44.458556149732622</v>
      </c>
      <c r="F109" s="10">
        <f t="shared" si="51"/>
        <v>43.866930171278</v>
      </c>
      <c r="G109" s="10">
        <f t="shared" si="51"/>
        <v>44.613784135240572</v>
      </c>
      <c r="H109" s="10">
        <f t="shared" si="51"/>
        <v>43.786357786357783</v>
      </c>
      <c r="I109" s="10">
        <f t="shared" si="51"/>
        <v>43.731362467866326</v>
      </c>
      <c r="J109" s="10">
        <f t="shared" si="51"/>
        <v>43.498714652956295</v>
      </c>
      <c r="K109" s="10">
        <f t="shared" si="51"/>
        <v>43.615681233933159</v>
      </c>
      <c r="L109" s="10">
        <f t="shared" si="51"/>
        <v>43.093709884467266</v>
      </c>
      <c r="M109" s="10">
        <f t="shared" si="51"/>
        <v>40.915020082584803</v>
      </c>
      <c r="N109" s="10">
        <f t="shared" si="51"/>
        <v>41.328264223816014</v>
      </c>
      <c r="O109" s="10">
        <f t="shared" si="51"/>
        <v>41.510502323365181</v>
      </c>
      <c r="P109" s="10">
        <f t="shared" si="51"/>
        <v>41.388582468032993</v>
      </c>
      <c r="Q109" s="10">
        <f t="shared" si="51"/>
        <v>41.283346382377843</v>
      </c>
      <c r="R109" s="10"/>
      <c r="S109" s="10"/>
    </row>
    <row r="110" spans="1:19" x14ac:dyDescent="0.2">
      <c r="A110" s="8">
        <f t="shared" si="49"/>
        <v>1981</v>
      </c>
      <c r="B110" s="10">
        <f t="shared" ref="B110:P110" si="52">C34/B87</f>
        <v>28.633217993079583</v>
      </c>
      <c r="C110" s="10">
        <f t="shared" si="52"/>
        <v>33.721153846153847</v>
      </c>
      <c r="D110" s="10">
        <f t="shared" si="52"/>
        <v>45.397275822928492</v>
      </c>
      <c r="E110" s="10">
        <f t="shared" si="52"/>
        <v>47.019933554817278</v>
      </c>
      <c r="F110" s="10">
        <f t="shared" si="52"/>
        <v>46.518478260869564</v>
      </c>
      <c r="G110" s="10">
        <f t="shared" si="52"/>
        <v>46.171706263498919</v>
      </c>
      <c r="H110" s="10">
        <f t="shared" si="52"/>
        <v>45.678148546824545</v>
      </c>
      <c r="I110" s="10">
        <f t="shared" si="52"/>
        <v>45.534983853606029</v>
      </c>
      <c r="J110" s="10">
        <f t="shared" si="52"/>
        <v>45.263440860215056</v>
      </c>
      <c r="K110" s="10">
        <f t="shared" si="52"/>
        <v>44.737634408602148</v>
      </c>
      <c r="L110" s="10">
        <f t="shared" si="52"/>
        <v>43.483870967741936</v>
      </c>
      <c r="M110" s="10">
        <f t="shared" si="52"/>
        <v>43.465522808108098</v>
      </c>
      <c r="N110" s="10">
        <f t="shared" si="52"/>
        <v>43.351569864458035</v>
      </c>
      <c r="O110" s="10">
        <f t="shared" si="52"/>
        <v>43.363395169931152</v>
      </c>
      <c r="P110" s="10">
        <f t="shared" si="52"/>
        <v>43.104313477292798</v>
      </c>
      <c r="Q110" s="10"/>
      <c r="R110" s="10"/>
      <c r="S110" s="10"/>
    </row>
    <row r="111" spans="1:19" x14ac:dyDescent="0.2">
      <c r="A111" s="8">
        <f t="shared" si="49"/>
        <v>1982</v>
      </c>
      <c r="B111" s="10">
        <f t="shared" ref="B111:O111" si="53">C35/B88</f>
        <v>17.84565916398714</v>
      </c>
      <c r="C111" s="10">
        <f t="shared" si="53"/>
        <v>38.188405797101453</v>
      </c>
      <c r="D111" s="10">
        <f t="shared" si="53"/>
        <v>47.118800461361012</v>
      </c>
      <c r="E111" s="10">
        <f t="shared" si="53"/>
        <v>43.9762174405436</v>
      </c>
      <c r="F111" s="10">
        <f t="shared" si="53"/>
        <v>44.60045146726862</v>
      </c>
      <c r="G111" s="10">
        <f t="shared" si="53"/>
        <v>44.647256438969762</v>
      </c>
      <c r="H111" s="10">
        <f t="shared" si="53"/>
        <v>45.193729003359465</v>
      </c>
      <c r="I111" s="10">
        <f t="shared" si="53"/>
        <v>45.139821029082775</v>
      </c>
      <c r="J111" s="10">
        <f t="shared" si="53"/>
        <v>44.872483221476507</v>
      </c>
      <c r="K111" s="10">
        <f t="shared" si="53"/>
        <v>44.617449664429529</v>
      </c>
      <c r="L111" s="10">
        <f t="shared" si="53"/>
        <v>44.628635346756155</v>
      </c>
      <c r="M111" s="10">
        <f t="shared" si="53"/>
        <v>44.896296526911613</v>
      </c>
      <c r="N111" s="10">
        <f t="shared" si="53"/>
        <v>44.538441272755342</v>
      </c>
      <c r="O111" s="10">
        <f t="shared" si="53"/>
        <v>44.955566303381246</v>
      </c>
      <c r="P111" s="10"/>
      <c r="Q111" s="10"/>
      <c r="R111" s="10"/>
      <c r="S111" s="10"/>
    </row>
    <row r="112" spans="1:19" x14ac:dyDescent="0.2">
      <c r="A112" s="8">
        <f t="shared" si="49"/>
        <v>1983</v>
      </c>
      <c r="B112" s="10">
        <f t="shared" ref="B112:N112" si="54">C36/B89</f>
        <v>23.753030303030304</v>
      </c>
      <c r="C112" s="10">
        <f t="shared" si="54"/>
        <v>36.626799557032115</v>
      </c>
      <c r="D112" s="10">
        <f t="shared" si="54"/>
        <v>38.229860365198711</v>
      </c>
      <c r="E112" s="10">
        <f t="shared" si="54"/>
        <v>37.880169671261932</v>
      </c>
      <c r="F112" s="10">
        <f t="shared" si="54"/>
        <v>40.473298429319371</v>
      </c>
      <c r="G112" s="10">
        <f t="shared" si="54"/>
        <v>41.103232533889468</v>
      </c>
      <c r="H112" s="10">
        <f t="shared" si="54"/>
        <v>40.730010384215994</v>
      </c>
      <c r="I112" s="10">
        <f t="shared" si="54"/>
        <v>41.178423236514526</v>
      </c>
      <c r="J112" s="10">
        <f t="shared" si="54"/>
        <v>39.17946058091286</v>
      </c>
      <c r="K112" s="10">
        <f t="shared" si="54"/>
        <v>39.309128630705395</v>
      </c>
      <c r="L112" s="10">
        <f t="shared" si="54"/>
        <v>38.764522821576762</v>
      </c>
      <c r="M112" s="10">
        <f t="shared" si="54"/>
        <v>38.730613500358224</v>
      </c>
      <c r="N112" s="10">
        <f t="shared" si="54"/>
        <v>38.450595676148914</v>
      </c>
      <c r="O112" s="10"/>
      <c r="P112" s="10"/>
      <c r="Q112" s="10"/>
      <c r="R112" s="10"/>
      <c r="S112" s="10"/>
    </row>
    <row r="113" spans="1:19" x14ac:dyDescent="0.2">
      <c r="A113" s="8">
        <f t="shared" si="49"/>
        <v>1984</v>
      </c>
      <c r="B113" s="10">
        <f t="shared" ref="B113:M113" si="55">C37/B90</f>
        <v>30.593093093093092</v>
      </c>
      <c r="C113" s="10">
        <f t="shared" si="55"/>
        <v>37.283333333333331</v>
      </c>
      <c r="D113" s="10">
        <f t="shared" si="55"/>
        <v>43.815320041972718</v>
      </c>
      <c r="E113" s="10">
        <f t="shared" si="55"/>
        <v>46.858774662512978</v>
      </c>
      <c r="F113" s="10">
        <f t="shared" si="55"/>
        <v>48.696189495365601</v>
      </c>
      <c r="G113" s="10">
        <f t="shared" si="55"/>
        <v>53.035897435897439</v>
      </c>
      <c r="H113" s="10">
        <f t="shared" si="55"/>
        <v>53.156982670744142</v>
      </c>
      <c r="I113" s="10">
        <f t="shared" si="55"/>
        <v>52.125254582484722</v>
      </c>
      <c r="J113" s="10">
        <f t="shared" si="55"/>
        <v>52.902240325865577</v>
      </c>
      <c r="K113" s="10">
        <f t="shared" si="55"/>
        <v>51.901221995926683</v>
      </c>
      <c r="L113" s="10">
        <f t="shared" si="55"/>
        <v>52.40427698574338</v>
      </c>
      <c r="M113" s="10">
        <f t="shared" si="55"/>
        <v>52.311497992461895</v>
      </c>
      <c r="N113" s="10"/>
      <c r="O113" s="10"/>
      <c r="P113" s="10"/>
      <c r="Q113" s="10"/>
      <c r="R113" s="10"/>
      <c r="S113" s="10"/>
    </row>
    <row r="114" spans="1:19" x14ac:dyDescent="0.2">
      <c r="A114" s="8">
        <f t="shared" si="49"/>
        <v>1985</v>
      </c>
      <c r="B114" s="10">
        <f t="shared" ref="B114:L114" si="56">C38/B91</f>
        <v>17.102966841186735</v>
      </c>
      <c r="C114" s="10">
        <f t="shared" si="56"/>
        <v>29.395709177592373</v>
      </c>
      <c r="D114" s="10">
        <f t="shared" si="56"/>
        <v>40.023307436182023</v>
      </c>
      <c r="E114" s="10">
        <f t="shared" si="56"/>
        <v>41.541073384446875</v>
      </c>
      <c r="F114" s="10">
        <f t="shared" si="56"/>
        <v>43.618736383442268</v>
      </c>
      <c r="G114" s="10">
        <f t="shared" si="56"/>
        <v>43.850810810810813</v>
      </c>
      <c r="H114" s="10">
        <f t="shared" si="56"/>
        <v>43.353383458646618</v>
      </c>
      <c r="I114" s="10">
        <f t="shared" si="56"/>
        <v>43.679487179487182</v>
      </c>
      <c r="J114" s="10">
        <f t="shared" si="56"/>
        <v>43.326574172892208</v>
      </c>
      <c r="K114" s="10">
        <f t="shared" si="56"/>
        <v>44.081109925293489</v>
      </c>
      <c r="L114" s="10">
        <f t="shared" si="56"/>
        <v>45.179104477611943</v>
      </c>
      <c r="M114" s="10"/>
      <c r="N114" s="10"/>
      <c r="O114" s="10"/>
      <c r="P114" s="10"/>
      <c r="Q114" s="10"/>
      <c r="R114" s="10"/>
      <c r="S114" s="10"/>
    </row>
    <row r="115" spans="1:19" x14ac:dyDescent="0.2">
      <c r="A115" s="8">
        <f t="shared" si="49"/>
        <v>1986</v>
      </c>
      <c r="B115" s="10">
        <f t="shared" ref="B115:K115" si="57">C39/B92</f>
        <v>19.553264604810998</v>
      </c>
      <c r="C115" s="10">
        <f t="shared" si="57"/>
        <v>31.104287369640787</v>
      </c>
      <c r="D115" s="10">
        <f t="shared" si="57"/>
        <v>39.02905027932961</v>
      </c>
      <c r="E115" s="10">
        <f t="shared" si="57"/>
        <v>41.003253796095443</v>
      </c>
      <c r="F115" s="10">
        <f t="shared" si="57"/>
        <v>44.193790149892934</v>
      </c>
      <c r="G115" s="10">
        <f t="shared" si="57"/>
        <v>47.413938753959876</v>
      </c>
      <c r="H115" s="10">
        <f t="shared" si="57"/>
        <v>48.129066107030432</v>
      </c>
      <c r="I115" s="10">
        <f t="shared" si="57"/>
        <v>47.543455497382197</v>
      </c>
      <c r="J115" s="10">
        <f t="shared" si="57"/>
        <v>47.43410041841004</v>
      </c>
      <c r="K115" s="10">
        <f t="shared" si="57"/>
        <v>46.42573221757322</v>
      </c>
      <c r="L115" s="10"/>
      <c r="M115" s="10"/>
      <c r="N115" s="10"/>
      <c r="O115" s="10"/>
      <c r="P115" s="10"/>
      <c r="Q115" s="10"/>
      <c r="R115" s="10"/>
      <c r="S115" s="10"/>
    </row>
    <row r="116" spans="1:19" x14ac:dyDescent="0.2">
      <c r="A116" s="8">
        <f t="shared" si="49"/>
        <v>1987</v>
      </c>
      <c r="B116" s="10">
        <f t="shared" ref="B116:J116" si="58">C40/B93</f>
        <v>18.763302752293576</v>
      </c>
      <c r="C116" s="10">
        <f t="shared" si="58"/>
        <v>26.811764705882354</v>
      </c>
      <c r="D116" s="10">
        <f t="shared" si="58"/>
        <v>33.269801980198018</v>
      </c>
      <c r="E116" s="10">
        <f t="shared" si="58"/>
        <v>39.135593220338983</v>
      </c>
      <c r="F116" s="10">
        <f t="shared" si="58"/>
        <v>42.072792362768496</v>
      </c>
      <c r="G116" s="10">
        <f t="shared" si="58"/>
        <v>47.883116883116884</v>
      </c>
      <c r="H116" s="10">
        <f t="shared" si="58"/>
        <v>51.353286384976528</v>
      </c>
      <c r="I116" s="10">
        <f t="shared" si="58"/>
        <v>52.235362997658079</v>
      </c>
      <c r="J116" s="10">
        <f t="shared" si="58"/>
        <v>51.751756440281028</v>
      </c>
      <c r="K116" s="10"/>
      <c r="L116" s="10"/>
      <c r="M116" s="10"/>
      <c r="N116" s="10"/>
      <c r="O116" s="10"/>
      <c r="P116" s="10"/>
      <c r="Q116" s="10"/>
      <c r="R116" s="10"/>
      <c r="S116" s="10"/>
    </row>
    <row r="117" spans="1:19" x14ac:dyDescent="0.2">
      <c r="A117" s="8">
        <f t="shared" si="49"/>
        <v>1988</v>
      </c>
      <c r="B117" s="10">
        <f t="shared" ref="B117:I117" si="59">C41/B94</f>
        <v>16.051080550098231</v>
      </c>
      <c r="C117" s="10">
        <f t="shared" si="59"/>
        <v>23.957419354838709</v>
      </c>
      <c r="D117" s="10">
        <f t="shared" si="59"/>
        <v>32.126213592233007</v>
      </c>
      <c r="E117" s="10">
        <f t="shared" si="59"/>
        <v>39.009456264775416</v>
      </c>
      <c r="F117" s="10">
        <f t="shared" si="59"/>
        <v>42.184668989547035</v>
      </c>
      <c r="G117" s="10">
        <f t="shared" si="59"/>
        <v>42.828901734104043</v>
      </c>
      <c r="H117" s="10">
        <f t="shared" si="59"/>
        <v>45.446735395189002</v>
      </c>
      <c r="I117" s="10">
        <f t="shared" si="59"/>
        <v>46.274914089347078</v>
      </c>
      <c r="J117" s="10"/>
      <c r="K117" s="10"/>
      <c r="L117" s="10"/>
      <c r="M117" s="10"/>
      <c r="N117" s="10"/>
      <c r="O117" s="10"/>
      <c r="P117" s="10"/>
      <c r="Q117" s="10"/>
      <c r="R117" s="10"/>
      <c r="S117" s="10"/>
    </row>
    <row r="118" spans="1:19" x14ac:dyDescent="0.2">
      <c r="A118" s="8">
        <f t="shared" si="49"/>
        <v>1989</v>
      </c>
      <c r="B118" s="10">
        <f t="shared" ref="B118:H118" si="60">C42/B95</f>
        <v>17.713073005093378</v>
      </c>
      <c r="C118" s="10">
        <f t="shared" si="60"/>
        <v>24.385481852315394</v>
      </c>
      <c r="D118" s="10">
        <f t="shared" si="60"/>
        <v>38.771739130434781</v>
      </c>
      <c r="E118" s="10">
        <f t="shared" si="60"/>
        <v>46.078106508875742</v>
      </c>
      <c r="F118" s="10">
        <f t="shared" si="60"/>
        <v>53.501750291715283</v>
      </c>
      <c r="G118" s="10">
        <f t="shared" si="60"/>
        <v>52.419279907084785</v>
      </c>
      <c r="H118" s="10">
        <f t="shared" si="60"/>
        <v>52.3</v>
      </c>
      <c r="I118" s="10"/>
      <c r="J118" s="10"/>
      <c r="K118" s="10"/>
      <c r="L118" s="10"/>
      <c r="M118" s="10"/>
      <c r="N118" s="10"/>
      <c r="P118" s="10"/>
      <c r="Q118" s="10"/>
      <c r="R118" s="10"/>
      <c r="S118" s="10"/>
    </row>
    <row r="119" spans="1:19" x14ac:dyDescent="0.2">
      <c r="A119" s="8">
        <f t="shared" si="49"/>
        <v>1990</v>
      </c>
      <c r="B119" s="10">
        <f t="shared" ref="B119:G119" si="61">C43/B96</f>
        <v>17.129432624113477</v>
      </c>
      <c r="C119" s="10">
        <f t="shared" si="61"/>
        <v>31.326315789473686</v>
      </c>
      <c r="D119" s="10">
        <f t="shared" si="61"/>
        <v>42.102171136653894</v>
      </c>
      <c r="E119" s="10">
        <f t="shared" si="61"/>
        <v>53.97106918238994</v>
      </c>
      <c r="F119" s="10">
        <f t="shared" si="61"/>
        <v>58.370646766169152</v>
      </c>
      <c r="G119" s="10">
        <f t="shared" si="61"/>
        <v>60.939431396786155</v>
      </c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</row>
    <row r="120" spans="1:19" x14ac:dyDescent="0.2">
      <c r="A120" s="8">
        <f t="shared" si="49"/>
        <v>1991</v>
      </c>
      <c r="B120" s="10">
        <f>C44/B97</f>
        <v>23.517298187808898</v>
      </c>
      <c r="C120" s="10">
        <f>D44/C97</f>
        <v>31.544444444444444</v>
      </c>
      <c r="D120" s="10">
        <f>E44/D97</f>
        <v>40.231227651966627</v>
      </c>
      <c r="E120" s="10">
        <f>F44/E97</f>
        <v>45.606132075471699</v>
      </c>
      <c r="F120" s="10">
        <f>G44/F97</f>
        <v>48.107602339181284</v>
      </c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</row>
    <row r="121" spans="1:19" x14ac:dyDescent="0.2">
      <c r="A121" s="8">
        <f t="shared" si="49"/>
        <v>1992</v>
      </c>
      <c r="B121" s="10">
        <f>C45/B98</f>
        <v>19.651335311572701</v>
      </c>
      <c r="C121" s="10">
        <f>D45/C98</f>
        <v>34.645314353499408</v>
      </c>
      <c r="D121" s="10">
        <f>E45/D98</f>
        <v>42.858632676709156</v>
      </c>
      <c r="E121" s="10">
        <f>F45/E98</f>
        <v>50.371428571428574</v>
      </c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</row>
    <row r="122" spans="1:19" x14ac:dyDescent="0.2">
      <c r="A122" s="8">
        <f t="shared" si="49"/>
        <v>1993</v>
      </c>
      <c r="B122" s="10">
        <f>C46/B99</f>
        <v>23.765751211631663</v>
      </c>
      <c r="C122" s="10">
        <f>D46/C99</f>
        <v>33.475896168108775</v>
      </c>
      <c r="D122" s="10">
        <f>E46/D99</f>
        <v>40.27058823529412</v>
      </c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</row>
    <row r="123" spans="1:19" x14ac:dyDescent="0.2">
      <c r="A123" s="8">
        <f t="shared" si="49"/>
        <v>1994</v>
      </c>
      <c r="B123" s="10">
        <f>C47/B100</f>
        <v>18.903030303030302</v>
      </c>
      <c r="C123" s="10">
        <f>D47/C100</f>
        <v>28.168087697929355</v>
      </c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</row>
    <row r="124" spans="1:19" x14ac:dyDescent="0.2">
      <c r="A124" s="8">
        <f t="shared" si="49"/>
        <v>1995</v>
      </c>
      <c r="B124" s="10">
        <f>C48/B101</f>
        <v>14.719696969696969</v>
      </c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</row>
    <row r="129" spans="1:18" ht="15.75" x14ac:dyDescent="0.25">
      <c r="A129" s="11" t="s">
        <v>17</v>
      </c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</row>
    <row r="131" spans="1:18" x14ac:dyDescent="0.2">
      <c r="A131" s="7" t="s">
        <v>0</v>
      </c>
      <c r="B131" s="21" t="s">
        <v>18</v>
      </c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</row>
    <row r="132" spans="1:18" x14ac:dyDescent="0.2">
      <c r="A132" s="22" t="s">
        <v>2</v>
      </c>
      <c r="B132" s="23" t="s">
        <v>19</v>
      </c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</row>
    <row r="133" spans="1:18" x14ac:dyDescent="0.2">
      <c r="B133" s="24">
        <v>0</v>
      </c>
      <c r="C133" s="24">
        <f t="shared" ref="C133:R133" si="62">B133+1</f>
        <v>1</v>
      </c>
      <c r="D133" s="24">
        <f t="shared" si="62"/>
        <v>2</v>
      </c>
      <c r="E133" s="24">
        <f t="shared" si="62"/>
        <v>3</v>
      </c>
      <c r="F133" s="24">
        <f t="shared" si="62"/>
        <v>4</v>
      </c>
      <c r="G133" s="24">
        <f t="shared" si="62"/>
        <v>5</v>
      </c>
      <c r="H133" s="24">
        <f t="shared" si="62"/>
        <v>6</v>
      </c>
      <c r="I133" s="24">
        <f t="shared" si="62"/>
        <v>7</v>
      </c>
      <c r="J133" s="24">
        <f t="shared" si="62"/>
        <v>8</v>
      </c>
      <c r="K133" s="24">
        <f t="shared" si="62"/>
        <v>9</v>
      </c>
      <c r="L133" s="24">
        <f t="shared" si="62"/>
        <v>10</v>
      </c>
      <c r="M133" s="24">
        <f t="shared" si="62"/>
        <v>11</v>
      </c>
      <c r="N133" s="24">
        <f t="shared" si="62"/>
        <v>12</v>
      </c>
      <c r="O133" s="24">
        <f t="shared" si="62"/>
        <v>13</v>
      </c>
      <c r="P133" s="24">
        <f t="shared" si="62"/>
        <v>14</v>
      </c>
      <c r="Q133" s="24">
        <f t="shared" si="62"/>
        <v>15</v>
      </c>
      <c r="R133" s="24">
        <f t="shared" si="62"/>
        <v>16</v>
      </c>
    </row>
    <row r="135" spans="1:18" x14ac:dyDescent="0.2">
      <c r="A135" s="8">
        <f>A107</f>
        <v>1978</v>
      </c>
      <c r="B135" s="25">
        <f t="shared" ref="B135:R135" si="63">C107/B107</f>
        <v>1.2972452966832226</v>
      </c>
      <c r="C135" s="25">
        <f t="shared" si="63"/>
        <v>1.0523635307364541</v>
      </c>
      <c r="D135" s="25">
        <f t="shared" si="63"/>
        <v>1.0941458775562549</v>
      </c>
      <c r="E135" s="25">
        <f t="shared" si="63"/>
        <v>1.0076647039369002</v>
      </c>
      <c r="F135" s="25">
        <f t="shared" si="63"/>
        <v>1.1469847801214148</v>
      </c>
      <c r="G135" s="25">
        <f t="shared" si="63"/>
        <v>0.98842697326649531</v>
      </c>
      <c r="H135" s="25">
        <f t="shared" si="63"/>
        <v>0.9988184093625273</v>
      </c>
      <c r="I135" s="25">
        <f t="shared" si="63"/>
        <v>0.97215857011915674</v>
      </c>
      <c r="J135" s="25">
        <f t="shared" si="63"/>
        <v>1.0111962286387743</v>
      </c>
      <c r="K135" s="25">
        <f t="shared" si="63"/>
        <v>0.99723853160841702</v>
      </c>
      <c r="L135" s="25">
        <f t="shared" si="63"/>
        <v>0.98969181757383606</v>
      </c>
      <c r="M135" s="25">
        <f t="shared" si="63"/>
        <v>1.0003143171460003</v>
      </c>
      <c r="N135" s="25">
        <f t="shared" si="63"/>
        <v>0.99850746268656732</v>
      </c>
      <c r="O135" s="25">
        <f t="shared" si="63"/>
        <v>0.9985839037054518</v>
      </c>
      <c r="P135" s="25">
        <f t="shared" si="63"/>
        <v>1.0052784999606081</v>
      </c>
      <c r="Q135" s="25">
        <f t="shared" si="63"/>
        <v>1.0049373040752352</v>
      </c>
      <c r="R135" s="25">
        <f t="shared" si="63"/>
        <v>0.99309833892224908</v>
      </c>
    </row>
    <row r="136" spans="1:18" x14ac:dyDescent="0.2">
      <c r="A136" s="8">
        <f t="shared" ref="A136:A151" si="64">A108</f>
        <v>1979</v>
      </c>
      <c r="B136" s="25">
        <f t="shared" ref="B136:Q136" si="65">C108/B108</f>
        <v>1.1827459367682898</v>
      </c>
      <c r="C136" s="25">
        <f t="shared" si="65"/>
        <v>1.0139382146497482</v>
      </c>
      <c r="D136" s="25">
        <f t="shared" si="65"/>
        <v>1.073191262138391</v>
      </c>
      <c r="E136" s="25">
        <f t="shared" si="65"/>
        <v>1.0996625120518106</v>
      </c>
      <c r="F136" s="25">
        <f t="shared" si="65"/>
        <v>1.0406867794276382</v>
      </c>
      <c r="G136" s="25">
        <f t="shared" si="65"/>
        <v>1.0699196260113026</v>
      </c>
      <c r="H136" s="25">
        <f t="shared" si="65"/>
        <v>0.9622723501353575</v>
      </c>
      <c r="I136" s="25">
        <f t="shared" si="65"/>
        <v>0.96112585223249947</v>
      </c>
      <c r="J136" s="25">
        <f t="shared" si="65"/>
        <v>0.99017039648989225</v>
      </c>
      <c r="K136" s="25">
        <f t="shared" si="65"/>
        <v>0.97426195814648731</v>
      </c>
      <c r="L136" s="25">
        <f t="shared" si="65"/>
        <v>1.01440872086205</v>
      </c>
      <c r="M136" s="25">
        <f t="shared" si="65"/>
        <v>0.96782119737277317</v>
      </c>
      <c r="N136" s="25">
        <f t="shared" si="65"/>
        <v>0.97505126452494872</v>
      </c>
      <c r="O136" s="25">
        <f t="shared" si="65"/>
        <v>0.99934905613139047</v>
      </c>
      <c r="P136" s="25">
        <f t="shared" si="65"/>
        <v>0.99944884256939592</v>
      </c>
      <c r="Q136" s="25">
        <f t="shared" si="65"/>
        <v>1.00220584549055</v>
      </c>
      <c r="R136" s="25"/>
    </row>
    <row r="137" spans="1:18" x14ac:dyDescent="0.2">
      <c r="A137" s="8">
        <f t="shared" si="64"/>
        <v>1980</v>
      </c>
      <c r="B137" s="25">
        <f t="shared" ref="B137:P137" si="66">C109/B109</f>
        <v>1.1836118187797957</v>
      </c>
      <c r="C137" s="25">
        <f t="shared" si="66"/>
        <v>1.0656552000741795</v>
      </c>
      <c r="D137" s="25">
        <f t="shared" si="66"/>
        <v>1.3025733284751322</v>
      </c>
      <c r="E137" s="25">
        <f t="shared" si="66"/>
        <v>0.98669264074923901</v>
      </c>
      <c r="F137" s="25">
        <f t="shared" si="66"/>
        <v>1.0170254440200508</v>
      </c>
      <c r="G137" s="25">
        <f t="shared" si="66"/>
        <v>0.98145357169491476</v>
      </c>
      <c r="H137" s="25">
        <f t="shared" si="66"/>
        <v>0.99874400792228968</v>
      </c>
      <c r="I137" s="25">
        <f t="shared" si="66"/>
        <v>0.99468006936484132</v>
      </c>
      <c r="J137" s="25">
        <f t="shared" si="66"/>
        <v>1.0026889663731458</v>
      </c>
      <c r="K137" s="25">
        <f t="shared" si="66"/>
        <v>0.98803248431071622</v>
      </c>
      <c r="L137" s="25">
        <f t="shared" si="66"/>
        <v>0.94944297421309387</v>
      </c>
      <c r="M137" s="25">
        <f t="shared" si="66"/>
        <v>1.010100059596625</v>
      </c>
      <c r="N137" s="25">
        <f t="shared" si="66"/>
        <v>1.004409527062696</v>
      </c>
      <c r="O137" s="25">
        <f t="shared" si="66"/>
        <v>0.9970629154428815</v>
      </c>
      <c r="P137" s="25">
        <f t="shared" si="66"/>
        <v>0.99745736434108534</v>
      </c>
      <c r="Q137" s="25"/>
      <c r="R137" s="25"/>
    </row>
    <row r="138" spans="1:18" x14ac:dyDescent="0.2">
      <c r="A138" s="8">
        <f t="shared" si="64"/>
        <v>1981</v>
      </c>
      <c r="B138" s="25">
        <f t="shared" ref="B138:O138" si="67">C110/B110</f>
        <v>1.1776934696723218</v>
      </c>
      <c r="C138" s="25">
        <f t="shared" si="67"/>
        <v>1.3462551142242838</v>
      </c>
      <c r="D138" s="25">
        <f t="shared" si="67"/>
        <v>1.0357435044829109</v>
      </c>
      <c r="E138" s="25">
        <f t="shared" si="67"/>
        <v>0.98933526153619289</v>
      </c>
      <c r="F138" s="25">
        <f t="shared" si="67"/>
        <v>0.9925454999747414</v>
      </c>
      <c r="G138" s="25">
        <f t="shared" si="67"/>
        <v>0.98931038602174082</v>
      </c>
      <c r="H138" s="25">
        <f t="shared" si="67"/>
        <v>0.99686579474490389</v>
      </c>
      <c r="I138" s="25">
        <f t="shared" si="67"/>
        <v>0.99403660723227705</v>
      </c>
      <c r="J138" s="25">
        <f t="shared" si="67"/>
        <v>0.98838341845824906</v>
      </c>
      <c r="K138" s="25">
        <f t="shared" si="67"/>
        <v>0.97197519588520898</v>
      </c>
      <c r="L138" s="25">
        <f t="shared" si="67"/>
        <v>0.99957804677399931</v>
      </c>
      <c r="M138" s="25">
        <f t="shared" si="67"/>
        <v>0.99737831420656908</v>
      </c>
      <c r="N138" s="25">
        <f t="shared" si="67"/>
        <v>1.0002727768685216</v>
      </c>
      <c r="O138" s="25">
        <f t="shared" si="67"/>
        <v>0.99402533653965353</v>
      </c>
    </row>
    <row r="139" spans="1:18" x14ac:dyDescent="0.2">
      <c r="A139" s="8">
        <f t="shared" si="64"/>
        <v>1982</v>
      </c>
      <c r="B139" s="25">
        <f t="shared" ref="B139:N139" si="68">C111/B111</f>
        <v>2.1399268834051441</v>
      </c>
      <c r="C139" s="25">
        <f t="shared" si="68"/>
        <v>1.2338509418724515</v>
      </c>
      <c r="D139" s="25">
        <f t="shared" si="68"/>
        <v>0.93330511409358918</v>
      </c>
      <c r="E139" s="25">
        <f t="shared" si="68"/>
        <v>1.0141948094460147</v>
      </c>
      <c r="F139" s="25">
        <f t="shared" si="68"/>
        <v>1.0010494282044542</v>
      </c>
      <c r="G139" s="25">
        <f t="shared" si="68"/>
        <v>1.0122397792826687</v>
      </c>
      <c r="H139" s="25">
        <f t="shared" si="68"/>
        <v>0.99880718021138104</v>
      </c>
      <c r="I139" s="25">
        <f t="shared" si="68"/>
        <v>0.99407756164044103</v>
      </c>
      <c r="J139" s="25">
        <f t="shared" si="68"/>
        <v>0.99431648220161539</v>
      </c>
      <c r="K139" s="25">
        <f t="shared" si="68"/>
        <v>1.0002507019655036</v>
      </c>
      <c r="L139" s="25">
        <f t="shared" si="68"/>
        <v>1.005997521055165</v>
      </c>
      <c r="M139" s="25">
        <f t="shared" si="68"/>
        <v>0.99202929235061144</v>
      </c>
      <c r="N139" s="25">
        <f t="shared" si="68"/>
        <v>1.0093655058126398</v>
      </c>
      <c r="O139" s="25"/>
    </row>
    <row r="140" spans="1:18" x14ac:dyDescent="0.2">
      <c r="A140" s="8">
        <f t="shared" si="64"/>
        <v>1983</v>
      </c>
      <c r="B140" s="25">
        <f t="shared" ref="B140:M140" si="69">C112/B112</f>
        <v>1.5419842895733364</v>
      </c>
      <c r="C140" s="25">
        <f t="shared" si="69"/>
        <v>1.0437674278821563</v>
      </c>
      <c r="D140" s="25">
        <f t="shared" si="69"/>
        <v>0.99085294346889352</v>
      </c>
      <c r="E140" s="25">
        <f t="shared" si="69"/>
        <v>1.0684561019805763</v>
      </c>
      <c r="F140" s="25">
        <f t="shared" si="69"/>
        <v>1.0155641899478538</v>
      </c>
      <c r="G140" s="25">
        <f t="shared" si="69"/>
        <v>0.99091988326305591</v>
      </c>
      <c r="H140" s="25">
        <f t="shared" si="69"/>
        <v>1.0110093969549367</v>
      </c>
      <c r="I140" s="25">
        <f t="shared" si="69"/>
        <v>0.95145606610237787</v>
      </c>
      <c r="J140" s="25">
        <f t="shared" si="69"/>
        <v>1.0033095925229687</v>
      </c>
      <c r="K140" s="25">
        <f t="shared" si="69"/>
        <v>0.98614556394152098</v>
      </c>
      <c r="L140" s="25">
        <f t="shared" si="69"/>
        <v>0.9991252485842631</v>
      </c>
      <c r="M140" s="25">
        <f t="shared" si="69"/>
        <v>0.99277011648145674</v>
      </c>
    </row>
    <row r="141" spans="1:18" x14ac:dyDescent="0.2">
      <c r="A141" s="8">
        <f t="shared" si="64"/>
        <v>1984</v>
      </c>
      <c r="B141" s="25">
        <f t="shared" ref="B141:L141" si="70">C113/B113</f>
        <v>1.2186846625766872</v>
      </c>
      <c r="C141" s="25">
        <f t="shared" si="70"/>
        <v>1.1751985706385173</v>
      </c>
      <c r="D141" s="25">
        <f t="shared" si="70"/>
        <v>1.0694609697618274</v>
      </c>
      <c r="E141" s="25">
        <f t="shared" si="70"/>
        <v>1.039211755878938</v>
      </c>
      <c r="F141" s="25">
        <f t="shared" si="70"/>
        <v>1.089118018997048</v>
      </c>
      <c r="G141" s="25">
        <f t="shared" si="70"/>
        <v>1.0022830807189236</v>
      </c>
      <c r="H141" s="25">
        <f t="shared" si="70"/>
        <v>0.98059092077046639</v>
      </c>
      <c r="I141" s="25">
        <f t="shared" si="70"/>
        <v>1.0149061285091918</v>
      </c>
      <c r="J141" s="25">
        <f t="shared" si="70"/>
        <v>0.981077959576516</v>
      </c>
      <c r="K141" s="25">
        <f t="shared" si="70"/>
        <v>1.0096925461573174</v>
      </c>
      <c r="L141" s="25">
        <f t="shared" si="70"/>
        <v>0.99822955303234651</v>
      </c>
    </row>
    <row r="142" spans="1:18" x14ac:dyDescent="0.2">
      <c r="A142" s="8">
        <f t="shared" si="64"/>
        <v>1985</v>
      </c>
      <c r="B142" s="25">
        <f t="shared" ref="B142:K142" si="71">C114/B114</f>
        <v>1.7187491182408603</v>
      </c>
      <c r="C142" s="25">
        <f t="shared" si="71"/>
        <v>1.3615356987777933</v>
      </c>
      <c r="D142" s="25">
        <f t="shared" si="71"/>
        <v>1.0379220520614134</v>
      </c>
      <c r="E142" s="25">
        <f t="shared" si="71"/>
        <v>1.0500146681277926</v>
      </c>
      <c r="F142" s="25">
        <f t="shared" si="71"/>
        <v>1.0053205215604697</v>
      </c>
      <c r="G142" s="25">
        <f t="shared" si="71"/>
        <v>0.98865637047601496</v>
      </c>
      <c r="H142" s="25">
        <f t="shared" si="71"/>
        <v>1.0075219900922294</v>
      </c>
      <c r="I142" s="25">
        <f t="shared" si="71"/>
        <v>0.99192039491799</v>
      </c>
      <c r="J142" s="25">
        <f t="shared" si="71"/>
        <v>1.0174150799320147</v>
      </c>
      <c r="K142" s="25">
        <f t="shared" si="71"/>
        <v>1.0249085051211115</v>
      </c>
      <c r="L142" s="26"/>
    </row>
    <row r="143" spans="1:18" x14ac:dyDescent="0.2">
      <c r="A143" s="8">
        <f t="shared" si="64"/>
        <v>1986</v>
      </c>
      <c r="B143" s="25">
        <f t="shared" ref="B143:J143" si="72">C115/B115</f>
        <v>1.5907465069535094</v>
      </c>
      <c r="C143" s="25">
        <f t="shared" si="72"/>
        <v>1.2547804042417559</v>
      </c>
      <c r="D143" s="25">
        <f t="shared" si="72"/>
        <v>1.0505829248376921</v>
      </c>
      <c r="E143" s="25">
        <f t="shared" si="72"/>
        <v>1.0778117846369868</v>
      </c>
      <c r="F143" s="25">
        <f t="shared" si="72"/>
        <v>1.0728642778350783</v>
      </c>
      <c r="G143" s="25">
        <f t="shared" si="72"/>
        <v>1.0150826396596471</v>
      </c>
      <c r="H143" s="25">
        <f t="shared" si="72"/>
        <v>0.98783249589040556</v>
      </c>
      <c r="I143" s="25">
        <f t="shared" si="72"/>
        <v>0.99769989207077769</v>
      </c>
      <c r="J143" s="25">
        <f t="shared" si="72"/>
        <v>0.97874170286898798</v>
      </c>
      <c r="K143" s="26"/>
      <c r="L143" s="26"/>
    </row>
    <row r="144" spans="1:18" x14ac:dyDescent="0.2">
      <c r="A144" s="8">
        <f t="shared" si="64"/>
        <v>1987</v>
      </c>
      <c r="B144" s="25">
        <f t="shared" ref="B144:I144" si="73">C116/B116</f>
        <v>1.4289469748392221</v>
      </c>
      <c r="C144" s="25">
        <f t="shared" si="73"/>
        <v>1.2408658044391538</v>
      </c>
      <c r="D144" s="25">
        <f t="shared" si="73"/>
        <v>1.1763097731580203</v>
      </c>
      <c r="E144" s="25">
        <f t="shared" si="73"/>
        <v>1.0750518620196368</v>
      </c>
      <c r="F144" s="25">
        <f t="shared" si="73"/>
        <v>1.1381017088252532</v>
      </c>
      <c r="G144" s="25">
        <f t="shared" si="73"/>
        <v>1.072471671180687</v>
      </c>
      <c r="H144" s="25">
        <f t="shared" si="73"/>
        <v>1.0171766341509081</v>
      </c>
      <c r="I144" s="25">
        <f t="shared" si="73"/>
        <v>0.99074177856486356</v>
      </c>
      <c r="J144" s="26"/>
      <c r="K144" s="26"/>
      <c r="L144" s="26"/>
    </row>
    <row r="145" spans="1:18" x14ac:dyDescent="0.2">
      <c r="A145" s="8">
        <f t="shared" si="64"/>
        <v>1988</v>
      </c>
      <c r="B145" s="25">
        <f t="shared" ref="B145:H145" si="74">C117/B117</f>
        <v>1.4925736170884827</v>
      </c>
      <c r="C145" s="25">
        <f t="shared" si="74"/>
        <v>1.3409713757731772</v>
      </c>
      <c r="D145" s="25">
        <f t="shared" si="74"/>
        <v>1.2142562693477994</v>
      </c>
      <c r="E145" s="25">
        <f t="shared" si="74"/>
        <v>1.0813959749456636</v>
      </c>
      <c r="F145" s="25">
        <f t="shared" si="74"/>
        <v>1.0152717269090494</v>
      </c>
      <c r="G145" s="25">
        <f t="shared" si="74"/>
        <v>1.0611230630506785</v>
      </c>
      <c r="H145" s="25">
        <f t="shared" si="74"/>
        <v>1.0182230623818527</v>
      </c>
      <c r="I145" s="26"/>
      <c r="J145" s="26"/>
      <c r="K145" s="26"/>
      <c r="L145" s="26"/>
    </row>
    <row r="146" spans="1:18" x14ac:dyDescent="0.2">
      <c r="A146" s="8">
        <f t="shared" si="64"/>
        <v>1989</v>
      </c>
      <c r="B146" s="25">
        <f t="shared" ref="B146:G146" si="75">C118/B118</f>
        <v>1.3766940296188792</v>
      </c>
      <c r="C146" s="25">
        <f t="shared" si="75"/>
        <v>1.5899517329715351</v>
      </c>
      <c r="D146" s="25">
        <f t="shared" si="75"/>
        <v>1.1884456963320909</v>
      </c>
      <c r="E146" s="25">
        <f t="shared" si="75"/>
        <v>1.1611100009374207</v>
      </c>
      <c r="F146" s="25">
        <f t="shared" si="75"/>
        <v>0.97976757061725295</v>
      </c>
      <c r="G146" s="25">
        <f t="shared" si="75"/>
        <v>0.99772450313517824</v>
      </c>
      <c r="H146" s="26"/>
      <c r="I146" s="26"/>
      <c r="J146" s="26"/>
      <c r="K146" s="26"/>
      <c r="L146" s="26"/>
    </row>
    <row r="147" spans="1:18" x14ac:dyDescent="0.2">
      <c r="A147" s="8">
        <f t="shared" si="64"/>
        <v>1990</v>
      </c>
      <c r="B147" s="25">
        <f>C119/B119</f>
        <v>1.8288005491422374</v>
      </c>
      <c r="C147" s="25">
        <f>D119/C119</f>
        <v>1.3439873178703359</v>
      </c>
      <c r="D147" s="25">
        <f>E119/D119</f>
        <v>1.2819070305712348</v>
      </c>
      <c r="E147" s="25">
        <f>F119/E119</f>
        <v>1.0815173323491383</v>
      </c>
      <c r="F147" s="25">
        <f>G119/F119</f>
        <v>1.044008157745921</v>
      </c>
      <c r="G147" s="26"/>
      <c r="H147" s="26"/>
      <c r="I147" s="26"/>
      <c r="J147" s="26"/>
      <c r="K147" s="26"/>
      <c r="L147" s="26"/>
    </row>
    <row r="148" spans="1:18" x14ac:dyDescent="0.2">
      <c r="A148" s="8">
        <f t="shared" si="64"/>
        <v>1991</v>
      </c>
      <c r="B148" s="25">
        <f>C120/B120</f>
        <v>1.3413294415255885</v>
      </c>
      <c r="C148" s="25">
        <f>D120/C120</f>
        <v>1.2753823489527991</v>
      </c>
      <c r="D148" s="25">
        <f>E120/D120</f>
        <v>1.1336003084470212</v>
      </c>
      <c r="E148" s="25">
        <f>F120/E120</f>
        <v>1.0548494281332608</v>
      </c>
      <c r="F148" s="26"/>
      <c r="G148" s="26"/>
      <c r="H148" s="26"/>
      <c r="I148" s="26"/>
      <c r="J148" s="26"/>
      <c r="K148" s="26"/>
      <c r="L148" s="26"/>
    </row>
    <row r="149" spans="1:18" x14ac:dyDescent="0.2">
      <c r="A149" s="8">
        <f t="shared" si="64"/>
        <v>1992</v>
      </c>
      <c r="B149" s="25">
        <f>C121/B121</f>
        <v>1.7630005190078217</v>
      </c>
      <c r="C149" s="25">
        <f>D121/C121</f>
        <v>1.2370686621401705</v>
      </c>
      <c r="D149" s="25">
        <f>E121/D121</f>
        <v>1.175292477279662</v>
      </c>
      <c r="E149" s="26"/>
      <c r="F149" s="26"/>
      <c r="G149" s="26"/>
      <c r="H149" s="26"/>
      <c r="I149" s="26"/>
      <c r="J149" s="26"/>
      <c r="K149" s="26"/>
      <c r="L149" s="26"/>
    </row>
    <row r="150" spans="1:18" x14ac:dyDescent="0.2">
      <c r="A150" s="8">
        <f t="shared" si="64"/>
        <v>1993</v>
      </c>
      <c r="B150" s="25">
        <f>C122/B122</f>
        <v>1.4085772366296876</v>
      </c>
      <c r="C150" s="25">
        <f>D122/C122</f>
        <v>1.2029726712337694</v>
      </c>
      <c r="D150" s="26"/>
      <c r="E150" s="26"/>
      <c r="F150" s="26"/>
      <c r="G150" s="26"/>
      <c r="H150" s="26"/>
      <c r="I150" s="26"/>
      <c r="J150" s="26"/>
      <c r="K150" s="26"/>
      <c r="L150" s="26"/>
    </row>
    <row r="151" spans="1:18" x14ac:dyDescent="0.2">
      <c r="A151" s="8">
        <f t="shared" si="64"/>
        <v>1994</v>
      </c>
      <c r="B151" s="25">
        <f>C123/B123</f>
        <v>1.4901360917468238</v>
      </c>
      <c r="C151" s="25"/>
      <c r="D151" s="26"/>
      <c r="E151" s="26"/>
      <c r="F151" s="26"/>
      <c r="G151" s="26"/>
      <c r="H151" s="26"/>
      <c r="I151" s="26"/>
      <c r="J151" s="26"/>
      <c r="K151" s="26"/>
      <c r="L151" s="26"/>
    </row>
    <row r="152" spans="1:18" x14ac:dyDescent="0.2">
      <c r="A152" s="8"/>
      <c r="B152" s="25"/>
      <c r="C152" s="25"/>
      <c r="D152" s="26"/>
      <c r="E152" s="26"/>
      <c r="F152" s="26"/>
      <c r="G152" s="26"/>
      <c r="H152" s="26"/>
      <c r="I152" s="26"/>
      <c r="J152" s="26"/>
      <c r="K152" s="26"/>
      <c r="L152" s="26"/>
    </row>
    <row r="153" spans="1:18" x14ac:dyDescent="0.2">
      <c r="A153" s="8"/>
    </row>
    <row r="154" spans="1:18" x14ac:dyDescent="0.2">
      <c r="A154" s="7" t="s">
        <v>20</v>
      </c>
    </row>
    <row r="155" spans="1:18" x14ac:dyDescent="0.2">
      <c r="A155" s="7" t="s">
        <v>21</v>
      </c>
    </row>
    <row r="157" spans="1:18" x14ac:dyDescent="0.2">
      <c r="A157" s="7" t="s">
        <v>22</v>
      </c>
      <c r="B157" s="27">
        <f>SUM(C107:C123)/SUM(B107:B123)</f>
        <v>1.4447805439319004</v>
      </c>
      <c r="C157" s="27">
        <f>SUM(D107:D122)/SUM(C107:C122)</f>
        <v>1.2269209940824739</v>
      </c>
      <c r="D157" s="27">
        <f>SUM(E107:E121)/SUM(D107:D121)</f>
        <v>1.1121878023475176</v>
      </c>
      <c r="E157" s="27">
        <f>SUM(F107:F120)/SUM(E107:E120)</f>
        <v>1.055615508797596</v>
      </c>
      <c r="F157" s="27">
        <f>SUM(G107:G119)/SUM(F107:F119)</f>
        <v>1.0409725771051459</v>
      </c>
      <c r="G157" s="27">
        <f>SUM(H107:H118)/SUM(G107:G118)</f>
        <v>1.0132949465652819</v>
      </c>
      <c r="H157" s="27">
        <f>SUM(I107:I117)/SUM(H107:H117)</f>
        <v>0.99814695873874826</v>
      </c>
      <c r="I157" s="27">
        <f>SUM(J107:J116)/SUM(I107:I116)</f>
        <v>0.98758742550329859</v>
      </c>
      <c r="J157" s="27">
        <f>SUM(K107:K115)/SUM(J107:J115)</f>
        <v>0.99574179469430579</v>
      </c>
      <c r="K157" s="27">
        <f>SUM(L107:L114)/SUM(K107:K114)</f>
        <v>0.99493575698910364</v>
      </c>
      <c r="L157" s="27">
        <f>SUM(M107:M113)/SUM(L107:L113)</f>
        <v>0.99338577183994992</v>
      </c>
      <c r="M157" s="27">
        <f>SUM(N107:N112)/SUM(M107:M112)</f>
        <v>0.99398706489949296</v>
      </c>
      <c r="N157" s="27">
        <f>SUM(O107:O111)/SUM(N107:N111)</f>
        <v>0.99847205386000215</v>
      </c>
      <c r="O157" s="27">
        <f>SUM(P107:P110)/SUM(O107:O110)</f>
        <v>0.99711692297267418</v>
      </c>
      <c r="P157" s="27">
        <f>SUM(Q107:Q109)/SUM(P107:P109)</f>
        <v>1.0008183771918733</v>
      </c>
      <c r="Q157" s="27">
        <f>SUM(R107:R108)/SUM(Q107:Q108)</f>
        <v>1.0037177029473385</v>
      </c>
      <c r="R157" s="27">
        <f>SUM(S107)/SUM(R107)</f>
        <v>0.99309833892224908</v>
      </c>
    </row>
    <row r="158" spans="1:18" x14ac:dyDescent="0.2">
      <c r="A158" s="8"/>
      <c r="B158" s="46">
        <f ca="1">SUM(OFFSET($B107:$S123,,1+B104,17-B104,1))/SUM(OFFSET($B107:$S123,,B104,17-B104,1))</f>
        <v>1.4447805439319004</v>
      </c>
      <c r="C158" s="46">
        <f t="shared" ref="C158:R158" ca="1" si="76">SUM(OFFSET($B107:$S123,,1+C104,17-C104,1))/SUM(OFFSET($B107:$S123,,C104,17-C104,1))</f>
        <v>1.2269209940824739</v>
      </c>
      <c r="D158" s="46">
        <f t="shared" ca="1" si="76"/>
        <v>1.1121878023475176</v>
      </c>
      <c r="E158" s="46">
        <f t="shared" ca="1" si="76"/>
        <v>1.055615508797596</v>
      </c>
      <c r="F158" s="46">
        <f t="shared" ca="1" si="76"/>
        <v>1.0409725771051459</v>
      </c>
      <c r="G158" s="46">
        <f t="shared" ca="1" si="76"/>
        <v>1.0132949465652819</v>
      </c>
      <c r="H158" s="46">
        <f t="shared" ca="1" si="76"/>
        <v>0.99814695873874826</v>
      </c>
      <c r="I158" s="46">
        <f t="shared" ca="1" si="76"/>
        <v>0.98758742550329859</v>
      </c>
      <c r="J158" s="46">
        <f t="shared" ca="1" si="76"/>
        <v>0.99574179469430579</v>
      </c>
      <c r="K158" s="46">
        <f t="shared" ca="1" si="76"/>
        <v>0.99493575698910364</v>
      </c>
      <c r="L158" s="46">
        <f t="shared" ca="1" si="76"/>
        <v>0.99338577183994992</v>
      </c>
      <c r="M158" s="46">
        <f t="shared" ca="1" si="76"/>
        <v>0.99398706489949296</v>
      </c>
      <c r="N158" s="46">
        <f t="shared" ca="1" si="76"/>
        <v>0.99847205386000215</v>
      </c>
      <c r="O158" s="46">
        <f t="shared" ca="1" si="76"/>
        <v>0.99711692297267418</v>
      </c>
      <c r="P158" s="46">
        <f t="shared" ca="1" si="76"/>
        <v>1.0008183771918733</v>
      </c>
      <c r="Q158" s="46">
        <f t="shared" ca="1" si="76"/>
        <v>1.0037177029473385</v>
      </c>
      <c r="R158" s="46">
        <f t="shared" ca="1" si="76"/>
        <v>0.99309833892224908</v>
      </c>
    </row>
    <row r="159" spans="1:18" x14ac:dyDescent="0.2">
      <c r="A159" s="7" t="s">
        <v>23</v>
      </c>
    </row>
    <row r="160" spans="1:18" x14ac:dyDescent="0.2">
      <c r="A160" s="7" t="s">
        <v>24</v>
      </c>
      <c r="B160" s="28">
        <f>SUM(C118:C123)/SUM(B118:B123)</f>
        <v>1.5209285797291969</v>
      </c>
      <c r="C160" s="28">
        <f>SUM(D117:D122)/SUM(C117:C122)</f>
        <v>1.3179844490728956</v>
      </c>
      <c r="D160" s="28">
        <f>SUM(E116:E121)/SUM(D116:D121)</f>
        <v>1.1953786250141645</v>
      </c>
      <c r="E160" s="28">
        <f>SUM(F115:F120)/SUM(E115:E120)</f>
        <v>1.0892270303936633</v>
      </c>
      <c r="F160" s="28">
        <f>SUM(G114:G119)/SUM(F114:F119)</f>
        <v>1.0401246701671292</v>
      </c>
      <c r="G160" s="28">
        <f>SUM(H113:H118)/SUM(G113:G118)</f>
        <v>1.021944354445685</v>
      </c>
      <c r="H160" s="28">
        <f>SUM(I112:I117)/SUM(H112:H117)</f>
        <v>1.0030741568153487</v>
      </c>
      <c r="I160" s="28">
        <f>SUM(J111:J116)/SUM(I111:I116)</f>
        <v>0.99136156873172521</v>
      </c>
      <c r="J160" s="28">
        <f>SUM(K110:K115)/SUM(J110:J115)</f>
        <v>0.99301767671578323</v>
      </c>
      <c r="K160" s="28">
        <f>SUM(L109:L114)/SUM(K109:K114)</f>
        <v>0.99736039849544278</v>
      </c>
      <c r="L160" s="28">
        <f>SUM(M108:M113)/SUM(L108:L113)</f>
        <v>0.99398918192577845</v>
      </c>
      <c r="M160" s="28">
        <f>SUM(N107:N112)/SUM(M107:M112)</f>
        <v>0.99398706489949296</v>
      </c>
      <c r="N160" s="25"/>
      <c r="O160" s="25"/>
      <c r="P160" s="25"/>
      <c r="Q160" s="25"/>
      <c r="R160" s="25"/>
    </row>
    <row r="161" spans="1:23" x14ac:dyDescent="0.2">
      <c r="A161" s="7" t="s">
        <v>25</v>
      </c>
      <c r="B161" s="47">
        <f ca="1">SUM(OFFSET($B118:$S123,-B104,1+B104,,1))/SUM(OFFSET($B118:$S123,-B104,B104,,1))</f>
        <v>1.5209285797291969</v>
      </c>
      <c r="C161" s="47">
        <f t="shared" ref="C161:L161" ca="1" si="77">SUM(OFFSET($B118:$S123,-C104,1+C104,,1))/SUM(OFFSET($B118:$S123,-C104,C104,,1))</f>
        <v>1.3179844490728956</v>
      </c>
      <c r="D161" s="47">
        <f t="shared" ca="1" si="77"/>
        <v>1.1953786250141645</v>
      </c>
      <c r="E161" s="47">
        <f t="shared" ca="1" si="77"/>
        <v>1.0892270303936633</v>
      </c>
      <c r="F161" s="47">
        <f t="shared" ca="1" si="77"/>
        <v>1.0401246701671292</v>
      </c>
      <c r="G161" s="47">
        <f t="shared" ca="1" si="77"/>
        <v>1.021944354445685</v>
      </c>
      <c r="H161" s="47">
        <f t="shared" ca="1" si="77"/>
        <v>1.0030741568153487</v>
      </c>
      <c r="I161" s="47">
        <f t="shared" ca="1" si="77"/>
        <v>0.99136156873172521</v>
      </c>
      <c r="J161" s="47">
        <f t="shared" ca="1" si="77"/>
        <v>0.99301767671578323</v>
      </c>
      <c r="K161" s="47">
        <f t="shared" ca="1" si="77"/>
        <v>0.99736039849544278</v>
      </c>
      <c r="L161" s="47">
        <f t="shared" ca="1" si="77"/>
        <v>0.99398918192577845</v>
      </c>
      <c r="M161" s="47">
        <f ca="1">SUM(OFFSET($B118:$S123,-M104,1+M104,,1))/SUM(OFFSET($B118:$S123,-M104,M104,,1))</f>
        <v>0.99398706489949296</v>
      </c>
    </row>
    <row r="162" spans="1:23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</row>
    <row r="163" spans="1:23" x14ac:dyDescent="0.2">
      <c r="A163" s="7" t="s">
        <v>26</v>
      </c>
      <c r="B163" s="29">
        <f>SUM(C121:C123)/SUM(B121:B123)</f>
        <v>1.5450757014467438</v>
      </c>
      <c r="C163" s="29">
        <f>SUM(D120:D122)/SUM(C120:C122)</f>
        <v>1.2377428172823226</v>
      </c>
      <c r="D163" s="29">
        <f>SUM(E119:E121)/SUM(D119:D121)</f>
        <v>1.1977489946779605</v>
      </c>
      <c r="E163" s="29">
        <f>SUM(F118:F120)/SUM(E118:E120)</f>
        <v>1.0983465130791452</v>
      </c>
      <c r="F163" s="29">
        <f>SUM(G117:G119)/SUM(F117:F119)</f>
        <v>1.0138295960399994</v>
      </c>
      <c r="G163" s="29">
        <f>SUM(H116:H118)/SUM(G116:G118)</f>
        <v>1.0417010347659652</v>
      </c>
      <c r="H163" s="29">
        <f>SUM(I115:I117)/SUM(H115:H117)</f>
        <v>1.0077599653291598</v>
      </c>
      <c r="I163" s="29">
        <f>SUM(J114:J116)/SUM(I114:I116)</f>
        <v>0.99340662334957353</v>
      </c>
      <c r="J163" s="29">
        <f>SUM(K113:K115)/SUM(J113:J115)</f>
        <v>0.99126531172573007</v>
      </c>
      <c r="K163" s="29">
        <f>SUM(L112:L114)/SUM(K112:K114)</f>
        <v>1.0078086505142063</v>
      </c>
      <c r="L163" s="29">
        <f>SUM(M111:M113)/SUM(L111:L113)</f>
        <v>1.0010381114009663</v>
      </c>
      <c r="M163" s="29">
        <f>SUM(N110:N112)/SUM(M110:M112)</f>
        <v>0.99408441552936921</v>
      </c>
      <c r="N163" s="29">
        <f>SUM(O109:O111)/SUM(N109:N111)</f>
        <v>1.0047298916034948</v>
      </c>
      <c r="O163" s="29">
        <f>SUM(P108:P110)/SUM(O108:O110)</f>
        <v>0.99660239926397998</v>
      </c>
      <c r="P163" s="29">
        <f>SUM(Q107:Q109)/SUM(P107:P109)</f>
        <v>1.0008183771918733</v>
      </c>
      <c r="Q163" s="25"/>
      <c r="R163" s="25"/>
    </row>
    <row r="164" spans="1:23" x14ac:dyDescent="0.2">
      <c r="A164" s="8"/>
      <c r="B164" s="48">
        <f ca="1">SUM(OFFSET($B121:$S123,-B104,1+B104,,1))/SUM(OFFSET($B121:$S123,-B104,B104,,1))</f>
        <v>1.5450757014467438</v>
      </c>
      <c r="C164" s="48">
        <f t="shared" ref="C164:P164" ca="1" si="78">SUM(OFFSET($B121:$S123,-C104,1+C104,,1))/SUM(OFFSET($B121:$S123,-C104,C104,,1))</f>
        <v>1.2377428172823226</v>
      </c>
      <c r="D164" s="48">
        <f t="shared" ca="1" si="78"/>
        <v>1.1977489946779605</v>
      </c>
      <c r="E164" s="48">
        <f t="shared" ca="1" si="78"/>
        <v>1.0983465130791452</v>
      </c>
      <c r="F164" s="48">
        <f t="shared" ca="1" si="78"/>
        <v>1.0138295960399994</v>
      </c>
      <c r="G164" s="48">
        <f t="shared" ca="1" si="78"/>
        <v>1.0417010347659652</v>
      </c>
      <c r="H164" s="48">
        <f t="shared" ca="1" si="78"/>
        <v>1.0077599653291598</v>
      </c>
      <c r="I164" s="48">
        <f t="shared" ca="1" si="78"/>
        <v>0.99340662334957353</v>
      </c>
      <c r="J164" s="48">
        <f t="shared" ca="1" si="78"/>
        <v>0.99126531172573007</v>
      </c>
      <c r="K164" s="48">
        <f t="shared" ca="1" si="78"/>
        <v>1.0078086505142063</v>
      </c>
      <c r="L164" s="48">
        <f t="shared" ca="1" si="78"/>
        <v>1.0010381114009663</v>
      </c>
      <c r="M164" s="48">
        <f t="shared" ca="1" si="78"/>
        <v>0.99408441552936921</v>
      </c>
      <c r="N164" s="48">
        <f t="shared" ca="1" si="78"/>
        <v>1.0047298916034948</v>
      </c>
      <c r="O164" s="48">
        <f t="shared" ca="1" si="78"/>
        <v>0.99660239926397998</v>
      </c>
      <c r="P164" s="48">
        <f t="shared" ca="1" si="78"/>
        <v>1.0008183771918733</v>
      </c>
      <c r="Q164" s="8"/>
      <c r="R164" s="8"/>
    </row>
    <row r="165" spans="1:23" x14ac:dyDescent="0.2">
      <c r="A165" s="7" t="s">
        <v>27</v>
      </c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</row>
    <row r="166" spans="1:23" x14ac:dyDescent="0.2">
      <c r="A166" s="7" t="s">
        <v>28</v>
      </c>
      <c r="B166" s="28">
        <f>B160</f>
        <v>1.5209285797291969</v>
      </c>
      <c r="C166" s="28">
        <f t="shared" ref="C166:H166" si="79">C160</f>
        <v>1.3179844490728956</v>
      </c>
      <c r="D166" s="28">
        <f t="shared" si="79"/>
        <v>1.1953786250141645</v>
      </c>
      <c r="E166" s="28">
        <f t="shared" si="79"/>
        <v>1.0892270303936633</v>
      </c>
      <c r="F166" s="28">
        <f t="shared" si="79"/>
        <v>1.0401246701671292</v>
      </c>
      <c r="G166" s="28">
        <f t="shared" si="79"/>
        <v>1.021944354445685</v>
      </c>
      <c r="H166" s="28">
        <f t="shared" si="79"/>
        <v>1.0030741568153487</v>
      </c>
      <c r="I166" s="29">
        <f>I163</f>
        <v>0.99340662334957353</v>
      </c>
      <c r="J166" s="29">
        <f t="shared" ref="J166:P166" si="80">J163</f>
        <v>0.99126531172573007</v>
      </c>
      <c r="K166" s="29">
        <f t="shared" si="80"/>
        <v>1.0078086505142063</v>
      </c>
      <c r="L166" s="29">
        <f t="shared" si="80"/>
        <v>1.0010381114009663</v>
      </c>
      <c r="M166" s="29">
        <f t="shared" si="80"/>
        <v>0.99408441552936921</v>
      </c>
      <c r="N166" s="29">
        <f t="shared" si="80"/>
        <v>1.0047298916034948</v>
      </c>
      <c r="O166" s="29">
        <f t="shared" si="80"/>
        <v>0.99660239926397998</v>
      </c>
      <c r="P166" s="29">
        <f t="shared" si="80"/>
        <v>1.0008183771918733</v>
      </c>
      <c r="Q166" s="27">
        <f t="shared" ref="Q166:R166" si="81">Q157</f>
        <v>1.0037177029473385</v>
      </c>
      <c r="R166" s="27">
        <f t="shared" si="81"/>
        <v>0.99309833892224908</v>
      </c>
      <c r="S166" s="45" t="s">
        <v>53</v>
      </c>
      <c r="T166" s="45"/>
      <c r="U166" s="45"/>
      <c r="V166" s="45"/>
      <c r="W166" s="45"/>
    </row>
    <row r="167" spans="1:23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</row>
    <row r="168" spans="1:23" x14ac:dyDescent="0.2">
      <c r="A168" s="7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</row>
    <row r="169" spans="1:23" x14ac:dyDescent="0.2">
      <c r="A169" s="7" t="s">
        <v>45</v>
      </c>
      <c r="B169" s="25">
        <f>PRODUCT(B166:$R166)</f>
        <v>2.7452883817814859</v>
      </c>
      <c r="C169" s="25">
        <f>PRODUCT(C166:$R166)</f>
        <v>1.8050080841207468</v>
      </c>
      <c r="D169" s="25">
        <f>PRODUCT(D166:$R166)</f>
        <v>1.3695215337255582</v>
      </c>
      <c r="E169" s="25">
        <f>PRODUCT(E166:$R166)</f>
        <v>1.1456801260013583</v>
      </c>
      <c r="F169" s="25">
        <f>PRODUCT(F166:$R166)</f>
        <v>1.0518285848885811</v>
      </c>
      <c r="G169" s="25">
        <f>PRODUCT(G166:$R166)</f>
        <v>1.011252415270153</v>
      </c>
      <c r="H169" s="25">
        <f>PRODUCT(H166:$R166)</f>
        <v>0.98953765033387642</v>
      </c>
      <c r="I169" s="25">
        <f>PRODUCT(I166:$R166)</f>
        <v>0.98650497932829873</v>
      </c>
      <c r="J169" s="25">
        <f>PRODUCT(J166:$R166)</f>
        <v>0.99305254881631067</v>
      </c>
      <c r="K169" s="25">
        <f>PRODUCT(K166:$R166)</f>
        <v>1.0018029856078281</v>
      </c>
      <c r="L169" s="25">
        <f>PRODUCT(L166:$R166)</f>
        <v>0.99404086787376367</v>
      </c>
      <c r="M169" s="25">
        <f>PRODUCT(M166:$R166)</f>
        <v>0.99301001285814183</v>
      </c>
      <c r="N169" s="25">
        <f>PRODUCT(N166:$R166)</f>
        <v>0.998919203787482</v>
      </c>
      <c r="O169" s="25">
        <f>PRODUCT(O166:$R166)</f>
        <v>0.99421666672349196</v>
      </c>
      <c r="P169" s="25">
        <f>PRODUCT(P166:$R166)</f>
        <v>0.99760613405882814</v>
      </c>
      <c r="Q169" s="25">
        <f>PRODUCT(Q166:$R166)</f>
        <v>0.99679038354385729</v>
      </c>
      <c r="R169" s="25">
        <f>PRODUCT(R166:$R166)</f>
        <v>0.99309833892224908</v>
      </c>
    </row>
    <row r="170" spans="1:23" x14ac:dyDescent="0.2">
      <c r="A170" s="39" t="s">
        <v>33</v>
      </c>
    </row>
    <row r="171" spans="1:23" x14ac:dyDescent="0.2">
      <c r="A171" s="6" t="s">
        <v>52</v>
      </c>
      <c r="B171" s="30">
        <f>1/B169</f>
        <v>0.36426045680165486</v>
      </c>
      <c r="C171" s="30">
        <f t="shared" ref="C171:R171" si="82">1/C169</f>
        <v>0.55401413921484943</v>
      </c>
      <c r="D171" s="30">
        <f t="shared" si="82"/>
        <v>0.73018202005167776</v>
      </c>
      <c r="E171" s="30">
        <f t="shared" si="82"/>
        <v>0.87284397913943956</v>
      </c>
      <c r="F171" s="30">
        <f t="shared" si="82"/>
        <v>0.95072525539504016</v>
      </c>
      <c r="G171" s="30">
        <f t="shared" si="82"/>
        <v>0.98887279268732631</v>
      </c>
      <c r="H171" s="30">
        <f t="shared" si="82"/>
        <v>1.010572967751751</v>
      </c>
      <c r="I171" s="30">
        <f t="shared" si="82"/>
        <v>1.0136796275279725</v>
      </c>
      <c r="J171" s="30">
        <f t="shared" si="82"/>
        <v>1.0069960559408164</v>
      </c>
      <c r="K171" s="30">
        <f t="shared" si="82"/>
        <v>0.99820025929875411</v>
      </c>
      <c r="L171" s="30">
        <f t="shared" si="82"/>
        <v>1.005994856266808</v>
      </c>
      <c r="M171" s="30">
        <f t="shared" si="82"/>
        <v>1.0070391909964123</v>
      </c>
      <c r="N171" s="30">
        <f t="shared" si="82"/>
        <v>1.001081965596837</v>
      </c>
      <c r="O171" s="30">
        <f t="shared" si="82"/>
        <v>1.0058169747803236</v>
      </c>
      <c r="P171" s="30">
        <f t="shared" si="82"/>
        <v>1.0023996102865089</v>
      </c>
      <c r="Q171" s="30">
        <f t="shared" si="82"/>
        <v>1.00321995126471</v>
      </c>
      <c r="R171" s="30">
        <f t="shared" si="82"/>
        <v>1.0069496250343555</v>
      </c>
    </row>
    <row r="174" spans="1:23" ht="15.75" x14ac:dyDescent="0.25">
      <c r="E174" s="4" t="s">
        <v>34</v>
      </c>
      <c r="F174" s="3"/>
    </row>
    <row r="175" spans="1:23" ht="15.75" x14ac:dyDescent="0.25">
      <c r="E175" s="1" t="s">
        <v>35</v>
      </c>
      <c r="F175" s="1" t="s">
        <v>36</v>
      </c>
      <c r="H175" s="5" t="s">
        <v>40</v>
      </c>
      <c r="I175" s="1" t="s">
        <v>42</v>
      </c>
      <c r="K175" s="1" t="s">
        <v>44</v>
      </c>
      <c r="L175" s="1" t="s">
        <v>44</v>
      </c>
      <c r="M175" s="1" t="s">
        <v>48</v>
      </c>
      <c r="N175" s="1"/>
      <c r="O175" s="1"/>
    </row>
    <row r="176" spans="1:23" ht="15.75" x14ac:dyDescent="0.25">
      <c r="A176" s="1" t="s">
        <v>0</v>
      </c>
      <c r="B176" s="31" t="s">
        <v>29</v>
      </c>
      <c r="C176" s="31" t="s">
        <v>31</v>
      </c>
      <c r="D176" s="31" t="s">
        <v>37</v>
      </c>
      <c r="E176" s="4" t="s">
        <v>38</v>
      </c>
      <c r="F176" s="4" t="s">
        <v>39</v>
      </c>
      <c r="H176" s="1" t="s">
        <v>41</v>
      </c>
      <c r="I176" s="1" t="s">
        <v>43</v>
      </c>
      <c r="K176" s="4" t="s">
        <v>51</v>
      </c>
      <c r="L176" s="4" t="s">
        <v>50</v>
      </c>
      <c r="M176" s="4" t="s">
        <v>49</v>
      </c>
      <c r="N176" s="1"/>
      <c r="O176" s="1"/>
    </row>
    <row r="177" spans="1:15" ht="15.75" x14ac:dyDescent="0.25">
      <c r="A177" s="4" t="s">
        <v>2</v>
      </c>
      <c r="B177" s="1" t="s">
        <v>30</v>
      </c>
      <c r="C177" s="1" t="s">
        <v>32</v>
      </c>
      <c r="D177" s="1" t="s">
        <v>4</v>
      </c>
      <c r="E177" s="1" t="s">
        <v>4</v>
      </c>
      <c r="F177" s="1" t="s">
        <v>4</v>
      </c>
      <c r="H177" s="38" t="s">
        <v>4</v>
      </c>
      <c r="I177" s="38"/>
      <c r="K177" s="1" t="s">
        <v>4</v>
      </c>
      <c r="L177" s="1" t="s">
        <v>4</v>
      </c>
      <c r="M177" s="1" t="s">
        <v>4</v>
      </c>
      <c r="N177" s="1"/>
    </row>
    <row r="178" spans="1:15" ht="15.75" x14ac:dyDescent="0.25">
      <c r="L178" s="40"/>
    </row>
    <row r="179" spans="1:15" ht="15.75" x14ac:dyDescent="0.25">
      <c r="A179" s="8">
        <f>A107</f>
        <v>1978</v>
      </c>
      <c r="B179" s="35">
        <f>S107</f>
        <v>41.674242703114082</v>
      </c>
      <c r="C179" s="17">
        <f>P57</f>
        <v>611.14487865899105</v>
      </c>
      <c r="D179" s="41">
        <f>B179*C179</f>
        <v>25469</v>
      </c>
      <c r="E179" s="42">
        <v>25469.405999999995</v>
      </c>
      <c r="F179" s="41">
        <f>D179-E179</f>
        <v>-0.40599999999540159</v>
      </c>
      <c r="H179" s="33">
        <v>-0.40599999999540159</v>
      </c>
      <c r="I179" s="37">
        <f>H179/F179</f>
        <v>1</v>
      </c>
      <c r="K179" s="33">
        <v>28.434239916292427</v>
      </c>
      <c r="L179" s="33">
        <v>18.26974680575222</v>
      </c>
      <c r="M179" s="33">
        <v>0</v>
      </c>
      <c r="N179" s="33"/>
      <c r="O179" s="37"/>
    </row>
    <row r="180" spans="1:15" ht="15.75" x14ac:dyDescent="0.25">
      <c r="A180" s="8">
        <f t="shared" ref="A180:A196" si="83">A108</f>
        <v>1979</v>
      </c>
      <c r="B180" s="36">
        <f>R108/R171</f>
        <v>33.526842272006888</v>
      </c>
      <c r="C180" s="17">
        <f t="shared" ref="C180:C196" si="84">P58</f>
        <v>592.15325834520638</v>
      </c>
      <c r="D180" s="41">
        <f t="shared" ref="D180:D196" si="85">B180*C180</f>
        <v>19853.028893394679</v>
      </c>
      <c r="E180" s="42">
        <v>19836.829000000005</v>
      </c>
      <c r="F180" s="41">
        <f t="shared" ref="F180:F196" si="86">D180-E180</f>
        <v>16.199893394674291</v>
      </c>
      <c r="H180" s="33">
        <v>154.17099999999482</v>
      </c>
      <c r="I180" s="37">
        <f t="shared" ref="I180:I198" si="87">H180/F180</f>
        <v>9.5167910210247726</v>
      </c>
      <c r="K180" s="33">
        <v>37.405836345264106</v>
      </c>
      <c r="L180" s="33">
        <v>37.090036274461454</v>
      </c>
      <c r="M180" s="33">
        <v>13.892495537419666</v>
      </c>
      <c r="N180" s="33"/>
      <c r="O180" s="37"/>
    </row>
    <row r="181" spans="1:15" ht="15.75" x14ac:dyDescent="0.25">
      <c r="A181" s="8">
        <f t="shared" si="83"/>
        <v>1980</v>
      </c>
      <c r="B181" s="36">
        <f>Q109/Q171</f>
        <v>41.150842674464322</v>
      </c>
      <c r="C181" s="17">
        <f t="shared" si="84"/>
        <v>779.20039964907482</v>
      </c>
      <c r="D181" s="41">
        <f t="shared" si="85"/>
        <v>32064.753057838803</v>
      </c>
      <c r="E181" s="42">
        <v>31992.917999999998</v>
      </c>
      <c r="F181" s="41">
        <f t="shared" si="86"/>
        <v>71.835057838805369</v>
      </c>
      <c r="H181" s="33">
        <v>182.4368118111488</v>
      </c>
      <c r="I181" s="37">
        <f t="shared" si="87"/>
        <v>2.5396626285250412</v>
      </c>
      <c r="K181" s="33">
        <v>101.91092869063505</v>
      </c>
      <c r="L181" s="33">
        <v>92.717548743104999</v>
      </c>
      <c r="M181" s="33">
        <v>70.107155537692407</v>
      </c>
      <c r="N181" s="33"/>
      <c r="O181" s="37"/>
    </row>
    <row r="182" spans="1:15" ht="15.75" x14ac:dyDescent="0.25">
      <c r="A182" s="8">
        <f t="shared" si="83"/>
        <v>1981</v>
      </c>
      <c r="B182" s="36">
        <f>P110/P171</f>
        <v>43.001127529341908</v>
      </c>
      <c r="C182" s="17">
        <f t="shared" si="84"/>
        <v>930.20852822821166</v>
      </c>
      <c r="D182" s="41">
        <f t="shared" si="85"/>
        <v>40000.015551222772</v>
      </c>
      <c r="E182" s="42">
        <v>39118.252</v>
      </c>
      <c r="F182" s="41">
        <f t="shared" si="86"/>
        <v>881.76355122277164</v>
      </c>
      <c r="H182" s="33">
        <v>957.97618288319791</v>
      </c>
      <c r="I182" s="37">
        <f t="shared" si="87"/>
        <v>1.0864320503549274</v>
      </c>
      <c r="K182" s="33">
        <v>210.55842747081624</v>
      </c>
      <c r="L182" s="33">
        <v>186.63753983119386</v>
      </c>
      <c r="M182" s="33">
        <v>155.18736196278877</v>
      </c>
      <c r="N182" s="33"/>
      <c r="O182" s="37"/>
    </row>
    <row r="183" spans="1:15" ht="15.75" x14ac:dyDescent="0.25">
      <c r="A183" s="8">
        <f t="shared" si="83"/>
        <v>1982</v>
      </c>
      <c r="B183" s="36">
        <f>O111/O171</f>
        <v>44.695573280814642</v>
      </c>
      <c r="C183" s="17">
        <f t="shared" si="84"/>
        <v>894.21629634718749</v>
      </c>
      <c r="D183" s="41">
        <f>B183*C183</f>
        <v>39967.510002284384</v>
      </c>
      <c r="E183" s="42">
        <v>39428.586000000003</v>
      </c>
      <c r="F183" s="41">
        <f t="shared" si="86"/>
        <v>538.92400228438055</v>
      </c>
      <c r="H183" s="33">
        <v>709.93129559835506</v>
      </c>
      <c r="I183" s="37">
        <f t="shared" si="87"/>
        <v>1.3173124458905376</v>
      </c>
      <c r="K183" s="33">
        <v>358.80928303716064</v>
      </c>
      <c r="L183" s="33">
        <v>314.85578943147993</v>
      </c>
      <c r="M183" s="33">
        <v>576.17338590803263</v>
      </c>
      <c r="N183" s="33"/>
      <c r="O183" s="37"/>
    </row>
    <row r="184" spans="1:15" ht="15.75" x14ac:dyDescent="0.25">
      <c r="A184" s="8">
        <f t="shared" si="83"/>
        <v>1983</v>
      </c>
      <c r="B184" s="36">
        <f>N112/N171</f>
        <v>38.409038417973072</v>
      </c>
      <c r="C184" s="17">
        <f t="shared" si="84"/>
        <v>964.22433379875565</v>
      </c>
      <c r="D184" s="41">
        <f t="shared" si="85"/>
        <v>37034.929480420898</v>
      </c>
      <c r="E184" s="42">
        <v>36354.199000000001</v>
      </c>
      <c r="F184" s="41">
        <f t="shared" si="86"/>
        <v>680.73048042089795</v>
      </c>
      <c r="H184" s="33">
        <v>550.17552824519953</v>
      </c>
      <c r="I184" s="37">
        <f t="shared" si="87"/>
        <v>0.80821344727361721</v>
      </c>
      <c r="K184" s="33">
        <v>559.8493479511817</v>
      </c>
      <c r="L184" s="33">
        <v>490.34687011372444</v>
      </c>
      <c r="M184" s="33">
        <v>1080.7113492642491</v>
      </c>
      <c r="N184" s="33"/>
      <c r="O184" s="37"/>
    </row>
    <row r="185" spans="1:15" ht="15.75" x14ac:dyDescent="0.25">
      <c r="A185" s="8">
        <f t="shared" si="83"/>
        <v>1984</v>
      </c>
      <c r="B185" s="36">
        <f>M113/M171</f>
        <v>51.945841294123241</v>
      </c>
      <c r="C185" s="17">
        <f t="shared" si="84"/>
        <v>982.23147820014947</v>
      </c>
      <c r="D185" s="41">
        <f t="shared" si="85"/>
        <v>51022.840480677034</v>
      </c>
      <c r="E185" s="42">
        <v>48560.689000000013</v>
      </c>
      <c r="F185" s="41">
        <f t="shared" si="86"/>
        <v>2462.151480677021</v>
      </c>
      <c r="H185" s="33">
        <v>2366.8896809483776</v>
      </c>
      <c r="I185" s="37">
        <f t="shared" si="87"/>
        <v>0.9613095292973407</v>
      </c>
      <c r="K185" s="33">
        <v>1267.5228116118815</v>
      </c>
      <c r="L185" s="33">
        <v>1084.8296604167263</v>
      </c>
      <c r="M185" s="33">
        <v>1664.2109927822423</v>
      </c>
      <c r="N185" s="33"/>
      <c r="O185" s="37"/>
    </row>
    <row r="186" spans="1:15" ht="15.75" x14ac:dyDescent="0.25">
      <c r="A186" s="8">
        <f t="shared" si="83"/>
        <v>1985</v>
      </c>
      <c r="B186" s="36">
        <f>L114/L171</f>
        <v>44.909876224684822</v>
      </c>
      <c r="C186" s="17">
        <f t="shared" si="84"/>
        <v>938.23755134634564</v>
      </c>
      <c r="D186" s="41">
        <f t="shared" si="85"/>
        <v>42136.132300315752</v>
      </c>
      <c r="E186" s="42">
        <v>39959.231</v>
      </c>
      <c r="F186" s="41">
        <f t="shared" si="86"/>
        <v>2176.9013003157525</v>
      </c>
      <c r="H186" s="33">
        <v>1838.81630212452</v>
      </c>
      <c r="I186" s="37">
        <f t="shared" si="87"/>
        <v>0.844694383644222</v>
      </c>
      <c r="K186" s="33">
        <v>1772.602817073348</v>
      </c>
      <c r="L186" s="33">
        <v>1527.1619639316486</v>
      </c>
      <c r="M186" s="33">
        <v>2495.2562650240716</v>
      </c>
      <c r="N186" s="33"/>
      <c r="O186" s="37"/>
    </row>
    <row r="187" spans="1:15" ht="15.75" x14ac:dyDescent="0.25">
      <c r="A187" s="8">
        <f t="shared" si="83"/>
        <v>1986</v>
      </c>
      <c r="B187" s="36">
        <f>K115/K171</f>
        <v>46.509437144594386</v>
      </c>
      <c r="C187" s="17">
        <f t="shared" si="84"/>
        <v>956.4643816884028</v>
      </c>
      <c r="D187" s="41">
        <f t="shared" si="85"/>
        <v>44484.620041180104</v>
      </c>
      <c r="E187" s="42">
        <v>41254.536</v>
      </c>
      <c r="F187" s="41">
        <f t="shared" si="86"/>
        <v>3230.0840411801037</v>
      </c>
      <c r="H187" s="33">
        <v>2312.7309729606786</v>
      </c>
      <c r="I187" s="37">
        <f t="shared" si="87"/>
        <v>0.71599715161458388</v>
      </c>
      <c r="K187" s="33">
        <v>3124.3847967215115</v>
      </c>
      <c r="L187" s="33">
        <v>2738.5206642419653</v>
      </c>
      <c r="M187" s="33">
        <v>4267.9234607698609</v>
      </c>
      <c r="N187" s="33"/>
      <c r="O187" s="37"/>
    </row>
    <row r="188" spans="1:15" ht="15.75" x14ac:dyDescent="0.25">
      <c r="A188" s="8">
        <f t="shared" si="83"/>
        <v>1987</v>
      </c>
      <c r="B188" s="36">
        <f>J116/J171</f>
        <v>51.392213638742</v>
      </c>
      <c r="C188" s="17">
        <f t="shared" si="84"/>
        <v>854.8792583053895</v>
      </c>
      <c r="D188" s="41">
        <f t="shared" si="85"/>
        <v>43934.137478159886</v>
      </c>
      <c r="E188" s="42">
        <v>40205.614000000001</v>
      </c>
      <c r="F188" s="41">
        <f t="shared" si="86"/>
        <v>3728.5234781598847</v>
      </c>
      <c r="H188" s="33">
        <v>2890.0635634833379</v>
      </c>
      <c r="I188" s="37">
        <f t="shared" si="87"/>
        <v>0.77512280140171019</v>
      </c>
      <c r="K188" s="33">
        <v>4988.4323269274682</v>
      </c>
      <c r="L188" s="33">
        <v>4390.617238392595</v>
      </c>
      <c r="M188" s="33">
        <v>5933.6225262025864</v>
      </c>
      <c r="N188" s="33"/>
      <c r="O188" s="37"/>
    </row>
    <row r="189" spans="1:15" ht="15.75" x14ac:dyDescent="0.25">
      <c r="A189" s="8">
        <f t="shared" si="83"/>
        <v>1988</v>
      </c>
      <c r="B189" s="36">
        <f>I117/I171</f>
        <v>45.650433167130139</v>
      </c>
      <c r="C189" s="17">
        <f t="shared" si="84"/>
        <v>874.70988997152347</v>
      </c>
      <c r="D189" s="41">
        <f t="shared" si="85"/>
        <v>39930.885372772791</v>
      </c>
      <c r="E189" s="42">
        <v>33364.098000000005</v>
      </c>
      <c r="F189" s="41">
        <f t="shared" si="86"/>
        <v>6566.7873727727856</v>
      </c>
      <c r="H189" s="33">
        <v>5839.6842253362774</v>
      </c>
      <c r="I189" s="37">
        <f t="shared" si="87"/>
        <v>0.88927566766494937</v>
      </c>
      <c r="K189" s="33">
        <v>6791.7694566274149</v>
      </c>
      <c r="L189" s="33">
        <v>6158.2560471590186</v>
      </c>
      <c r="M189" s="33">
        <v>9816.0509043225102</v>
      </c>
      <c r="N189" s="33"/>
      <c r="O189" s="37"/>
    </row>
    <row r="190" spans="1:15" ht="15.75" x14ac:dyDescent="0.25">
      <c r="A190" s="8">
        <f t="shared" si="83"/>
        <v>1989</v>
      </c>
      <c r="B190" s="36">
        <f>H118/H171</f>
        <v>51.752819112461736</v>
      </c>
      <c r="C190" s="17">
        <f t="shared" si="84"/>
        <v>873.38341305241579</v>
      </c>
      <c r="D190" s="41">
        <f t="shared" si="85"/>
        <v>45200.05379152613</v>
      </c>
      <c r="E190" s="42">
        <v>37319.199000000001</v>
      </c>
      <c r="F190" s="41">
        <f t="shared" si="86"/>
        <v>7880.8547915261297</v>
      </c>
      <c r="H190" s="33">
        <v>7031.4376851106572</v>
      </c>
      <c r="I190" s="37">
        <f t="shared" si="87"/>
        <v>0.89221764277032412</v>
      </c>
      <c r="K190" s="33">
        <v>13152.312258232581</v>
      </c>
      <c r="L190" s="33">
        <v>12309.814739663809</v>
      </c>
      <c r="M190" s="33">
        <v>15060.469867494998</v>
      </c>
      <c r="N190" s="33"/>
      <c r="O190" s="37"/>
    </row>
    <row r="191" spans="1:15" ht="15.75" x14ac:dyDescent="0.25">
      <c r="A191" s="8">
        <f t="shared" si="83"/>
        <v>1990</v>
      </c>
      <c r="B191" s="36">
        <f>G119/G171</f>
        <v>61.625147185189789</v>
      </c>
      <c r="C191" s="17">
        <f t="shared" si="84"/>
        <v>815.88864504250148</v>
      </c>
      <c r="D191" s="41">
        <f t="shared" si="85"/>
        <v>50279.257837469224</v>
      </c>
      <c r="E191" s="42">
        <v>35744.653000000006</v>
      </c>
      <c r="F191" s="41">
        <f t="shared" si="86"/>
        <v>14534.604837469218</v>
      </c>
      <c r="H191" s="33">
        <v>13676.165037476181</v>
      </c>
      <c r="I191" s="37">
        <f t="shared" si="87"/>
        <v>0.94093820853112997</v>
      </c>
      <c r="K191" s="33">
        <v>22409.830270913488</v>
      </c>
      <c r="L191" s="33">
        <v>21421.018307443781</v>
      </c>
      <c r="M191" s="33">
        <v>21631.212312376581</v>
      </c>
      <c r="N191" s="33"/>
      <c r="O191" s="37"/>
    </row>
    <row r="192" spans="1:15" ht="15.75" x14ac:dyDescent="0.25">
      <c r="A192" s="8">
        <f t="shared" si="83"/>
        <v>1991</v>
      </c>
      <c r="B192" s="36">
        <f>F120/F171</f>
        <v>50.60095129080365</v>
      </c>
      <c r="C192" s="17">
        <f t="shared" si="84"/>
        <v>868.43441239995616</v>
      </c>
      <c r="D192" s="41">
        <f t="shared" si="85"/>
        <v>43943.607401107867</v>
      </c>
      <c r="E192" s="42">
        <v>29448.637999999999</v>
      </c>
      <c r="F192" s="41">
        <f t="shared" si="86"/>
        <v>14494.969401107868</v>
      </c>
      <c r="H192" s="33">
        <v>13768.28108998618</v>
      </c>
      <c r="I192" s="37">
        <f t="shared" si="87"/>
        <v>0.94986617142729901</v>
      </c>
      <c r="K192" s="33">
        <v>34842.093490836291</v>
      </c>
      <c r="L192" s="33">
        <v>34066.431031002016</v>
      </c>
      <c r="M192" s="33">
        <v>33309.216128706335</v>
      </c>
      <c r="N192" s="33"/>
      <c r="O192" s="37"/>
    </row>
    <row r="193" spans="1:15" ht="15.75" x14ac:dyDescent="0.25">
      <c r="A193" s="8">
        <f t="shared" si="83"/>
        <v>1992</v>
      </c>
      <c r="B193" s="36">
        <f>E121/E171</f>
        <v>57.709544632582706</v>
      </c>
      <c r="C193" s="17">
        <f t="shared" si="84"/>
        <v>898.72105982357596</v>
      </c>
      <c r="D193" s="41">
        <f t="shared" si="85"/>
        <v>51864.783114130689</v>
      </c>
      <c r="E193" s="42">
        <v>28265.431</v>
      </c>
      <c r="F193" s="41">
        <f t="shared" si="86"/>
        <v>23599.352114130688</v>
      </c>
      <c r="H193" s="33">
        <v>22830.490462370039</v>
      </c>
      <c r="I193" s="37">
        <f t="shared" si="87"/>
        <v>0.96742022204498257</v>
      </c>
      <c r="K193" s="33">
        <v>68290.428950017478</v>
      </c>
      <c r="L193" s="33">
        <v>67048.881896215928</v>
      </c>
      <c r="M193" s="33">
        <v>47574.757586317428</v>
      </c>
      <c r="N193" s="33"/>
      <c r="O193" s="37"/>
    </row>
    <row r="194" spans="1:15" ht="15.75" x14ac:dyDescent="0.25">
      <c r="A194" s="8">
        <f t="shared" si="83"/>
        <v>1993</v>
      </c>
      <c r="B194" s="36">
        <f>D122/D171</f>
        <v>55.151437764030426</v>
      </c>
      <c r="C194" s="17">
        <f t="shared" si="84"/>
        <v>886.54720979031833</v>
      </c>
      <c r="D194" s="41">
        <f t="shared" si="85"/>
        <v>48894.35326562557</v>
      </c>
      <c r="E194" s="42">
        <v>15165.406999999999</v>
      </c>
      <c r="F194" s="41">
        <f t="shared" si="86"/>
        <v>33728.946265625571</v>
      </c>
      <c r="H194" s="33">
        <v>33067.01555892318</v>
      </c>
      <c r="I194" s="37">
        <f t="shared" si="87"/>
        <v>0.98037499596075461</v>
      </c>
      <c r="K194" s="33">
        <v>78300.924643740407</v>
      </c>
      <c r="L194" s="33">
        <v>77537.056872853456</v>
      </c>
      <c r="M194" s="33">
        <v>61936.455887144271</v>
      </c>
      <c r="N194" s="33"/>
      <c r="O194" s="37"/>
    </row>
    <row r="195" spans="1:15" ht="15.75" x14ac:dyDescent="0.25">
      <c r="A195" s="8">
        <f t="shared" si="83"/>
        <v>1994</v>
      </c>
      <c r="B195" s="36">
        <f>C123/C171</f>
        <v>50.843626008984636</v>
      </c>
      <c r="C195" s="17">
        <f t="shared" si="84"/>
        <v>889.84534761024838</v>
      </c>
      <c r="D195" s="41">
        <f t="shared" si="85"/>
        <v>45242.964059730402</v>
      </c>
      <c r="E195" s="42">
        <v>7962.4459999999999</v>
      </c>
      <c r="F195" s="41">
        <f t="shared" si="86"/>
        <v>37280.518059730399</v>
      </c>
      <c r="H195" s="33">
        <v>36600.208193132668</v>
      </c>
      <c r="I195" s="37">
        <f t="shared" si="87"/>
        <v>0.98175159836814108</v>
      </c>
      <c r="K195" s="33">
        <v>92401.488312778907</v>
      </c>
      <c r="L195" s="33">
        <v>91826.717645949597</v>
      </c>
      <c r="M195" s="33">
        <v>75609.67107811528</v>
      </c>
      <c r="N195" s="33"/>
      <c r="O195" s="37"/>
    </row>
    <row r="196" spans="1:15" ht="15.75" x14ac:dyDescent="0.25">
      <c r="A196" s="8">
        <f t="shared" si="83"/>
        <v>1995</v>
      </c>
      <c r="B196" s="36">
        <f>B124/B171</f>
        <v>40.409813074253236</v>
      </c>
      <c r="C196" s="17">
        <f t="shared" si="84"/>
        <v>910.65548727102475</v>
      </c>
      <c r="D196" s="41">
        <f t="shared" si="85"/>
        <v>36799.418015665105</v>
      </c>
      <c r="E196" s="42">
        <v>2725.355</v>
      </c>
      <c r="F196" s="41">
        <f t="shared" si="86"/>
        <v>34074.063015665102</v>
      </c>
      <c r="H196" s="33">
        <v>34378.679705557108</v>
      </c>
      <c r="I196" s="37">
        <f t="shared" si="87"/>
        <v>1.0089398405394732</v>
      </c>
      <c r="K196" s="32">
        <v>99802.733250713252</v>
      </c>
      <c r="L196" s="32">
        <v>99822.056395701627</v>
      </c>
      <c r="M196" s="32">
        <v>89993.453365684836</v>
      </c>
      <c r="N196" s="33"/>
      <c r="O196" s="37"/>
    </row>
    <row r="197" spans="1:15" ht="15.75" x14ac:dyDescent="0.25">
      <c r="D197" s="42"/>
      <c r="E197" s="42"/>
      <c r="F197" s="42"/>
      <c r="H197" s="34"/>
      <c r="I197" s="37"/>
      <c r="K197" s="34"/>
      <c r="L197" s="33"/>
      <c r="M197" s="34"/>
      <c r="N197" s="34"/>
      <c r="O197" s="37"/>
    </row>
    <row r="198" spans="1:15" ht="15.75" x14ac:dyDescent="0.25">
      <c r="D198" s="42"/>
      <c r="E198" s="43"/>
      <c r="F198" s="44">
        <f>SUM(F179:F196)</f>
        <v>185946.80314352206</v>
      </c>
      <c r="H198" s="32">
        <v>179154.74729594711</v>
      </c>
      <c r="I198" s="37">
        <f t="shared" si="87"/>
        <v>0.96347312385718975</v>
      </c>
      <c r="K198" s="32">
        <v>428441.49144960538</v>
      </c>
      <c r="L198" s="32">
        <v>421071.27999417193</v>
      </c>
      <c r="M198" s="32">
        <v>371188.3721231512</v>
      </c>
      <c r="N198" s="33"/>
      <c r="O198" s="37"/>
    </row>
  </sheetData>
  <conditionalFormatting sqref="B135:B151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52:R15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9:S124 B118:N118 P118:S118 B107:S11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5:C150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5:D149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35:E148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35:F147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35:G146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35:H145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35:I144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35:J143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35:K142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35:L14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35:M14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35:N13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35:O13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Ho Ming Lee</cp:lastModifiedBy>
  <dcterms:created xsi:type="dcterms:W3CDTF">2023-08-13T12:28:13Z</dcterms:created>
  <dcterms:modified xsi:type="dcterms:W3CDTF">2024-07-18T01:35:01Z</dcterms:modified>
</cp:coreProperties>
</file>