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Documentation\"/>
    </mc:Choice>
  </mc:AlternateContent>
  <xr:revisionPtr revIDLastSave="0" documentId="13_ncr:1_{C36519B3-BD7A-4FE4-BEE7-B51F273CA7EC}" xr6:coauthVersionLast="47" xr6:coauthVersionMax="47" xr10:uidLastSave="{00000000-0000-0000-0000-000000000000}"/>
  <bookViews>
    <workbookView xWindow="-120" yWindow="480" windowWidth="24240" windowHeight="13140" tabRatio="705" firstSheet="1" activeTab="10" xr2:uid="{00000000-000D-0000-FFFF-FFFF00000000}"/>
  </bookViews>
  <sheets>
    <sheet name="Income Statement" sheetId="2" r:id="rId1"/>
    <sheet name="Balance Sheet" sheetId="5" r:id="rId2"/>
    <sheet name="cash flow" sheetId="6" r:id="rId3"/>
    <sheet name="UNITS" sheetId="7" r:id="rId4"/>
    <sheet name="Sheet1" sheetId="8" r:id="rId5"/>
    <sheet name="WORKOUT" sheetId="4" r:id="rId6"/>
    <sheet name="Sheet3" sheetId="10" r:id="rId7"/>
    <sheet name="Sheet2" sheetId="11" r:id="rId8"/>
    <sheet name="Sheet5" sheetId="13" r:id="rId9"/>
    <sheet name="Sheet4" sheetId="14" r:id="rId10"/>
    <sheet name="Sheet6" sheetId="15" r:id="rId11"/>
  </sheets>
  <definedNames>
    <definedName name="_xlnm._FilterDatabase" localSheetId="7" hidden="1">Sheet2!$A$1:$F$1</definedName>
    <definedName name="_xlnm._FilterDatabase" localSheetId="9" hidden="1">Sheet4!$A$1:$F$1</definedName>
    <definedName name="_xlnm._FilterDatabase" localSheetId="8" hidden="1">Sheet5!$A$1:$L$34</definedName>
  </definedNames>
  <calcPr calcId="191029"/>
  <pivotCaches>
    <pivotCache cacheId="0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5" l="1"/>
  <c r="L16" i="13"/>
  <c r="K16" i="13" s="1"/>
  <c r="L17" i="13"/>
  <c r="K17" i="13" s="1"/>
  <c r="L18" i="13"/>
  <c r="K18" i="13" s="1"/>
  <c r="L19" i="13"/>
  <c r="K19" i="13" s="1"/>
  <c r="L20" i="13"/>
  <c r="K20" i="13" s="1"/>
  <c r="L21" i="13"/>
  <c r="K21" i="13" s="1"/>
  <c r="L22" i="13"/>
  <c r="K22" i="13" s="1"/>
  <c r="L23" i="13"/>
  <c r="K23" i="13" s="1"/>
  <c r="L24" i="13"/>
  <c r="K24" i="13" s="1"/>
  <c r="L25" i="13"/>
  <c r="K25" i="13" s="1"/>
  <c r="L26" i="13"/>
  <c r="K26" i="13" s="1"/>
  <c r="L27" i="13"/>
  <c r="K27" i="13" s="1"/>
  <c r="L28" i="13"/>
  <c r="K28" i="13" s="1"/>
  <c r="L29" i="13"/>
  <c r="K29" i="13" s="1"/>
  <c r="L30" i="13"/>
  <c r="K30" i="13" s="1"/>
  <c r="L31" i="13"/>
  <c r="K31" i="13" s="1"/>
  <c r="L32" i="13"/>
  <c r="K32" i="13" s="1"/>
  <c r="L33" i="13"/>
  <c r="K33" i="13" s="1"/>
  <c r="L34" i="13"/>
  <c r="K34" i="13" s="1"/>
  <c r="L3" i="13"/>
  <c r="K3" i="13" s="1"/>
  <c r="L4" i="13"/>
  <c r="K4" i="13" s="1"/>
  <c r="L5" i="13"/>
  <c r="K5" i="13" s="1"/>
  <c r="L6" i="13"/>
  <c r="K6" i="13" s="1"/>
  <c r="L7" i="13"/>
  <c r="K7" i="13" s="1"/>
  <c r="L8" i="13"/>
  <c r="K8" i="13" s="1"/>
  <c r="L9" i="13"/>
  <c r="K9" i="13" s="1"/>
  <c r="L10" i="13"/>
  <c r="K10" i="13" s="1"/>
  <c r="L11" i="13"/>
  <c r="K11" i="13" s="1"/>
  <c r="L12" i="13"/>
  <c r="K12" i="13" s="1"/>
  <c r="L13" i="13"/>
  <c r="K13" i="13" s="1"/>
  <c r="L14" i="13"/>
  <c r="K14" i="13" s="1"/>
  <c r="L15" i="13"/>
  <c r="K15" i="13" s="1"/>
  <c r="L2" i="13"/>
  <c r="K2" i="13" s="1"/>
  <c r="I21" i="5"/>
  <c r="P6" i="2"/>
  <c r="R42" i="2" l="1"/>
  <c r="R41" i="2"/>
  <c r="AF4" i="2"/>
  <c r="C75" i="2"/>
  <c r="C76" i="2"/>
  <c r="C77" i="2"/>
  <c r="C78" i="2"/>
  <c r="C79" i="2"/>
  <c r="C74" i="2"/>
  <c r="L10" i="6"/>
  <c r="O37" i="6"/>
  <c r="N47" i="6"/>
  <c r="L39" i="6"/>
  <c r="L40" i="6"/>
  <c r="H40" i="6"/>
  <c r="I42" i="6"/>
  <c r="F42" i="6"/>
  <c r="F40" i="6"/>
  <c r="F35" i="6"/>
  <c r="F22" i="6" l="1"/>
  <c r="F15" i="6"/>
  <c r="S17" i="4"/>
  <c r="S5" i="4"/>
  <c r="S6" i="4"/>
  <c r="S7" i="4"/>
  <c r="S8" i="4"/>
  <c r="S9" i="4"/>
  <c r="S10" i="4"/>
  <c r="S11" i="4"/>
  <c r="S12" i="4"/>
  <c r="S13" i="4"/>
  <c r="S14" i="4"/>
  <c r="S15" i="4"/>
  <c r="S16" i="4"/>
  <c r="S4" i="4"/>
  <c r="H3" i="4"/>
  <c r="H6" i="4" s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A5" i="4"/>
  <c r="AA6" i="4"/>
  <c r="AA7" i="4"/>
  <c r="AA8" i="4"/>
  <c r="AA9" i="4"/>
  <c r="AA10" i="4"/>
  <c r="AA11" i="4"/>
  <c r="AA12" i="4"/>
  <c r="AA13" i="4"/>
  <c r="AA14" i="4"/>
  <c r="AA15" i="4"/>
  <c r="AA16" i="4"/>
  <c r="AA4" i="4"/>
  <c r="L5" i="4"/>
  <c r="L6" i="4"/>
  <c r="L7" i="4"/>
  <c r="L8" i="4"/>
  <c r="L9" i="4"/>
  <c r="L10" i="4"/>
  <c r="L11" i="4"/>
  <c r="L12" i="4"/>
  <c r="L13" i="4"/>
  <c r="L14" i="4"/>
  <c r="L15" i="4"/>
  <c r="L16" i="4"/>
  <c r="L4" i="4"/>
  <c r="M3" i="4"/>
  <c r="G22" i="4"/>
  <c r="G1" i="4"/>
  <c r="G21" i="4" s="1"/>
  <c r="P3" i="4"/>
  <c r="AC3" i="4" s="1"/>
  <c r="H11" i="4" l="1"/>
  <c r="H4" i="4"/>
  <c r="H7" i="4"/>
  <c r="H16" i="4"/>
  <c r="H5" i="4"/>
  <c r="H12" i="4"/>
  <c r="H15" i="4"/>
  <c r="H9" i="4"/>
  <c r="H13" i="4"/>
  <c r="H8" i="4"/>
  <c r="H14" i="4"/>
  <c r="H10" i="4"/>
  <c r="AC5" i="4"/>
  <c r="AC9" i="4"/>
  <c r="AC13" i="4"/>
  <c r="AC4" i="4"/>
  <c r="AC12" i="4"/>
  <c r="AC6" i="4"/>
  <c r="AC10" i="4"/>
  <c r="AC14" i="4"/>
  <c r="AC7" i="4"/>
  <c r="AC11" i="4"/>
  <c r="AC15" i="4"/>
  <c r="AC8" i="4"/>
  <c r="AC16" i="4"/>
  <c r="G23" i="4"/>
  <c r="H17" i="4" l="1"/>
  <c r="F5" i="4" l="1"/>
  <c r="I5" i="4" s="1"/>
  <c r="F6" i="4"/>
  <c r="I6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F14" i="4"/>
  <c r="I14" i="4" s="1"/>
  <c r="F15" i="4"/>
  <c r="I15" i="4" s="1"/>
  <c r="F16" i="4"/>
  <c r="I16" i="4" s="1"/>
  <c r="P7" i="4"/>
  <c r="F4" i="4"/>
  <c r="I4" i="4" s="1"/>
  <c r="O35" i="4"/>
  <c r="E4" i="4"/>
  <c r="O4" i="4"/>
  <c r="AH4" i="4"/>
  <c r="E5" i="4"/>
  <c r="E21" i="4" s="1"/>
  <c r="O5" i="4"/>
  <c r="O21" i="4" s="1"/>
  <c r="AH5" i="4"/>
  <c r="AH21" i="4" s="1"/>
  <c r="E6" i="4"/>
  <c r="O6" i="4"/>
  <c r="AH6" i="4"/>
  <c r="E7" i="4"/>
  <c r="O7" i="4"/>
  <c r="AH7" i="4"/>
  <c r="E8" i="4"/>
  <c r="O8" i="4"/>
  <c r="AH8" i="4"/>
  <c r="E9" i="4"/>
  <c r="O9" i="4"/>
  <c r="AH9" i="4"/>
  <c r="E10" i="4"/>
  <c r="O10" i="4"/>
  <c r="AH10" i="4"/>
  <c r="E11" i="4"/>
  <c r="O11" i="4"/>
  <c r="AH11" i="4"/>
  <c r="E12" i="4"/>
  <c r="O12" i="4"/>
  <c r="AH12" i="4"/>
  <c r="E13" i="4"/>
  <c r="O13" i="4"/>
  <c r="AH13" i="4"/>
  <c r="E14" i="4"/>
  <c r="O14" i="4"/>
  <c r="AH14" i="4"/>
  <c r="E15" i="4"/>
  <c r="O15" i="4"/>
  <c r="AH15" i="4"/>
  <c r="E16" i="4"/>
  <c r="O16" i="4"/>
  <c r="AH16" i="4"/>
  <c r="E34" i="4"/>
  <c r="E35" i="4"/>
  <c r="E36" i="4"/>
  <c r="E37" i="4"/>
  <c r="E38" i="4"/>
  <c r="E39" i="4"/>
  <c r="E40" i="4"/>
  <c r="E41" i="4"/>
  <c r="E45" i="4"/>
  <c r="N91" i="2"/>
  <c r="P91" i="2" s="1"/>
  <c r="N84" i="2"/>
  <c r="N85" i="2"/>
  <c r="N83" i="2"/>
  <c r="N78" i="2"/>
  <c r="N77" i="2"/>
  <c r="N76" i="2"/>
  <c r="H63" i="2"/>
  <c r="G63" i="2"/>
  <c r="H47" i="2"/>
  <c r="H48" i="2"/>
  <c r="V2" i="2"/>
  <c r="V8" i="2"/>
  <c r="U13" i="2"/>
  <c r="T13" i="2"/>
  <c r="S13" i="2"/>
  <c r="R13" i="2"/>
  <c r="R19" i="2"/>
  <c r="K48" i="2"/>
  <c r="L48" i="2"/>
  <c r="M48" i="2"/>
  <c r="N48" i="2"/>
  <c r="K49" i="2"/>
  <c r="L49" i="2"/>
  <c r="M49" i="2"/>
  <c r="N49" i="2"/>
  <c r="L47" i="2"/>
  <c r="M47" i="2"/>
  <c r="N47" i="2"/>
  <c r="K47" i="2"/>
  <c r="R33" i="2"/>
  <c r="S33" i="2"/>
  <c r="T33" i="2"/>
  <c r="U33" i="2"/>
  <c r="R34" i="2"/>
  <c r="S34" i="2"/>
  <c r="T34" i="2"/>
  <c r="U34" i="2"/>
  <c r="R35" i="2"/>
  <c r="S35" i="2"/>
  <c r="T35" i="2"/>
  <c r="U35" i="2"/>
  <c r="L54" i="2"/>
  <c r="M54" i="2"/>
  <c r="N54" i="2"/>
  <c r="L55" i="2"/>
  <c r="M55" i="2"/>
  <c r="N55" i="2"/>
  <c r="L56" i="2"/>
  <c r="M56" i="2"/>
  <c r="N56" i="2"/>
  <c r="K55" i="2"/>
  <c r="K56" i="2"/>
  <c r="K54" i="2"/>
  <c r="U25" i="2"/>
  <c r="T25" i="2"/>
  <c r="S25" i="2"/>
  <c r="R25" i="2"/>
  <c r="U31" i="2"/>
  <c r="U36" i="2" s="1"/>
  <c r="T31" i="2"/>
  <c r="M57" i="2" s="1"/>
  <c r="S31" i="2"/>
  <c r="L57" i="2" s="1"/>
  <c r="R31" i="2"/>
  <c r="V23" i="2"/>
  <c r="O84" i="2" s="1"/>
  <c r="V24" i="2"/>
  <c r="O63" i="2" s="1"/>
  <c r="V22" i="2"/>
  <c r="O76" i="2" s="1"/>
  <c r="V29" i="2"/>
  <c r="V30" i="2"/>
  <c r="V28" i="2"/>
  <c r="R36" i="2" l="1"/>
  <c r="K57" i="2"/>
  <c r="O68" i="2"/>
  <c r="V13" i="2"/>
  <c r="O49" i="2"/>
  <c r="N50" i="2"/>
  <c r="O78" i="2"/>
  <c r="O55" i="2"/>
  <c r="K50" i="2"/>
  <c r="L50" i="2"/>
  <c r="V31" i="2"/>
  <c r="M50" i="2"/>
  <c r="O47" i="2"/>
  <c r="O61" i="2"/>
  <c r="O69" i="2"/>
  <c r="O48" i="2"/>
  <c r="N86" i="2"/>
  <c r="N79" i="2"/>
  <c r="O83" i="2"/>
  <c r="T36" i="2"/>
  <c r="O62" i="2"/>
  <c r="O70" i="2"/>
  <c r="O85" i="2"/>
  <c r="N57" i="2"/>
  <c r="O77" i="2"/>
  <c r="I17" i="4"/>
  <c r="E20" i="4"/>
  <c r="Q7" i="4"/>
  <c r="U7" i="4" s="1"/>
  <c r="AD7" i="4"/>
  <c r="AE7" i="4" s="1"/>
  <c r="G15" i="4"/>
  <c r="J15" i="4" s="1"/>
  <c r="G11" i="4"/>
  <c r="J11" i="4" s="1"/>
  <c r="G7" i="4"/>
  <c r="J7" i="4" s="1"/>
  <c r="X7" i="4"/>
  <c r="Y7" i="4" s="1"/>
  <c r="G4" i="4"/>
  <c r="J4" i="4" s="1"/>
  <c r="G14" i="4"/>
  <c r="J14" i="4" s="1"/>
  <c r="G10" i="4"/>
  <c r="J10" i="4" s="1"/>
  <c r="G6" i="4"/>
  <c r="J6" i="4" s="1"/>
  <c r="G13" i="4"/>
  <c r="J13" i="4" s="1"/>
  <c r="G9" i="4"/>
  <c r="J9" i="4" s="1"/>
  <c r="G5" i="4"/>
  <c r="J5" i="4" s="1"/>
  <c r="O24" i="4"/>
  <c r="G16" i="4"/>
  <c r="J16" i="4" s="1"/>
  <c r="G12" i="4"/>
  <c r="J12" i="4" s="1"/>
  <c r="G8" i="4"/>
  <c r="J8" i="4" s="1"/>
  <c r="AH24" i="4"/>
  <c r="AI4" i="4"/>
  <c r="AH20" i="4"/>
  <c r="AI5" i="4"/>
  <c r="P6" i="4"/>
  <c r="P14" i="4"/>
  <c r="P10" i="4"/>
  <c r="P5" i="4"/>
  <c r="P4" i="4"/>
  <c r="P13" i="4"/>
  <c r="P9" i="4"/>
  <c r="P16" i="4"/>
  <c r="P12" i="4"/>
  <c r="P8" i="4"/>
  <c r="P15" i="4"/>
  <c r="P11" i="4"/>
  <c r="O40" i="4"/>
  <c r="O38" i="4"/>
  <c r="O36" i="4"/>
  <c r="O34" i="4"/>
  <c r="O50" i="4" s="1"/>
  <c r="O51" i="4" s="1"/>
  <c r="O41" i="4"/>
  <c r="O39" i="4"/>
  <c r="O37" i="4"/>
  <c r="O20" i="4"/>
  <c r="O56" i="2"/>
  <c r="V25" i="2"/>
  <c r="V34" i="2"/>
  <c r="S36" i="2"/>
  <c r="V35" i="2"/>
  <c r="V33" i="2"/>
  <c r="O54" i="2"/>
  <c r="O57" i="2" l="1"/>
  <c r="O50" i="2"/>
  <c r="O64" i="2"/>
  <c r="O71" i="2" s="1"/>
  <c r="O79" i="2"/>
  <c r="O86" i="2"/>
  <c r="W7" i="4"/>
  <c r="V7" i="4"/>
  <c r="Q6" i="4"/>
  <c r="U6" i="4" s="1"/>
  <c r="AD6" i="4"/>
  <c r="AE6" i="4" s="1"/>
  <c r="Q11" i="4"/>
  <c r="U11" i="4" s="1"/>
  <c r="AD11" i="4"/>
  <c r="AE11" i="4" s="1"/>
  <c r="Q10" i="4"/>
  <c r="U10" i="4" s="1"/>
  <c r="AD10" i="4"/>
  <c r="AE10" i="4" s="1"/>
  <c r="Q12" i="4"/>
  <c r="U12" i="4" s="1"/>
  <c r="AD12" i="4"/>
  <c r="AE12" i="4" s="1"/>
  <c r="Q16" i="4"/>
  <c r="U16" i="4" s="1"/>
  <c r="AD16" i="4"/>
  <c r="AE16" i="4" s="1"/>
  <c r="Q5" i="4"/>
  <c r="U5" i="4" s="1"/>
  <c r="AD5" i="4"/>
  <c r="AE5" i="4" s="1"/>
  <c r="Q15" i="4"/>
  <c r="U15" i="4" s="1"/>
  <c r="AD15" i="4"/>
  <c r="AE15" i="4" s="1"/>
  <c r="Q9" i="4"/>
  <c r="U9" i="4" s="1"/>
  <c r="AD9" i="4"/>
  <c r="AE9" i="4" s="1"/>
  <c r="Q8" i="4"/>
  <c r="U8" i="4" s="1"/>
  <c r="AD8" i="4"/>
  <c r="AE8" i="4" s="1"/>
  <c r="Q13" i="4"/>
  <c r="U13" i="4" s="1"/>
  <c r="AD13" i="4"/>
  <c r="AE13" i="4" s="1"/>
  <c r="Q14" i="4"/>
  <c r="U14" i="4" s="1"/>
  <c r="AD14" i="4"/>
  <c r="AE14" i="4" s="1"/>
  <c r="X5" i="4"/>
  <c r="Y5" i="4" s="1"/>
  <c r="X11" i="4"/>
  <c r="Y11" i="4" s="1"/>
  <c r="Q4" i="4"/>
  <c r="AD4" i="4"/>
  <c r="AE4" i="4" s="1"/>
  <c r="X13" i="4"/>
  <c r="Y13" i="4" s="1"/>
  <c r="G17" i="4"/>
  <c r="X9" i="4"/>
  <c r="Y9" i="4" s="1"/>
  <c r="X12" i="4"/>
  <c r="Y12" i="4" s="1"/>
  <c r="O45" i="4"/>
  <c r="O47" i="4" s="1"/>
  <c r="O48" i="4" s="1"/>
  <c r="AH23" i="4"/>
  <c r="O23" i="4"/>
  <c r="V36" i="2"/>
  <c r="X8" i="4" l="1"/>
  <c r="Y8" i="4" s="1"/>
  <c r="X14" i="4"/>
  <c r="Y14" i="4" s="1"/>
  <c r="X6" i="4"/>
  <c r="Y6" i="4" s="1"/>
  <c r="X10" i="4"/>
  <c r="Y10" i="4" s="1"/>
  <c r="V4" i="4"/>
  <c r="U4" i="4"/>
  <c r="X15" i="4"/>
  <c r="Y15" i="4" s="1"/>
  <c r="X16" i="4"/>
  <c r="Y16" i="4" s="1"/>
  <c r="W13" i="4"/>
  <c r="V13" i="4"/>
  <c r="W9" i="4"/>
  <c r="V9" i="4"/>
  <c r="W5" i="4"/>
  <c r="V5" i="4"/>
  <c r="W12" i="4"/>
  <c r="V12" i="4"/>
  <c r="W11" i="4"/>
  <c r="V11" i="4"/>
  <c r="W14" i="4"/>
  <c r="V14" i="4"/>
  <c r="W8" i="4"/>
  <c r="V8" i="4"/>
  <c r="W15" i="4"/>
  <c r="V15" i="4"/>
  <c r="W16" i="4"/>
  <c r="V16" i="4"/>
  <c r="W10" i="4"/>
  <c r="V10" i="4"/>
  <c r="W6" i="4"/>
  <c r="V6" i="4"/>
  <c r="Q17" i="4"/>
  <c r="W4" i="4"/>
  <c r="X4" i="4"/>
  <c r="Y4" i="4" s="1"/>
  <c r="R15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R18" i="2"/>
  <c r="R17" i="2"/>
  <c r="R16" i="2"/>
  <c r="N12" i="2"/>
  <c r="M12" i="2"/>
  <c r="L12" i="2"/>
  <c r="K12" i="2"/>
  <c r="N11" i="2"/>
  <c r="M11" i="2"/>
  <c r="L11" i="2"/>
  <c r="K11" i="2"/>
  <c r="N10" i="2"/>
  <c r="M10" i="2"/>
  <c r="L10" i="2"/>
  <c r="K10" i="2"/>
  <c r="N5" i="2"/>
  <c r="N21" i="2" s="1"/>
  <c r="N42" i="2" s="1"/>
  <c r="N4" i="2"/>
  <c r="N3" i="2"/>
  <c r="M5" i="2"/>
  <c r="M4" i="2"/>
  <c r="M3" i="2"/>
  <c r="M19" i="2" s="1"/>
  <c r="M40" i="2" s="1"/>
  <c r="L5" i="2"/>
  <c r="L21" i="2" s="1"/>
  <c r="L42" i="2" s="1"/>
  <c r="L4" i="2"/>
  <c r="L3" i="2"/>
  <c r="K5" i="2"/>
  <c r="K4" i="2"/>
  <c r="K3" i="2"/>
  <c r="K19" i="2" s="1"/>
  <c r="K40" i="2" s="1"/>
  <c r="N20" i="2" l="1"/>
  <c r="N41" i="2" s="1"/>
  <c r="M20" i="2"/>
  <c r="M41" i="2" s="1"/>
  <c r="L13" i="2"/>
  <c r="L14" i="2" s="1"/>
  <c r="L22" i="2" s="1"/>
  <c r="K13" i="2"/>
  <c r="K14" i="2" s="1"/>
  <c r="L19" i="2"/>
  <c r="L40" i="2" s="1"/>
  <c r="N13" i="2"/>
  <c r="N14" i="2" s="1"/>
  <c r="M21" i="2"/>
  <c r="M42" i="2" s="1"/>
  <c r="M13" i="2"/>
  <c r="M14" i="2" s="1"/>
  <c r="X17" i="4"/>
  <c r="X19" i="4" s="1"/>
  <c r="X22" i="4"/>
  <c r="X27" i="4"/>
  <c r="X24" i="4"/>
  <c r="X21" i="4"/>
  <c r="X29" i="4"/>
  <c r="K20" i="2"/>
  <c r="K41" i="2" s="1"/>
  <c r="N19" i="2"/>
  <c r="N40" i="2" s="1"/>
  <c r="L20" i="2"/>
  <c r="L41" i="2" s="1"/>
  <c r="O5" i="2"/>
  <c r="K21" i="2"/>
  <c r="K42" i="2" s="1"/>
  <c r="K6" i="2"/>
  <c r="L6" i="2"/>
  <c r="M6" i="2"/>
  <c r="O12" i="2"/>
  <c r="O3" i="2"/>
  <c r="O4" i="2"/>
  <c r="N6" i="2"/>
  <c r="O11" i="2"/>
  <c r="O10" i="2"/>
  <c r="X23" i="4" l="1"/>
  <c r="X28" i="4"/>
  <c r="X25" i="4"/>
  <c r="X20" i="4"/>
  <c r="X30" i="4"/>
  <c r="X26" i="4"/>
  <c r="M22" i="2"/>
  <c r="M43" i="2" s="1"/>
  <c r="N22" i="2"/>
  <c r="N26" i="2" s="1"/>
  <c r="N29" i="2" s="1"/>
  <c r="L26" i="2"/>
  <c r="L29" i="2" s="1"/>
  <c r="L43" i="2"/>
  <c r="O13" i="2"/>
  <c r="O6" i="2"/>
  <c r="K22" i="2"/>
  <c r="O20" i="2"/>
  <c r="O41" i="2" s="1"/>
  <c r="O21" i="2"/>
  <c r="O42" i="2" s="1"/>
  <c r="O19" i="2"/>
  <c r="O40" i="2" s="1"/>
  <c r="O14" i="2"/>
  <c r="O22" i="2" l="1"/>
  <c r="O26" i="2" s="1"/>
  <c r="N43" i="2"/>
  <c r="M26" i="2"/>
  <c r="M29" i="2" s="1"/>
  <c r="N36" i="2"/>
  <c r="N34" i="2"/>
  <c r="K26" i="2"/>
  <c r="K43" i="2"/>
  <c r="K29" i="2" l="1"/>
  <c r="O29" i="2" s="1"/>
  <c r="O43" i="2"/>
  <c r="O34" i="2" l="1"/>
  <c r="O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tc={DB190D9E-9EEB-4BFB-9CCB-E2852D190F5A}</author>
  </authors>
  <commentList>
    <comment ref="A49" authorId="0" shapeId="0" xr:uid="{DB190D9E-9EEB-4BFB-9CCB-E2852D190F5A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quarterly pdf</t>
      </text>
    </comment>
  </commentList>
</comments>
</file>

<file path=xl/sharedStrings.xml><?xml version="1.0" encoding="utf-8"?>
<sst xmlns="http://schemas.openxmlformats.org/spreadsheetml/2006/main" count="7045" uniqueCount="409">
  <si>
    <t>Company sales</t>
  </si>
  <si>
    <t>Franchise and property revenues</t>
  </si>
  <si>
    <t>Franchise contributions for advertising and other services</t>
  </si>
  <si>
    <t>Revenue</t>
  </si>
  <si>
    <t>Q1</t>
  </si>
  <si>
    <t>Q2</t>
  </si>
  <si>
    <t>Q3</t>
  </si>
  <si>
    <t>Q4</t>
  </si>
  <si>
    <t>Total Revenue</t>
  </si>
  <si>
    <t>KFC</t>
  </si>
  <si>
    <t>Compnent</t>
  </si>
  <si>
    <t>Category</t>
  </si>
  <si>
    <t>Costs and Expenses, Net</t>
  </si>
  <si>
    <t>Company restaurant expenses</t>
  </si>
  <si>
    <t>General and administrative expenses</t>
  </si>
  <si>
    <t>Franchise and property expenses</t>
  </si>
  <si>
    <t>Franchise advertising and other services expense</t>
  </si>
  <si>
    <t>Other (income) expense</t>
  </si>
  <si>
    <t>Restaurant</t>
  </si>
  <si>
    <t>Pizza Hut</t>
  </si>
  <si>
    <t>Taco Bell</t>
  </si>
  <si>
    <t>YEAR</t>
  </si>
  <si>
    <t>Total Costs and Expenses</t>
  </si>
  <si>
    <t>Yum Brands</t>
  </si>
  <si>
    <t>Refranchising (gain) loss</t>
  </si>
  <si>
    <t>Yum</t>
  </si>
  <si>
    <t>Yum Expenses</t>
  </si>
  <si>
    <t>Find Difference and Add Yum Brands</t>
  </si>
  <si>
    <t>Investment (income) expense, net</t>
  </si>
  <si>
    <t>Other pension (income) expense</t>
  </si>
  <si>
    <t>Interest expense, net</t>
  </si>
  <si>
    <t>Operating Profit - EBITDA</t>
  </si>
  <si>
    <t>Interests and Investement Expenses</t>
  </si>
  <si>
    <t>Income before income taxes</t>
  </si>
  <si>
    <t>Income tax provision</t>
  </si>
  <si>
    <t>Net Income</t>
  </si>
  <si>
    <t xml:space="preserve">Diluted EPS </t>
  </si>
  <si>
    <t>Basic EPS</t>
  </si>
  <si>
    <t>Basic</t>
  </si>
  <si>
    <t>Diluted</t>
  </si>
  <si>
    <t>Dividends declared per common share</t>
  </si>
  <si>
    <t>Dividends</t>
  </si>
  <si>
    <t>Cost of sales</t>
  </si>
  <si>
    <t>Cost of labor</t>
  </si>
  <si>
    <t>Occupancy and other</t>
  </si>
  <si>
    <t>YUM</t>
  </si>
  <si>
    <t>Operating Margin (Operating Profit Margin)</t>
  </si>
  <si>
    <t>Year</t>
  </si>
  <si>
    <t>Gross Restaurant Profit</t>
  </si>
  <si>
    <t>Gross Restaurant Profit Margin</t>
  </si>
  <si>
    <t>Restaurant Net Profit</t>
  </si>
  <si>
    <t>Restaurant Net Profit Margin</t>
  </si>
  <si>
    <t>get data from pdf for each quarter</t>
  </si>
  <si>
    <t>add differencen when totalling for YUM</t>
  </si>
  <si>
    <t>Add the difference value for Yum Brands in Cost and Expenses to Tally the year total</t>
  </si>
  <si>
    <t>separate table</t>
  </si>
  <si>
    <t>Foreign Currency Impact on System sales</t>
  </si>
  <si>
    <t>% Change in EPS</t>
  </si>
  <si>
    <t>% Change in Operating Profit</t>
  </si>
  <si>
    <t>System Sales</t>
  </si>
  <si>
    <t>% Change in System Sales</t>
  </si>
  <si>
    <t>Franchisee sales  table</t>
  </si>
  <si>
    <t>Franchise sales</t>
  </si>
  <si>
    <t>System Sales Ex FX</t>
  </si>
  <si>
    <t>System Sales Growth Rate</t>
  </si>
  <si>
    <t>Company Sales Growth Rate</t>
  </si>
  <si>
    <t>Operating Expenses to Revenue Ratio</t>
  </si>
  <si>
    <t>Cost of Goods Sold (COGS) to Revenue Ratio</t>
  </si>
  <si>
    <t>China</t>
  </si>
  <si>
    <t>United States</t>
  </si>
  <si>
    <t>Asia</t>
  </si>
  <si>
    <t>Russia &amp; Eastern Europe</t>
  </si>
  <si>
    <t>Australia</t>
  </si>
  <si>
    <t>United Kingdom</t>
  </si>
  <si>
    <t>Latin America</t>
  </si>
  <si>
    <t>Western Europe</t>
  </si>
  <si>
    <t>Africa</t>
  </si>
  <si>
    <t>Middle East / Turkey / North Africa</t>
  </si>
  <si>
    <t>Canada</t>
  </si>
  <si>
    <t>Thailand</t>
  </si>
  <si>
    <t>India</t>
  </si>
  <si>
    <t>Q4 2018</t>
  </si>
  <si>
    <t>Russia, Central &amp; Eastern Europe</t>
  </si>
  <si>
    <t>Q4 2019</t>
  </si>
  <si>
    <t>q4</t>
  </si>
  <si>
    <t>year</t>
  </si>
  <si>
    <t>International</t>
  </si>
  <si>
    <t>US</t>
  </si>
  <si>
    <t>Q3 2019</t>
  </si>
  <si>
    <t>&lt;1%</t>
  </si>
  <si>
    <t>Europe</t>
  </si>
  <si>
    <t>Latin America / Spain / Portugal</t>
  </si>
  <si>
    <t>Europe (excluding Spain &amp; Portugal)</t>
  </si>
  <si>
    <t>Show % systems sales by Market region - no actual values are found</t>
  </si>
  <si>
    <t>get from annual report</t>
  </si>
  <si>
    <t>tally with annual report</t>
  </si>
  <si>
    <t>Forex Impact table on system sales</t>
  </si>
  <si>
    <t>table for region wise sales Percentage</t>
  </si>
  <si>
    <t>Current Assets</t>
  </si>
  <si>
    <t>Assets</t>
  </si>
  <si>
    <t>Non-Current Assets</t>
  </si>
  <si>
    <t>Total Assets</t>
  </si>
  <si>
    <t>Liabilities</t>
  </si>
  <si>
    <t>Equity</t>
  </si>
  <si>
    <t>Current Liabilities</t>
  </si>
  <si>
    <t>Non-Current Liabilities</t>
  </si>
  <si>
    <t>Total Liabilities</t>
  </si>
  <si>
    <t>Total Liabilities + Shareholders' Deficit</t>
  </si>
  <si>
    <t>Debt to Equity Ratio</t>
  </si>
  <si>
    <t>Total Shareholders' Deficit</t>
  </si>
  <si>
    <t>Total Liabilities/Total Shareholders' Deficit</t>
  </si>
  <si>
    <t>Total Current Assets/Total Current Liabilities</t>
  </si>
  <si>
    <t>Current Ratio</t>
  </si>
  <si>
    <t>Calculate for all years and show comparative</t>
  </si>
  <si>
    <t>Return on Equity</t>
  </si>
  <si>
    <t xml:space="preserve">Return on Assets </t>
  </si>
  <si>
    <t>Net Income/Average Total Shareholders' Deficit</t>
  </si>
  <si>
    <t>Average Total Shareholders' Deficit</t>
  </si>
  <si>
    <t>Net Income/Average Total Assets</t>
  </si>
  <si>
    <t>Average Total Assets</t>
  </si>
  <si>
    <t>Assets at Beginning of the period</t>
  </si>
  <si>
    <t>Assets at End of the period</t>
  </si>
  <si>
    <t>Shareholders' Deficit at beginning</t>
  </si>
  <si>
    <t>Shareholders' Deficit at end</t>
  </si>
  <si>
    <t>ROI</t>
  </si>
  <si>
    <t>Net Income/(COST OF INVESTEMENT)</t>
  </si>
  <si>
    <t>use diluted EPS to calculate PE ratio</t>
  </si>
  <si>
    <t>Closing stock price is used: http://surl.li/nzxsg</t>
  </si>
  <si>
    <t>share table (in millon units)</t>
  </si>
  <si>
    <t>Weighted average shares (outstanding)</t>
  </si>
  <si>
    <t>to find Market capitalisation</t>
  </si>
  <si>
    <t>Net income</t>
  </si>
  <si>
    <t>Depreciation and amortization</t>
  </si>
  <si>
    <t>Contributions to defined benefit pension plans</t>
  </si>
  <si>
    <t>Deferred income taxes</t>
  </si>
  <si>
    <t>Share-based compensation expense</t>
  </si>
  <si>
    <t>Changes in accounts and notes receivable</t>
  </si>
  <si>
    <t>Changes in prepaid expenses and other current assets</t>
  </si>
  <si>
    <t>Changes in accounts payable and other current liabilities</t>
  </si>
  <si>
    <t>Changes in income taxes payable</t>
  </si>
  <si>
    <t>Other, net</t>
  </si>
  <si>
    <t>Operating Activities</t>
  </si>
  <si>
    <t>Net Cash Provided by Operating Activities</t>
  </si>
  <si>
    <t>Cash Flows - Investing Activities</t>
  </si>
  <si>
    <t>Capital spending</t>
  </si>
  <si>
    <t>QuikOrder acquisition, net of cash acquired</t>
  </si>
  <si>
    <t>Investment in Grubhub Inc. common stock</t>
  </si>
  <si>
    <t>Proceeds from refranchising of restaurants</t>
  </si>
  <si>
    <t>Net Cash Provided by Investing Activities</t>
  </si>
  <si>
    <t>Proceeds from long-term debt</t>
  </si>
  <si>
    <t>Repayments of long-term debt</t>
  </si>
  <si>
    <t>Revolving credit facilities, three months or less, net</t>
  </si>
  <si>
    <t>Short-term borrowings, by original maturity</t>
  </si>
  <si>
    <t>More than three months - proceeds</t>
  </si>
  <si>
    <t>More than three months - payments</t>
  </si>
  <si>
    <t>Three months or less, net</t>
  </si>
  <si>
    <t>Repurchase shares of Common Stock</t>
  </si>
  <si>
    <t>Dividends paid on Common Stock</t>
  </si>
  <si>
    <t>Debt issuance costs</t>
  </si>
  <si>
    <t>Cash Flows - Financing Activities</t>
  </si>
  <si>
    <t>Net Cash Used in Financing Activities</t>
  </si>
  <si>
    <t>Effect of Exchange Rate on Cash and Cash Equivalents</t>
  </si>
  <si>
    <t>Net Increase (Decrease) in Cash</t>
  </si>
  <si>
    <t>SORT BY INFLOW AND OUTFLOW</t>
  </si>
  <si>
    <t>SORT BY OPERATING ACTIVITIES</t>
  </si>
  <si>
    <t>SORT BY FLOW DIAGRAM</t>
  </si>
  <si>
    <t>Country</t>
  </si>
  <si>
    <t>Unit Type</t>
  </si>
  <si>
    <t>Units</t>
  </si>
  <si>
    <t>Region</t>
  </si>
  <si>
    <t>Yearly data will be collected</t>
  </si>
  <si>
    <t>(in millions)</t>
  </si>
  <si>
    <t xml:space="preserve"> Income_Expense[Amount]</t>
  </si>
  <si>
    <t xml:space="preserve"> Income_Expense[Year]</t>
  </si>
  <si>
    <t xml:space="preserve"> Income_Expense[Restaurant]</t>
  </si>
  <si>
    <t xml:space="preserve"> Income_Expense[Category]</t>
  </si>
  <si>
    <t xml:space="preserve"> Income_Expense[Component]</t>
  </si>
  <si>
    <t xml:space="preserve"> Income_Expense[Quarter]</t>
  </si>
  <si>
    <t>_amount</t>
  </si>
  <si>
    <t>_currentyear</t>
  </si>
  <si>
    <t>_restaurant</t>
  </si>
  <si>
    <t>_category</t>
  </si>
  <si>
    <t>_component</t>
  </si>
  <si>
    <t>_quarter</t>
  </si>
  <si>
    <t>Income_Expense[Amount]</t>
  </si>
  <si>
    <t>Income_Expense[Year]</t>
  </si>
  <si>
    <t>Income_Expense[Restaurant]</t>
  </si>
  <si>
    <t>Income_Expense[Category]</t>
  </si>
  <si>
    <t>Income_Expense[Component]</t>
  </si>
  <si>
    <t>Income_Expense[Quarter]</t>
  </si>
  <si>
    <t>.</t>
  </si>
  <si>
    <t>Market Price per Share (Closing</t>
  </si>
  <si>
    <t>Quarter</t>
  </si>
  <si>
    <t>Type</t>
  </si>
  <si>
    <t>Franchise and License</t>
  </si>
  <si>
    <t>Component</t>
  </si>
  <si>
    <t>Amount</t>
  </si>
  <si>
    <t>Income from discontinued operations (net tax)</t>
  </si>
  <si>
    <t>Cash Inflow</t>
  </si>
  <si>
    <t>Impairment and closure expense</t>
  </si>
  <si>
    <t>Refranchising gain/loss</t>
  </si>
  <si>
    <t>Cash Outflow</t>
  </si>
  <si>
    <t>Investment income/expense (net)</t>
  </si>
  <si>
    <t>Other (net)</t>
  </si>
  <si>
    <t>Investing Activities</t>
  </si>
  <si>
    <t>Acquisition of The Habit Restaurants, Inc. (net cash)</t>
  </si>
  <si>
    <t>Proceeds from sale/purchase of investment in Grubhub, Inc. (common stock)</t>
  </si>
  <si>
    <t>Proceeds from sale of KFC Russia</t>
  </si>
  <si>
    <t>Financing Activities</t>
  </si>
  <si>
    <t>Short-term borrowings - More than three months – proceeds</t>
  </si>
  <si>
    <t>Short-term borrowings - More than three months – payments</t>
  </si>
  <si>
    <t>Short-term borrowings -Three months or less, net</t>
  </si>
  <si>
    <t>Net transfers from discontinued operations</t>
  </si>
  <si>
    <t>Share-based Compensation</t>
  </si>
  <si>
    <t>Other Operating Activities</t>
  </si>
  <si>
    <t>Capital Expenditure</t>
  </si>
  <si>
    <t>Other Investing Activities</t>
  </si>
  <si>
    <t>Other Financing Activities</t>
  </si>
  <si>
    <t>Changes</t>
  </si>
  <si>
    <t>Taxes</t>
  </si>
  <si>
    <t>Non-Cash</t>
  </si>
  <si>
    <t>From</t>
  </si>
  <si>
    <t>To</t>
  </si>
  <si>
    <t>Debt and Borrowings</t>
  </si>
  <si>
    <t>Proceeds</t>
  </si>
  <si>
    <t>Acquisition and Investment</t>
  </si>
  <si>
    <t>Net Cash &amp; Cash Equivalents</t>
  </si>
  <si>
    <t>Row Labels</t>
  </si>
  <si>
    <t>Grand Total</t>
  </si>
  <si>
    <t>Count of Component</t>
  </si>
  <si>
    <t>Stock Buybacks</t>
  </si>
  <si>
    <t>Accounts/Notes Receivables</t>
  </si>
  <si>
    <t>Accounts Payable/Other Current Liabilities</t>
  </si>
  <si>
    <t>Income Taxes Payable</t>
  </si>
  <si>
    <t>Prepaid Expenses/Other Current Assets</t>
  </si>
  <si>
    <t>Depreciation And Amortization</t>
  </si>
  <si>
    <t>Refranchising Gain/Loss</t>
  </si>
  <si>
    <t>Pension Plan Contributions</t>
  </si>
  <si>
    <t>Income Taxes Deferred</t>
  </si>
  <si>
    <t>Impairment And Closure Expense</t>
  </si>
  <si>
    <t>Discontinued Operations</t>
  </si>
  <si>
    <t>Investement</t>
  </si>
  <si>
    <t>QuikOrder acquisitions</t>
  </si>
  <si>
    <t>Group</t>
  </si>
  <si>
    <t>"</t>
  </si>
  <si>
    <t>Cashflow[Component]</t>
  </si>
  <si>
    <t>Count</t>
  </si>
  <si>
    <t>Bermuda</t>
  </si>
  <si>
    <t>Bonaire</t>
  </si>
  <si>
    <t>Dominica</t>
  </si>
  <si>
    <t>Côte d'Ivoire</t>
  </si>
  <si>
    <t>Latvia</t>
  </si>
  <si>
    <t>Martinique</t>
  </si>
  <si>
    <t>Military - Asia</t>
  </si>
  <si>
    <t>Military - Iberia</t>
  </si>
  <si>
    <t>Saipan</t>
  </si>
  <si>
    <t>Slovenia</t>
  </si>
  <si>
    <t>Saint Kitts and Nevis</t>
  </si>
  <si>
    <t>French Guiana</t>
  </si>
  <si>
    <t>Gabon</t>
  </si>
  <si>
    <t>Madagascar</t>
  </si>
  <si>
    <t>Rwanda</t>
  </si>
  <si>
    <t>Réunion</t>
  </si>
  <si>
    <t>Tajikistan</t>
  </si>
  <si>
    <t>Albania</t>
  </si>
  <si>
    <t>Antigua and Barbuda</t>
  </si>
  <si>
    <t>Malawi</t>
  </si>
  <si>
    <t>Maldives</t>
  </si>
  <si>
    <t>Moldova</t>
  </si>
  <si>
    <t>Saint Vincent and the Grenadines</t>
  </si>
  <si>
    <t>Estonia</t>
  </si>
  <si>
    <t>Senegal</t>
  </si>
  <si>
    <t>Bosnia and Herzegovina</t>
  </si>
  <si>
    <t>Saint Maarten</t>
  </si>
  <si>
    <t>Bolivia</t>
  </si>
  <si>
    <t>Grand Cayman</t>
  </si>
  <si>
    <t>Lithuania</t>
  </si>
  <si>
    <t>North Macedonia</t>
  </si>
  <si>
    <t>Malta</t>
  </si>
  <si>
    <t>Paraguay</t>
  </si>
  <si>
    <t>Tunisia</t>
  </si>
  <si>
    <t>Uzbekistan</t>
  </si>
  <si>
    <t>Belgium</t>
  </si>
  <si>
    <t>Sudan</t>
  </si>
  <si>
    <t>Guadeloupe</t>
  </si>
  <si>
    <t>Macau</t>
  </si>
  <si>
    <t>Aruba</t>
  </si>
  <si>
    <t>Grenada</t>
  </si>
  <si>
    <t>Kyrgyzstan</t>
  </si>
  <si>
    <t>Slovakia</t>
  </si>
  <si>
    <t>Saint Lucia</t>
  </si>
  <si>
    <t>Switzerland</t>
  </si>
  <si>
    <t>Zambia</t>
  </si>
  <si>
    <t>Israel</t>
  </si>
  <si>
    <t>Finland</t>
  </si>
  <si>
    <t>Georgia</t>
  </si>
  <si>
    <t>Guyana</t>
  </si>
  <si>
    <t>Tanzania</t>
  </si>
  <si>
    <t>US Virgin Islands</t>
  </si>
  <si>
    <t>Suriname</t>
  </si>
  <si>
    <t>Zimbabwe</t>
  </si>
  <si>
    <t>Curacao</t>
  </si>
  <si>
    <t>Austria</t>
  </si>
  <si>
    <t>El Salvador</t>
  </si>
  <si>
    <t>Guatemala</t>
  </si>
  <si>
    <t>Lesotho</t>
  </si>
  <si>
    <t>Nepal</t>
  </si>
  <si>
    <t>Swaziland</t>
  </si>
  <si>
    <t>Croatia</t>
  </si>
  <si>
    <t>Greece</t>
  </si>
  <si>
    <t>Guam</t>
  </si>
  <si>
    <t>Iceland</t>
  </si>
  <si>
    <t>Iraq</t>
  </si>
  <si>
    <t>Serbia</t>
  </si>
  <si>
    <t>Sweden</t>
  </si>
  <si>
    <t>Uganda</t>
  </si>
  <si>
    <t>Angola</t>
  </si>
  <si>
    <t>Armenia</t>
  </si>
  <si>
    <t>Azerbaijan</t>
  </si>
  <si>
    <t>Kosovo</t>
  </si>
  <si>
    <t>Argentina</t>
  </si>
  <si>
    <t>Denmark</t>
  </si>
  <si>
    <t>West Bank</t>
  </si>
  <si>
    <t>Cambodia</t>
  </si>
  <si>
    <t>Barbados</t>
  </si>
  <si>
    <t>Mozambique</t>
  </si>
  <si>
    <t>Botswana</t>
  </si>
  <si>
    <t>Mongolia</t>
  </si>
  <si>
    <t>Bahamas</t>
  </si>
  <si>
    <t>Honduras</t>
  </si>
  <si>
    <t>Belarus</t>
  </si>
  <si>
    <t>Brunei</t>
  </si>
  <si>
    <t>Ghana</t>
  </si>
  <si>
    <t>Morocco</t>
  </si>
  <si>
    <t>Ukraine</t>
  </si>
  <si>
    <t>Lebanon</t>
  </si>
  <si>
    <t>Namibia</t>
  </si>
  <si>
    <t>Bangladesh</t>
  </si>
  <si>
    <t>Kenya</t>
  </si>
  <si>
    <t>Mauritius</t>
  </si>
  <si>
    <t>Nigeria</t>
  </si>
  <si>
    <t>Venezuela</t>
  </si>
  <si>
    <t>Bahrain</t>
  </si>
  <si>
    <t>Bulgaria</t>
  </si>
  <si>
    <t>Cyprus</t>
  </si>
  <si>
    <t>Dominican Republic</t>
  </si>
  <si>
    <t>Jordan</t>
  </si>
  <si>
    <t>Portugal</t>
  </si>
  <si>
    <t>Italy</t>
  </si>
  <si>
    <t>Myanmar</t>
  </si>
  <si>
    <t>Oman</t>
  </si>
  <si>
    <t>Ireland</t>
  </si>
  <si>
    <t>Jamaica</t>
  </si>
  <si>
    <t>Qatar</t>
  </si>
  <si>
    <t>Sri Lanka</t>
  </si>
  <si>
    <t>Costa Rica</t>
  </si>
  <si>
    <t>Panama</t>
  </si>
  <si>
    <t>Kazakhstan</t>
  </si>
  <si>
    <t>Brazil</t>
  </si>
  <si>
    <t>Hungary</t>
  </si>
  <si>
    <t>Trinidad and Tobago</t>
  </si>
  <si>
    <t>Netherlands</t>
  </si>
  <si>
    <t>Kuwait</t>
  </si>
  <si>
    <t>Chile</t>
  </si>
  <si>
    <t>Romania</t>
  </si>
  <si>
    <t>Singapore</t>
  </si>
  <si>
    <t>Colombia</t>
  </si>
  <si>
    <t>Hong Kong</t>
  </si>
  <si>
    <t>Puerto Rico</t>
  </si>
  <si>
    <t>Pakistan</t>
  </si>
  <si>
    <t>Czech Republic</t>
  </si>
  <si>
    <t>New Zealand</t>
  </si>
  <si>
    <t>Peru</t>
  </si>
  <si>
    <t>Vietnam</t>
  </si>
  <si>
    <t>Spain</t>
  </si>
  <si>
    <t>Turkey</t>
  </si>
  <si>
    <t>Ecuador</t>
  </si>
  <si>
    <t>United Arab Emirates</t>
  </si>
  <si>
    <t>Taiwan</t>
  </si>
  <si>
    <t>Egypt</t>
  </si>
  <si>
    <t>Germany</t>
  </si>
  <si>
    <t>South Korea</t>
  </si>
  <si>
    <t>Saudi Arabia</t>
  </si>
  <si>
    <t>France</t>
  </si>
  <si>
    <t>Poland</t>
  </si>
  <si>
    <t>Philippines</t>
  </si>
  <si>
    <t>Mexico</t>
  </si>
  <si>
    <t>Indonesia</t>
  </si>
  <si>
    <t>Russia</t>
  </si>
  <si>
    <t>Malaysia</t>
  </si>
  <si>
    <t>South Africa</t>
  </si>
  <si>
    <t>Japan</t>
  </si>
  <si>
    <t>Company</t>
  </si>
  <si>
    <t>Andorra</t>
  </si>
  <si>
    <t>Gibraltar</t>
  </si>
  <si>
    <t>Military - Africa</t>
  </si>
  <si>
    <t>Military - Latin America</t>
  </si>
  <si>
    <t>Djibouti</t>
  </si>
  <si>
    <t>Somaliland</t>
  </si>
  <si>
    <t>Algeria</t>
  </si>
  <si>
    <t>Cameroon</t>
  </si>
  <si>
    <t>Ethiopia</t>
  </si>
  <si>
    <t>Military - MENA</t>
  </si>
  <si>
    <t>Military - Europe</t>
  </si>
  <si>
    <t>Luxembourg</t>
  </si>
  <si>
    <t>Nicaragua</t>
  </si>
  <si>
    <t>Military - United States</t>
  </si>
  <si>
    <t>Habit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</si>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</sst>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_);_(* \(#,##0\);_(* &quot;-&quot;??_);_(@_)"/>
    <numFmt numFmtId="165" formatCode="0.0%"/>
    <numFmt numFmtId="166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</cellStyleXfs>
  <cellXfs count="48">
    <xf numFmtId="0" fontId="0" fillId="0" borderId="0" xfId="0"/>
    <xf numFmtId="0" fontId="0" fillId="4" borderId="0" xfId="0" applyFill="1"/>
    <xf numFmtId="3" fontId="0" fillId="0" borderId="0" xfId="0" applyNumberFormat="1"/>
    <xf numFmtId="2" fontId="0" fillId="0" borderId="0" xfId="0" applyNumberFormat="1"/>
    <xf numFmtId="9" fontId="0" fillId="0" borderId="0" xfId="1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5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5" fillId="2" borderId="0" xfId="0" applyFont="1" applyFill="1"/>
    <xf numFmtId="165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4" borderId="0" xfId="1" applyNumberFormat="1" applyFont="1" applyFill="1"/>
    <xf numFmtId="2" fontId="0" fillId="0" borderId="0" xfId="1" applyNumberFormat="1" applyFont="1"/>
    <xf numFmtId="0" fontId="2" fillId="3" borderId="0" xfId="0" applyFont="1" applyFill="1" applyAlignment="1">
      <alignment horizontal="right"/>
    </xf>
    <xf numFmtId="0" fontId="3" fillId="6" borderId="0" xfId="0" applyFont="1" applyFill="1" applyAlignment="1">
      <alignment horizontal="center"/>
    </xf>
    <xf numFmtId="9" fontId="0" fillId="0" borderId="0" xfId="0" applyNumberFormat="1"/>
    <xf numFmtId="10" fontId="0" fillId="0" borderId="0" xfId="1" applyNumberFormat="1" applyFont="1"/>
    <xf numFmtId="43" fontId="0" fillId="0" borderId="0" xfId="2" applyFont="1"/>
    <xf numFmtId="3" fontId="2" fillId="0" borderId="0" xfId="0" applyNumberFormat="1" applyFont="1"/>
    <xf numFmtId="0" fontId="2" fillId="7" borderId="0" xfId="0" applyFont="1" applyFill="1" applyAlignment="1">
      <alignment horizontal="center"/>
    </xf>
    <xf numFmtId="0" fontId="7" fillId="0" borderId="0" xfId="0" applyFont="1"/>
    <xf numFmtId="17" fontId="0" fillId="0" borderId="0" xfId="0" applyNumberFormat="1"/>
    <xf numFmtId="2" fontId="0" fillId="0" borderId="0" xfId="0" applyNumberFormat="1" applyAlignment="1">
      <alignment horizontal="right"/>
    </xf>
    <xf numFmtId="1" fontId="7" fillId="0" borderId="0" xfId="0" applyNumberFormat="1" applyFont="1"/>
    <xf numFmtId="1" fontId="7" fillId="8" borderId="0" xfId="0" applyNumberFormat="1" applyFont="1" applyFill="1"/>
    <xf numFmtId="0" fontId="7" fillId="4" borderId="0" xfId="0" applyFont="1" applyFill="1"/>
    <xf numFmtId="0" fontId="7" fillId="2" borderId="0" xfId="0" applyFont="1" applyFill="1"/>
    <xf numFmtId="0" fontId="7" fillId="9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 applyProtection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5">
    <cellStyle name="Comma" xfId="2" builtinId="3"/>
    <cellStyle name="Comma 2 3" xfId="4" xr:uid="{615F8971-6B35-4C32-927A-DFEF09451A66}"/>
    <cellStyle name="Normal" xfId="0" builtinId="0"/>
    <cellStyle name="Normal 3 2" xfId="3" xr:uid="{2D4EFDA7-EB7B-4569-B4AF-2B3EDD95890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107</xdr:row>
      <xdr:rowOff>47625</xdr:rowOff>
    </xdr:from>
    <xdr:to>
      <xdr:col>13</xdr:col>
      <xdr:colOff>572452</xdr:colOff>
      <xdr:row>115</xdr:row>
      <xdr:rowOff>47838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0DC8E-90F0-26D4-DE03-4554DEA5C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20431125"/>
          <a:ext cx="6820852" cy="1524213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121</xdr:row>
      <xdr:rowOff>95250</xdr:rowOff>
    </xdr:from>
    <xdr:to>
      <xdr:col>10</xdr:col>
      <xdr:colOff>620687</xdr:colOff>
      <xdr:row>124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4D17E6-C735-4300-9703-554DDFB69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15375" y="23164800"/>
          <a:ext cx="3716312" cy="64770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130</xdr:row>
      <xdr:rowOff>85725</xdr:rowOff>
    </xdr:from>
    <xdr:to>
      <xdr:col>11</xdr:col>
      <xdr:colOff>305559</xdr:colOff>
      <xdr:row>133</xdr:row>
      <xdr:rowOff>152489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4942BD-AA80-D76E-2194-5BAEA8318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925" y="24850725"/>
          <a:ext cx="5439534" cy="638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5</xdr:row>
      <xdr:rowOff>19050</xdr:rowOff>
    </xdr:from>
    <xdr:to>
      <xdr:col>18</xdr:col>
      <xdr:colOff>534285</xdr:colOff>
      <xdr:row>9</xdr:row>
      <xdr:rowOff>28683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499FC-24F8-0320-0792-9AE519FD0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5825" y="971550"/>
          <a:ext cx="6344535" cy="771633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12</xdr:row>
      <xdr:rowOff>85725</xdr:rowOff>
    </xdr:from>
    <xdr:to>
      <xdr:col>17</xdr:col>
      <xdr:colOff>124565</xdr:colOff>
      <xdr:row>15</xdr:row>
      <xdr:rowOff>95331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59B4F3-B7BC-EBD9-981A-672D3FF72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4875" y="2371725"/>
          <a:ext cx="5306165" cy="58110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9</xdr:row>
      <xdr:rowOff>9525</xdr:rowOff>
    </xdr:from>
    <xdr:to>
      <xdr:col>9</xdr:col>
      <xdr:colOff>3086424</xdr:colOff>
      <xdr:row>12</xdr:row>
      <xdr:rowOff>28657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17A417-B69A-9045-BBD7-C7FDA4FE6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86900" y="1724025"/>
          <a:ext cx="2324424" cy="590632"/>
        </a:xfrm>
        <a:prstGeom prst="rect">
          <a:avLst/>
        </a:prstGeom>
      </xdr:spPr>
    </xdr:pic>
    <xdr:clientData/>
  </xdr:twoCellAnchor>
  <xdr:twoCellAnchor editAs="oneCell">
    <xdr:from>
      <xdr:col>9</xdr:col>
      <xdr:colOff>800100</xdr:colOff>
      <xdr:row>12</xdr:row>
      <xdr:rowOff>28575</xdr:rowOff>
    </xdr:from>
    <xdr:to>
      <xdr:col>9</xdr:col>
      <xdr:colOff>1819417</xdr:colOff>
      <xdr:row>13</xdr:row>
      <xdr:rowOff>47654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F3CE52-7A79-ECD1-EDCF-DDF21A748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0" y="2314575"/>
          <a:ext cx="1019317" cy="209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5</xdr:row>
      <xdr:rowOff>0</xdr:rowOff>
    </xdr:from>
    <xdr:to>
      <xdr:col>10</xdr:col>
      <xdr:colOff>59228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280362-A20B-BB34-C747-0016B956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952500"/>
          <a:ext cx="8165003" cy="49720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resh Rajasekaran" id="{EEBC145A-D3C0-4843-A228-79FDE9D94E86}" userId="8ec76aa01548c5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Rajasekaran" refreshedDate="45277.273733564813" createdVersion="8" refreshedVersion="8" minRefreshableVersion="3" recordCount="198" xr:uid="{FA6BD624-209C-49BC-8BB4-293E11344E17}">
  <cacheSource type="worksheet">
    <worksheetSource ref="A1:E199" sheet="Sheet2"/>
  </cacheSource>
  <cacheFields count="5">
    <cacheField name="Year" numFmtId="1">
      <sharedItems containsSemiMixedTypes="0" containsString="0" containsNumber="1" containsInteger="1" minValue="2018" maxValue="2023"/>
    </cacheField>
    <cacheField name="Category" numFmtId="0">
      <sharedItems/>
    </cacheField>
    <cacheField name="Component" numFmtId="0">
      <sharedItems count="31">
        <s v="Changes in accounts and notes receivable"/>
        <s v="Changes in accounts payable and other current liabilities"/>
        <s v="Changes in income taxes payable"/>
        <s v="Capital spending"/>
        <s v="QuikOrder acquisition, net of cash acquired"/>
        <s v="Investment in Grubhub Inc. common stock"/>
        <s v="Acquisition of The Habit Restaurants, Inc. (net cash)"/>
        <s v="Proceeds from sale/purchase of investment in Grubhub, Inc. (common stock)"/>
        <s v="Proceeds from sale of KFC Russia"/>
        <s v="Proceeds from refranchising of restaurants"/>
        <s v="Other (net)"/>
        <s v="Proceeds from long-term debt"/>
        <s v="Repayments of long-term debt"/>
        <s v="Revolving credit facilities, three months or less, net"/>
        <s v="Short-term borrowings - More than three months – proceeds"/>
        <s v="Short-term borrowings - More than three months – payments"/>
        <s v="Short-term borrowings -Three months or less, net"/>
        <s v="Repurchase shares of Common Stock"/>
        <s v="Dividends paid on Common Stock"/>
        <s v="Debt issuance costs"/>
        <s v="Net transfers from discontinued operations"/>
        <s v="Changes in prepaid expenses and other current assets"/>
        <s v="Contributions to defined benefit pension plans"/>
        <s v="Deferred income taxes"/>
        <s v="Depreciation and amortization"/>
        <s v="Impairment and closure expense"/>
        <s v="Income from discontinued operations (net tax)"/>
        <s v="Investment income/expense (net)"/>
        <s v="Net Income"/>
        <s v="Refranchising gain/loss"/>
        <s v="Share-based compensation expense"/>
      </sharedItems>
    </cacheField>
    <cacheField name="Type" numFmtId="0">
      <sharedItems/>
    </cacheField>
    <cacheField name="Amount" numFmtId="0">
      <sharedItems containsSemiMixedTypes="0" containsString="0" containsNumber="1" containsInteger="1" minValue="-3657" maxValue="4150" count="123">
        <n v="-66"/>
        <n v="-68"/>
        <n v="65"/>
        <n v="-234"/>
        <n v="-200"/>
        <n v="0"/>
        <n v="825"/>
        <n v="-12"/>
        <n v="1556"/>
        <n v="-1264"/>
        <n v="59"/>
        <n v="-59"/>
        <n v="-2390"/>
        <n v="-462"/>
        <n v="-13"/>
        <n v="-47"/>
        <n v="-16"/>
        <n v="-11"/>
        <n v="137"/>
        <n v="-9"/>
        <n v="1542"/>
        <n v="92"/>
        <n v="-540"/>
        <n v="50"/>
        <n v="-56"/>
        <n v="-36"/>
        <n v="23"/>
        <n v="-8"/>
        <n v="-15"/>
        <n v="-196"/>
        <n v="110"/>
        <n v="-2"/>
        <n v="800"/>
        <n v="-331"/>
        <n v="130"/>
        <n v="-126"/>
        <n v="-815"/>
        <n v="-511"/>
        <n v="-10"/>
        <n v="-75"/>
        <n v="-232"/>
        <n v="112"/>
        <n v="67"/>
        <n v="1294"/>
        <n v="144"/>
        <n v="-37"/>
        <n v="62"/>
        <n v="128"/>
        <n v="-110"/>
        <n v="8"/>
        <n v="-6"/>
        <n v="-65"/>
        <n v="146"/>
        <n v="-160"/>
        <n v="-408"/>
        <n v="206"/>
        <n v="19"/>
        <n v="1650"/>
        <n v="-1517"/>
        <n v="95"/>
        <n v="-100"/>
        <n v="-239"/>
        <n v="-566"/>
        <n v="-20"/>
        <n v="-41"/>
        <n v="172"/>
        <n v="-74"/>
        <n v="904"/>
        <n v="77"/>
        <n v="-34"/>
        <n v="97"/>
        <n v="-46"/>
        <n v="122"/>
        <n v="-33"/>
        <n v="164"/>
        <n v="-230"/>
        <n v="85"/>
        <n v="-28"/>
        <n v="4150"/>
        <n v="-3657"/>
        <n v="-1591"/>
        <n v="-592"/>
        <n v="-40"/>
        <n v="-86"/>
        <n v="1575"/>
        <n v="192"/>
        <n v="-35"/>
        <n v="75"/>
        <n v="-84"/>
        <n v="-39"/>
        <n v="17"/>
        <n v="1"/>
        <n v="-55"/>
        <n v="10"/>
        <n v="1325"/>
        <n v="-279"/>
        <n v="73"/>
        <n v="4"/>
        <n v="999"/>
        <n v="-699"/>
        <n v="279"/>
        <n v="-1200"/>
        <n v="-649"/>
        <n v="-42"/>
        <n v="60"/>
        <n v="-27"/>
        <n v="84"/>
        <n v="-52"/>
        <n v="-4"/>
        <n v="-93"/>
        <n v="104"/>
        <n v="-21"/>
        <n v="1134"/>
        <n v="87"/>
        <n v="69"/>
        <n v="-179"/>
        <n v="121"/>
        <n v="57"/>
        <n v="-3"/>
        <n v="-60"/>
        <n v="-50"/>
        <n v="-508"/>
        <n v="-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Rajasekaran" refreshedDate="45286.303227893521" createdVersion="8" refreshedVersion="8" minRefreshableVersion="3" recordCount="1841" xr:uid="{52C6E930-4E74-49BD-AD50-F528BC8CB2B3}">
  <cacheSource type="worksheet">
    <worksheetSource ref="A1:E1842" sheet="Sheet6"/>
  </cacheSource>
  <cacheFields count="5">
    <cacheField name="Country" numFmtId="0">
      <sharedItems/>
    </cacheField>
    <cacheField name="Year" numFmtId="1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Restaurant" numFmtId="0">
      <sharedItems/>
    </cacheField>
    <cacheField name="Count" numFmtId="1">
      <sharedItems containsSemiMixedTypes="0" containsString="0" containsNumber="1" containsInteger="1" minValue="1" maxValue="9917"/>
    </cacheField>
    <cacheField name="Type" numFmtId="0">
      <sharedItems count="2">
        <s v="Franchise and License"/>
        <s v="Compa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2018"/>
    <s v="Operating Activities"/>
    <x v="0"/>
    <s v="Cash Outflow"/>
    <x v="0"/>
  </r>
  <r>
    <n v="2018"/>
    <s v="Operating Activities"/>
    <x v="1"/>
    <s v="Cash Outflow"/>
    <x v="1"/>
  </r>
  <r>
    <n v="2018"/>
    <s v="Operating Activities"/>
    <x v="2"/>
    <s v="Cash Inflow"/>
    <x v="2"/>
  </r>
  <r>
    <n v="2018"/>
    <s v="Investing Activities"/>
    <x v="3"/>
    <s v="Cash Outflow"/>
    <x v="3"/>
  </r>
  <r>
    <n v="2018"/>
    <s v="Investing Activities"/>
    <x v="4"/>
    <s v="Cash Outflow"/>
    <x v="0"/>
  </r>
  <r>
    <n v="2018"/>
    <s v="Investing Activities"/>
    <x v="5"/>
    <s v="Cash Outflow"/>
    <x v="4"/>
  </r>
  <r>
    <n v="2018"/>
    <s v="Investing Activities"/>
    <x v="6"/>
    <s v="Cash Inflow"/>
    <x v="5"/>
  </r>
  <r>
    <n v="2018"/>
    <s v="Investing Activities"/>
    <x v="7"/>
    <s v="Cash Inflow"/>
    <x v="5"/>
  </r>
  <r>
    <n v="2018"/>
    <s v="Investing Activities"/>
    <x v="8"/>
    <s v="Cash Inflow"/>
    <x v="5"/>
  </r>
  <r>
    <n v="2018"/>
    <s v="Investing Activities"/>
    <x v="9"/>
    <s v="Cash Inflow"/>
    <x v="6"/>
  </r>
  <r>
    <n v="2018"/>
    <s v="Investing Activities"/>
    <x v="10"/>
    <s v="Cash Outflow"/>
    <x v="7"/>
  </r>
  <r>
    <n v="2018"/>
    <s v="Financing Activities"/>
    <x v="11"/>
    <s v="Cash Inflow"/>
    <x v="8"/>
  </r>
  <r>
    <n v="2018"/>
    <s v="Financing Activities"/>
    <x v="12"/>
    <s v="Cash Outflow"/>
    <x v="9"/>
  </r>
  <r>
    <n v="2018"/>
    <s v="Financing Activities"/>
    <x v="13"/>
    <s v="Cash Inflow"/>
    <x v="5"/>
  </r>
  <r>
    <n v="2018"/>
    <s v="Financing Activities"/>
    <x v="14"/>
    <s v="Cash Inflow"/>
    <x v="10"/>
  </r>
  <r>
    <n v="2018"/>
    <s v="Financing Activities"/>
    <x v="15"/>
    <s v="Cash Outflow"/>
    <x v="11"/>
  </r>
  <r>
    <n v="2018"/>
    <s v="Financing Activities"/>
    <x v="16"/>
    <s v="Cash Inflow"/>
    <x v="5"/>
  </r>
  <r>
    <n v="2018"/>
    <s v="Financing Activities"/>
    <x v="17"/>
    <s v="Cash Outflow"/>
    <x v="12"/>
  </r>
  <r>
    <n v="2018"/>
    <s v="Financing Activities"/>
    <x v="18"/>
    <s v="Cash Outflow"/>
    <x v="13"/>
  </r>
  <r>
    <n v="2018"/>
    <s v="Financing Activities"/>
    <x v="19"/>
    <s v="Cash Outflow"/>
    <x v="14"/>
  </r>
  <r>
    <n v="2018"/>
    <s v="Financing Activities"/>
    <x v="20"/>
    <s v="Cash Inflow"/>
    <x v="5"/>
  </r>
  <r>
    <n v="2018"/>
    <s v="Financing Activities"/>
    <x v="10"/>
    <s v="Cash Outflow"/>
    <x v="15"/>
  </r>
  <r>
    <n v="2018"/>
    <s v="Operating Activities"/>
    <x v="21"/>
    <s v="Cash Inflow"/>
    <x v="5"/>
  </r>
  <r>
    <n v="2018"/>
    <s v="Operating Activities"/>
    <x v="22"/>
    <s v="Cash Outflow"/>
    <x v="16"/>
  </r>
  <r>
    <n v="2018"/>
    <s v="Operating Activities"/>
    <x v="23"/>
    <s v="Cash Outflow"/>
    <x v="17"/>
  </r>
  <r>
    <n v="2018"/>
    <s v="Operating Activities"/>
    <x v="24"/>
    <s v="Cash Inflow"/>
    <x v="18"/>
  </r>
  <r>
    <n v="2018"/>
    <s v="Operating Activities"/>
    <x v="25"/>
    <s v="Cash Inflow"/>
    <x v="5"/>
  </r>
  <r>
    <n v="2018"/>
    <s v="Operating Activities"/>
    <x v="26"/>
    <s v="Cash Inflow"/>
    <x v="5"/>
  </r>
  <r>
    <n v="2018"/>
    <s v="Operating Activities"/>
    <x v="27"/>
    <s v="Cash Outflow"/>
    <x v="19"/>
  </r>
  <r>
    <n v="2018"/>
    <s v="Operating Activities"/>
    <x v="28"/>
    <s v="Cash Inflow"/>
    <x v="20"/>
  </r>
  <r>
    <n v="2018"/>
    <s v="Operating Activities"/>
    <x v="10"/>
    <s v="Cash Inflow"/>
    <x v="21"/>
  </r>
  <r>
    <n v="2018"/>
    <s v="Operating Activities"/>
    <x v="29"/>
    <s v="Cash Outflow"/>
    <x v="22"/>
  </r>
  <r>
    <n v="2018"/>
    <s v="Operating Activities"/>
    <x v="30"/>
    <s v="Cash Inflow"/>
    <x v="23"/>
  </r>
  <r>
    <n v="2019"/>
    <s v="Operating Activities"/>
    <x v="0"/>
    <s v="Cash Outflow"/>
    <x v="24"/>
  </r>
  <r>
    <n v="2019"/>
    <s v="Operating Activities"/>
    <x v="1"/>
    <s v="Cash Outflow"/>
    <x v="25"/>
  </r>
  <r>
    <n v="2019"/>
    <s v="Operating Activities"/>
    <x v="2"/>
    <s v="Cash Inflow"/>
    <x v="26"/>
  </r>
  <r>
    <n v="2019"/>
    <s v="Operating Activities"/>
    <x v="21"/>
    <s v="Cash Outflow"/>
    <x v="27"/>
  </r>
  <r>
    <n v="2019"/>
    <s v="Operating Activities"/>
    <x v="22"/>
    <s v="Cash Outflow"/>
    <x v="28"/>
  </r>
  <r>
    <n v="2019"/>
    <s v="Investing Activities"/>
    <x v="3"/>
    <s v="Cash Outflow"/>
    <x v="29"/>
  </r>
  <r>
    <n v="2019"/>
    <s v="Investing Activities"/>
    <x v="4"/>
    <s v="Cash Inflow"/>
    <x v="5"/>
  </r>
  <r>
    <n v="2019"/>
    <s v="Investing Activities"/>
    <x v="5"/>
    <s v="Cash Inflow"/>
    <x v="5"/>
  </r>
  <r>
    <n v="2019"/>
    <s v="Investing Activities"/>
    <x v="6"/>
    <s v="Cash Inflow"/>
    <x v="5"/>
  </r>
  <r>
    <n v="2019"/>
    <s v="Investing Activities"/>
    <x v="7"/>
    <s v="Cash Inflow"/>
    <x v="5"/>
  </r>
  <r>
    <n v="2019"/>
    <s v="Investing Activities"/>
    <x v="8"/>
    <s v="Cash Inflow"/>
    <x v="5"/>
  </r>
  <r>
    <n v="2019"/>
    <s v="Investing Activities"/>
    <x v="9"/>
    <s v="Cash Inflow"/>
    <x v="30"/>
  </r>
  <r>
    <n v="2019"/>
    <s v="Investing Activities"/>
    <x v="10"/>
    <s v="Cash Outflow"/>
    <x v="31"/>
  </r>
  <r>
    <n v="2019"/>
    <s v="Financing Activities"/>
    <x v="11"/>
    <s v="Cash Inflow"/>
    <x v="32"/>
  </r>
  <r>
    <n v="2019"/>
    <s v="Financing Activities"/>
    <x v="12"/>
    <s v="Cash Outflow"/>
    <x v="33"/>
  </r>
  <r>
    <n v="2019"/>
    <s v="Financing Activities"/>
    <x v="13"/>
    <s v="Cash Inflow"/>
    <x v="5"/>
  </r>
  <r>
    <n v="2019"/>
    <s v="Financing Activities"/>
    <x v="14"/>
    <s v="Cash Inflow"/>
    <x v="34"/>
  </r>
  <r>
    <n v="2019"/>
    <s v="Financing Activities"/>
    <x v="15"/>
    <s v="Cash Outflow"/>
    <x v="35"/>
  </r>
  <r>
    <n v="2019"/>
    <s v="Financing Activities"/>
    <x v="16"/>
    <s v="Cash Inflow"/>
    <x v="5"/>
  </r>
  <r>
    <n v="2019"/>
    <s v="Financing Activities"/>
    <x v="17"/>
    <s v="Cash Outflow"/>
    <x v="36"/>
  </r>
  <r>
    <n v="2019"/>
    <s v="Financing Activities"/>
    <x v="18"/>
    <s v="Cash Outflow"/>
    <x v="37"/>
  </r>
  <r>
    <n v="2019"/>
    <s v="Financing Activities"/>
    <x v="19"/>
    <s v="Cash Outflow"/>
    <x v="38"/>
  </r>
  <r>
    <n v="2019"/>
    <s v="Financing Activities"/>
    <x v="20"/>
    <s v="Cash Inflow"/>
    <x v="5"/>
  </r>
  <r>
    <n v="2019"/>
    <s v="Financing Activities"/>
    <x v="10"/>
    <s v="Cash Outflow"/>
    <x v="39"/>
  </r>
  <r>
    <n v="2019"/>
    <s v="Operating Activities"/>
    <x v="23"/>
    <s v="Cash Outflow"/>
    <x v="40"/>
  </r>
  <r>
    <n v="2019"/>
    <s v="Operating Activities"/>
    <x v="24"/>
    <s v="Cash Inflow"/>
    <x v="41"/>
  </r>
  <r>
    <n v="2019"/>
    <s v="Operating Activities"/>
    <x v="25"/>
    <s v="Cash Inflow"/>
    <x v="5"/>
  </r>
  <r>
    <n v="2019"/>
    <s v="Operating Activities"/>
    <x v="26"/>
    <s v="Cash Inflow"/>
    <x v="5"/>
  </r>
  <r>
    <n v="2019"/>
    <s v="Operating Activities"/>
    <x v="27"/>
    <s v="Cash Inflow"/>
    <x v="42"/>
  </r>
  <r>
    <n v="2019"/>
    <s v="Operating Activities"/>
    <x v="28"/>
    <s v="Cash Inflow"/>
    <x v="43"/>
  </r>
  <r>
    <n v="2019"/>
    <s v="Operating Activities"/>
    <x v="10"/>
    <s v="Cash Inflow"/>
    <x v="44"/>
  </r>
  <r>
    <n v="2019"/>
    <s v="Operating Activities"/>
    <x v="29"/>
    <s v="Cash Outflow"/>
    <x v="45"/>
  </r>
  <r>
    <n v="2019"/>
    <s v="Operating Activities"/>
    <x v="30"/>
    <s v="Cash Inflow"/>
    <x v="10"/>
  </r>
  <r>
    <n v="2020"/>
    <s v="Operating Activities"/>
    <x v="0"/>
    <s v="Cash Inflow"/>
    <x v="46"/>
  </r>
  <r>
    <n v="2020"/>
    <s v="Operating Activities"/>
    <x v="1"/>
    <s v="Cash Inflow"/>
    <x v="47"/>
  </r>
  <r>
    <n v="2020"/>
    <s v="Operating Activities"/>
    <x v="2"/>
    <s v="Cash Outflow"/>
    <x v="48"/>
  </r>
  <r>
    <n v="2020"/>
    <s v="Operating Activities"/>
    <x v="21"/>
    <s v="Cash Inflow"/>
    <x v="49"/>
  </r>
  <r>
    <n v="2020"/>
    <s v="Operating Activities"/>
    <x v="22"/>
    <s v="Cash Outflow"/>
    <x v="50"/>
  </r>
  <r>
    <n v="2020"/>
    <s v="Operating Activities"/>
    <x v="23"/>
    <s v="Cash Outflow"/>
    <x v="51"/>
  </r>
  <r>
    <n v="2020"/>
    <s v="Operating Activities"/>
    <x v="24"/>
    <s v="Cash Inflow"/>
    <x v="52"/>
  </r>
  <r>
    <n v="2020"/>
    <s v="Investing Activities"/>
    <x v="3"/>
    <s v="Cash Outflow"/>
    <x v="53"/>
  </r>
  <r>
    <n v="2020"/>
    <s v="Investing Activities"/>
    <x v="4"/>
    <s v="Cash Inflow"/>
    <x v="5"/>
  </r>
  <r>
    <n v="2020"/>
    <s v="Investing Activities"/>
    <x v="5"/>
    <s v="Cash Inflow"/>
    <x v="5"/>
  </r>
  <r>
    <n v="2020"/>
    <s v="Investing Activities"/>
    <x v="6"/>
    <s v="Cash Outflow"/>
    <x v="54"/>
  </r>
  <r>
    <n v="2020"/>
    <s v="Investing Activities"/>
    <x v="7"/>
    <s v="Cash Inflow"/>
    <x v="55"/>
  </r>
  <r>
    <n v="2020"/>
    <s v="Investing Activities"/>
    <x v="8"/>
    <s v="Cash Inflow"/>
    <x v="5"/>
  </r>
  <r>
    <n v="2020"/>
    <s v="Investing Activities"/>
    <x v="9"/>
    <s v="Cash Inflow"/>
    <x v="56"/>
  </r>
  <r>
    <n v="2020"/>
    <s v="Investing Activities"/>
    <x v="10"/>
    <s v="Cash Inflow"/>
    <x v="49"/>
  </r>
  <r>
    <n v="2020"/>
    <s v="Financing Activities"/>
    <x v="11"/>
    <s v="Cash Inflow"/>
    <x v="57"/>
  </r>
  <r>
    <n v="2020"/>
    <s v="Financing Activities"/>
    <x v="12"/>
    <s v="Cash Outflow"/>
    <x v="58"/>
  </r>
  <r>
    <n v="2020"/>
    <s v="Financing Activities"/>
    <x v="13"/>
    <s v="Cash Inflow"/>
    <x v="5"/>
  </r>
  <r>
    <n v="2020"/>
    <s v="Financing Activities"/>
    <x v="14"/>
    <s v="Cash Inflow"/>
    <x v="59"/>
  </r>
  <r>
    <n v="2020"/>
    <s v="Financing Activities"/>
    <x v="15"/>
    <s v="Cash Outflow"/>
    <x v="60"/>
  </r>
  <r>
    <n v="2020"/>
    <s v="Financing Activities"/>
    <x v="16"/>
    <s v="Cash Inflow"/>
    <x v="5"/>
  </r>
  <r>
    <n v="2020"/>
    <s v="Financing Activities"/>
    <x v="17"/>
    <s v="Cash Outflow"/>
    <x v="61"/>
  </r>
  <r>
    <n v="2020"/>
    <s v="Financing Activities"/>
    <x v="18"/>
    <s v="Cash Outflow"/>
    <x v="62"/>
  </r>
  <r>
    <n v="2020"/>
    <s v="Financing Activities"/>
    <x v="19"/>
    <s v="Cash Outflow"/>
    <x v="63"/>
  </r>
  <r>
    <n v="2020"/>
    <s v="Financing Activities"/>
    <x v="20"/>
    <s v="Cash Inflow"/>
    <x v="5"/>
  </r>
  <r>
    <n v="2020"/>
    <s v="Financing Activities"/>
    <x v="10"/>
    <s v="Cash Outflow"/>
    <x v="64"/>
  </r>
  <r>
    <n v="2020"/>
    <s v="Operating Activities"/>
    <x v="25"/>
    <s v="Cash Inflow"/>
    <x v="65"/>
  </r>
  <r>
    <n v="2020"/>
    <s v="Operating Activities"/>
    <x v="26"/>
    <s v="Cash Inflow"/>
    <x v="5"/>
  </r>
  <r>
    <n v="2020"/>
    <s v="Operating Activities"/>
    <x v="27"/>
    <s v="Cash Outflow"/>
    <x v="66"/>
  </r>
  <r>
    <n v="2020"/>
    <s v="Operating Activities"/>
    <x v="28"/>
    <s v="Cash Inflow"/>
    <x v="67"/>
  </r>
  <r>
    <n v="2020"/>
    <s v="Operating Activities"/>
    <x v="10"/>
    <s v="Cash Inflow"/>
    <x v="68"/>
  </r>
  <r>
    <n v="2020"/>
    <s v="Operating Activities"/>
    <x v="29"/>
    <s v="Cash Outflow"/>
    <x v="69"/>
  </r>
  <r>
    <n v="2020"/>
    <s v="Operating Activities"/>
    <x v="30"/>
    <s v="Cash Inflow"/>
    <x v="70"/>
  </r>
  <r>
    <n v="2021"/>
    <s v="Operating Activities"/>
    <x v="0"/>
    <s v="Cash Outflow"/>
    <x v="71"/>
  </r>
  <r>
    <n v="2021"/>
    <s v="Operating Activities"/>
    <x v="1"/>
    <s v="Cash Inflow"/>
    <x v="72"/>
  </r>
  <r>
    <n v="2021"/>
    <s v="Operating Activities"/>
    <x v="2"/>
    <s v="Cash Outflow"/>
    <x v="64"/>
  </r>
  <r>
    <n v="2021"/>
    <s v="Operating Activities"/>
    <x v="21"/>
    <s v="Cash Outflow"/>
    <x v="73"/>
  </r>
  <r>
    <n v="2021"/>
    <s v="Operating Activities"/>
    <x v="22"/>
    <s v="Cash Inflow"/>
    <x v="5"/>
  </r>
  <r>
    <n v="2021"/>
    <s v="Operating Activities"/>
    <x v="23"/>
    <s v="Cash Outflow"/>
    <x v="4"/>
  </r>
  <r>
    <n v="2021"/>
    <s v="Operating Activities"/>
    <x v="24"/>
    <s v="Cash Inflow"/>
    <x v="74"/>
  </r>
  <r>
    <n v="2021"/>
    <s v="Operating Activities"/>
    <x v="25"/>
    <s v="Cash Inflow"/>
    <x v="56"/>
  </r>
  <r>
    <n v="2021"/>
    <s v="Operating Activities"/>
    <x v="26"/>
    <s v="Cash Inflow"/>
    <x v="5"/>
  </r>
  <r>
    <n v="2021"/>
    <s v="Investing Activities"/>
    <x v="3"/>
    <s v="Cash Outflow"/>
    <x v="75"/>
  </r>
  <r>
    <n v="2021"/>
    <s v="Investing Activities"/>
    <x v="4"/>
    <s v="Cash Inflow"/>
    <x v="5"/>
  </r>
  <r>
    <n v="2021"/>
    <s v="Investing Activities"/>
    <x v="5"/>
    <s v="Cash Inflow"/>
    <x v="5"/>
  </r>
  <r>
    <n v="2021"/>
    <s v="Investing Activities"/>
    <x v="6"/>
    <s v="Cash Inflow"/>
    <x v="5"/>
  </r>
  <r>
    <n v="2021"/>
    <s v="Investing Activities"/>
    <x v="7"/>
    <s v="Cash Inflow"/>
    <x v="5"/>
  </r>
  <r>
    <n v="2021"/>
    <s v="Investing Activities"/>
    <x v="8"/>
    <s v="Cash Inflow"/>
    <x v="5"/>
  </r>
  <r>
    <n v="2021"/>
    <s v="Investing Activities"/>
    <x v="9"/>
    <s v="Cash Inflow"/>
    <x v="76"/>
  </r>
  <r>
    <n v="2021"/>
    <s v="Investing Activities"/>
    <x v="10"/>
    <s v="Cash Outflow"/>
    <x v="77"/>
  </r>
  <r>
    <n v="2021"/>
    <s v="Financing Activities"/>
    <x v="11"/>
    <s v="Cash Inflow"/>
    <x v="78"/>
  </r>
  <r>
    <n v="2021"/>
    <s v="Financing Activities"/>
    <x v="12"/>
    <s v="Cash Outflow"/>
    <x v="79"/>
  </r>
  <r>
    <n v="2021"/>
    <s v="Financing Activities"/>
    <x v="13"/>
    <s v="Cash Inflow"/>
    <x v="5"/>
  </r>
  <r>
    <n v="2021"/>
    <s v="Financing Activities"/>
    <x v="14"/>
    <s v="Cash Inflow"/>
    <x v="5"/>
  </r>
  <r>
    <n v="2021"/>
    <s v="Financing Activities"/>
    <x v="15"/>
    <s v="Cash Inflow"/>
    <x v="5"/>
  </r>
  <r>
    <n v="2021"/>
    <s v="Financing Activities"/>
    <x v="16"/>
    <s v="Cash Inflow"/>
    <x v="5"/>
  </r>
  <r>
    <n v="2021"/>
    <s v="Financing Activities"/>
    <x v="17"/>
    <s v="Cash Outflow"/>
    <x v="80"/>
  </r>
  <r>
    <n v="2021"/>
    <s v="Financing Activities"/>
    <x v="18"/>
    <s v="Cash Outflow"/>
    <x v="81"/>
  </r>
  <r>
    <n v="2021"/>
    <s v="Financing Activities"/>
    <x v="19"/>
    <s v="Cash Outflow"/>
    <x v="45"/>
  </r>
  <r>
    <n v="2021"/>
    <s v="Financing Activities"/>
    <x v="20"/>
    <s v="Cash Inflow"/>
    <x v="5"/>
  </r>
  <r>
    <n v="2021"/>
    <s v="Financing Activities"/>
    <x v="10"/>
    <s v="Cash Outflow"/>
    <x v="82"/>
  </r>
  <r>
    <n v="2021"/>
    <s v="Operating Activities"/>
    <x v="27"/>
    <s v="Cash Outflow"/>
    <x v="83"/>
  </r>
  <r>
    <n v="2021"/>
    <s v="Operating Activities"/>
    <x v="28"/>
    <s v="Cash Inflow"/>
    <x v="84"/>
  </r>
  <r>
    <n v="2021"/>
    <s v="Operating Activities"/>
    <x v="10"/>
    <s v="Cash Inflow"/>
    <x v="85"/>
  </r>
  <r>
    <n v="2021"/>
    <s v="Operating Activities"/>
    <x v="29"/>
    <s v="Cash Outflow"/>
    <x v="86"/>
  </r>
  <r>
    <n v="2021"/>
    <s v="Operating Activities"/>
    <x v="30"/>
    <s v="Cash Inflow"/>
    <x v="87"/>
  </r>
  <r>
    <n v="2022"/>
    <s v="Operating Activities"/>
    <x v="0"/>
    <s v="Cash Outflow"/>
    <x v="88"/>
  </r>
  <r>
    <n v="2022"/>
    <s v="Operating Activities"/>
    <x v="1"/>
    <s v="Cash Outflow"/>
    <x v="89"/>
  </r>
  <r>
    <n v="2022"/>
    <s v="Operating Activities"/>
    <x v="2"/>
    <s v="Cash Inflow"/>
    <x v="90"/>
  </r>
  <r>
    <n v="2022"/>
    <s v="Operating Activities"/>
    <x v="21"/>
    <s v="Cash Inflow"/>
    <x v="91"/>
  </r>
  <r>
    <n v="2022"/>
    <s v="Operating Activities"/>
    <x v="22"/>
    <s v="Cash Inflow"/>
    <x v="5"/>
  </r>
  <r>
    <n v="2022"/>
    <s v="Operating Activities"/>
    <x v="23"/>
    <s v="Cash Outflow"/>
    <x v="92"/>
  </r>
  <r>
    <n v="2022"/>
    <s v="Operating Activities"/>
    <x v="24"/>
    <s v="Cash Inflow"/>
    <x v="52"/>
  </r>
  <r>
    <n v="2022"/>
    <s v="Operating Activities"/>
    <x v="25"/>
    <s v="Cash Inflow"/>
    <x v="93"/>
  </r>
  <r>
    <n v="2022"/>
    <s v="Operating Activities"/>
    <x v="26"/>
    <s v="Cash Inflow"/>
    <x v="5"/>
  </r>
  <r>
    <n v="2022"/>
    <s v="Operating Activities"/>
    <x v="27"/>
    <s v="Cash Outflow"/>
    <x v="17"/>
  </r>
  <r>
    <n v="2022"/>
    <s v="Operating Activities"/>
    <x v="28"/>
    <s v="Cash Inflow"/>
    <x v="94"/>
  </r>
  <r>
    <n v="2022"/>
    <s v="Investing Activities"/>
    <x v="3"/>
    <s v="Cash Outflow"/>
    <x v="95"/>
  </r>
  <r>
    <n v="2022"/>
    <s v="Investing Activities"/>
    <x v="4"/>
    <s v="Cash Inflow"/>
    <x v="5"/>
  </r>
  <r>
    <n v="2022"/>
    <s v="Investing Activities"/>
    <x v="5"/>
    <s v="Cash Inflow"/>
    <x v="5"/>
  </r>
  <r>
    <n v="2022"/>
    <s v="Investing Activities"/>
    <x v="6"/>
    <s v="Cash Inflow"/>
    <x v="5"/>
  </r>
  <r>
    <n v="2022"/>
    <s v="Investing Activities"/>
    <x v="7"/>
    <s v="Cash Inflow"/>
    <x v="5"/>
  </r>
  <r>
    <n v="2022"/>
    <s v="Investing Activities"/>
    <x v="8"/>
    <s v="Cash Inflow"/>
    <x v="5"/>
  </r>
  <r>
    <n v="2022"/>
    <s v="Investing Activities"/>
    <x v="9"/>
    <s v="Cash Inflow"/>
    <x v="96"/>
  </r>
  <r>
    <n v="2022"/>
    <s v="Investing Activities"/>
    <x v="10"/>
    <s v="Cash Inflow"/>
    <x v="97"/>
  </r>
  <r>
    <n v="2022"/>
    <s v="Financing Activities"/>
    <x v="11"/>
    <s v="Cash Inflow"/>
    <x v="98"/>
  </r>
  <r>
    <n v="2022"/>
    <s v="Financing Activities"/>
    <x v="12"/>
    <s v="Cash Outflow"/>
    <x v="99"/>
  </r>
  <r>
    <n v="2022"/>
    <s v="Financing Activities"/>
    <x v="13"/>
    <s v="Cash Inflow"/>
    <x v="100"/>
  </r>
  <r>
    <n v="2022"/>
    <s v="Financing Activities"/>
    <x v="14"/>
    <s v="Cash Inflow"/>
    <x v="5"/>
  </r>
  <r>
    <n v="2022"/>
    <s v="Financing Activities"/>
    <x v="15"/>
    <s v="Cash Inflow"/>
    <x v="5"/>
  </r>
  <r>
    <n v="2022"/>
    <s v="Financing Activities"/>
    <x v="16"/>
    <s v="Cash Inflow"/>
    <x v="5"/>
  </r>
  <r>
    <n v="2022"/>
    <s v="Financing Activities"/>
    <x v="17"/>
    <s v="Cash Outflow"/>
    <x v="101"/>
  </r>
  <r>
    <n v="2022"/>
    <s v="Financing Activities"/>
    <x v="18"/>
    <s v="Cash Outflow"/>
    <x v="102"/>
  </r>
  <r>
    <n v="2022"/>
    <s v="Financing Activities"/>
    <x v="19"/>
    <s v="Cash Outflow"/>
    <x v="17"/>
  </r>
  <r>
    <n v="2022"/>
    <s v="Financing Activities"/>
    <x v="20"/>
    <s v="Cash Inflow"/>
    <x v="5"/>
  </r>
  <r>
    <n v="2022"/>
    <s v="Financing Activities"/>
    <x v="10"/>
    <s v="Cash Outflow"/>
    <x v="103"/>
  </r>
  <r>
    <n v="2022"/>
    <s v="Operating Activities"/>
    <x v="10"/>
    <s v="Cash Inflow"/>
    <x v="104"/>
  </r>
  <r>
    <n v="2022"/>
    <s v="Operating Activities"/>
    <x v="29"/>
    <s v="Cash Outflow"/>
    <x v="105"/>
  </r>
  <r>
    <n v="2022"/>
    <s v="Operating Activities"/>
    <x v="30"/>
    <s v="Cash Inflow"/>
    <x v="106"/>
  </r>
  <r>
    <n v="2023"/>
    <s v="Operating Activities"/>
    <x v="0"/>
    <s v="Cash Outflow"/>
    <x v="14"/>
  </r>
  <r>
    <n v="2023"/>
    <s v="Operating Activities"/>
    <x v="1"/>
    <s v="Cash Outflow"/>
    <x v="107"/>
  </r>
  <r>
    <n v="2023"/>
    <s v="Operating Activities"/>
    <x v="2"/>
    <s v="Cash Outflow"/>
    <x v="108"/>
  </r>
  <r>
    <n v="2023"/>
    <s v="Operating Activities"/>
    <x v="21"/>
    <s v="Cash Outflow"/>
    <x v="16"/>
  </r>
  <r>
    <n v="2023"/>
    <s v="Operating Activities"/>
    <x v="22"/>
    <s v="Cash Inflow"/>
    <x v="5"/>
  </r>
  <r>
    <n v="2023"/>
    <s v="Operating Activities"/>
    <x v="23"/>
    <s v="Cash Outflow"/>
    <x v="109"/>
  </r>
  <r>
    <n v="2023"/>
    <s v="Operating Activities"/>
    <x v="24"/>
    <s v="Cash Inflow"/>
    <x v="110"/>
  </r>
  <r>
    <n v="2023"/>
    <s v="Operating Activities"/>
    <x v="25"/>
    <s v="Cash Inflow"/>
    <x v="5"/>
  </r>
  <r>
    <n v="2023"/>
    <s v="Operating Activities"/>
    <x v="26"/>
    <s v="Cash Inflow"/>
    <x v="5"/>
  </r>
  <r>
    <n v="2023"/>
    <s v="Operating Activities"/>
    <x v="27"/>
    <s v="Cash Outflow"/>
    <x v="111"/>
  </r>
  <r>
    <n v="2023"/>
    <s v="Operating Activities"/>
    <x v="28"/>
    <s v="Cash Inflow"/>
    <x v="112"/>
  </r>
  <r>
    <n v="2023"/>
    <s v="Operating Activities"/>
    <x v="10"/>
    <s v="Cash Inflow"/>
    <x v="113"/>
  </r>
  <r>
    <n v="2023"/>
    <s v="Operating Activities"/>
    <x v="29"/>
    <s v="Cash Outflow"/>
    <x v="82"/>
  </r>
  <r>
    <n v="2023"/>
    <s v="Operating Activities"/>
    <x v="30"/>
    <s v="Cash Inflow"/>
    <x v="114"/>
  </r>
  <r>
    <n v="2023"/>
    <s v="Investing Activities"/>
    <x v="3"/>
    <s v="Cash Outflow"/>
    <x v="115"/>
  </r>
  <r>
    <n v="2023"/>
    <s v="Investing Activities"/>
    <x v="4"/>
    <s v="Cash Inflow"/>
    <x v="5"/>
  </r>
  <r>
    <n v="2023"/>
    <s v="Investing Activities"/>
    <x v="5"/>
    <s v="Cash Inflow"/>
    <x v="5"/>
  </r>
  <r>
    <n v="2023"/>
    <s v="Investing Activities"/>
    <x v="6"/>
    <s v="Cash Inflow"/>
    <x v="5"/>
  </r>
  <r>
    <n v="2023"/>
    <s v="Investing Activities"/>
    <x v="7"/>
    <s v="Cash Inflow"/>
    <x v="5"/>
  </r>
  <r>
    <n v="2023"/>
    <s v="Investing Activities"/>
    <x v="8"/>
    <s v="Cash Inflow"/>
    <x v="116"/>
  </r>
  <r>
    <n v="2023"/>
    <s v="Investing Activities"/>
    <x v="9"/>
    <s v="Cash Inflow"/>
    <x v="117"/>
  </r>
  <r>
    <n v="2023"/>
    <s v="Investing Activities"/>
    <x v="10"/>
    <s v="Cash Outflow"/>
    <x v="118"/>
  </r>
  <r>
    <n v="2023"/>
    <s v="Financing Activities"/>
    <x v="11"/>
    <s v="Cash Inflow"/>
    <x v="5"/>
  </r>
  <r>
    <n v="2023"/>
    <s v="Financing Activities"/>
    <x v="12"/>
    <s v="Cash Outflow"/>
    <x v="119"/>
  </r>
  <r>
    <n v="2023"/>
    <s v="Financing Activities"/>
    <x v="13"/>
    <s v="Cash Outflow"/>
    <x v="95"/>
  </r>
  <r>
    <n v="2023"/>
    <s v="Financing Activities"/>
    <x v="14"/>
    <s v="Cash Inflow"/>
    <x v="5"/>
  </r>
  <r>
    <n v="2023"/>
    <s v="Financing Activities"/>
    <x v="15"/>
    <s v="Cash Inflow"/>
    <x v="5"/>
  </r>
  <r>
    <n v="2023"/>
    <s v="Financing Activities"/>
    <x v="16"/>
    <s v="Cash Inflow"/>
    <x v="5"/>
  </r>
  <r>
    <n v="2023"/>
    <s v="Financing Activities"/>
    <x v="17"/>
    <s v="Cash Outflow"/>
    <x v="120"/>
  </r>
  <r>
    <n v="2023"/>
    <s v="Financing Activities"/>
    <x v="18"/>
    <s v="Cash Outflow"/>
    <x v="121"/>
  </r>
  <r>
    <n v="2023"/>
    <s v="Financing Activities"/>
    <x v="19"/>
    <s v="Cash Inflow"/>
    <x v="5"/>
  </r>
  <r>
    <n v="2023"/>
    <s v="Financing Activities"/>
    <x v="20"/>
    <s v="Cash Inflow"/>
    <x v="5"/>
  </r>
  <r>
    <n v="2023"/>
    <s v="Financing Activities"/>
    <x v="10"/>
    <s v="Cash Outflow"/>
    <x v="1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1">
  <r>
    <s v="Bermuda"/>
    <x v="0"/>
    <s v="KFC"/>
    <n v="1"/>
    <x v="0"/>
  </r>
  <r>
    <s v="Bonaire"/>
    <x v="0"/>
    <s v="KFC"/>
    <n v="1"/>
    <x v="0"/>
  </r>
  <r>
    <s v="Dominica"/>
    <x v="0"/>
    <s v="KFC"/>
    <n v="1"/>
    <x v="0"/>
  </r>
  <r>
    <s v="Côte d'Ivoire"/>
    <x v="0"/>
    <s v="KFC"/>
    <n v="1"/>
    <x v="0"/>
  </r>
  <r>
    <s v="Latvia"/>
    <x v="0"/>
    <s v="KFC"/>
    <n v="1"/>
    <x v="0"/>
  </r>
  <r>
    <s v="Martinique"/>
    <x v="0"/>
    <s v="KFC"/>
    <n v="1"/>
    <x v="0"/>
  </r>
  <r>
    <s v="Military - Asia"/>
    <x v="0"/>
    <s v="KFC"/>
    <n v="1"/>
    <x v="0"/>
  </r>
  <r>
    <s v="Military - Iberia"/>
    <x v="0"/>
    <s v="KFC"/>
    <n v="1"/>
    <x v="0"/>
  </r>
  <r>
    <s v="Saipan"/>
    <x v="0"/>
    <s v="KFC"/>
    <n v="1"/>
    <x v="0"/>
  </r>
  <r>
    <s v="Slovenia"/>
    <x v="0"/>
    <s v="KFC"/>
    <n v="1"/>
    <x v="0"/>
  </r>
  <r>
    <s v="Saint Kitts and Nevis"/>
    <x v="0"/>
    <s v="KFC"/>
    <n v="1"/>
    <x v="0"/>
  </r>
  <r>
    <s v="Bermuda"/>
    <x v="1"/>
    <s v="KFC"/>
    <n v="1"/>
    <x v="0"/>
  </r>
  <r>
    <s v="Bonaire"/>
    <x v="1"/>
    <s v="KFC"/>
    <n v="1"/>
    <x v="0"/>
  </r>
  <r>
    <s v="Dominica"/>
    <x v="1"/>
    <s v="KFC"/>
    <n v="1"/>
    <x v="0"/>
  </r>
  <r>
    <s v="French Guiana"/>
    <x v="1"/>
    <s v="KFC"/>
    <n v="1"/>
    <x v="0"/>
  </r>
  <r>
    <s v="Gabon"/>
    <x v="1"/>
    <s v="KFC"/>
    <n v="1"/>
    <x v="0"/>
  </r>
  <r>
    <s v="Madagascar"/>
    <x v="1"/>
    <s v="KFC"/>
    <n v="1"/>
    <x v="0"/>
  </r>
  <r>
    <s v="Martinique"/>
    <x v="1"/>
    <s v="KFC"/>
    <n v="1"/>
    <x v="0"/>
  </r>
  <r>
    <s v="Military - Asia"/>
    <x v="1"/>
    <s v="KFC"/>
    <n v="1"/>
    <x v="0"/>
  </r>
  <r>
    <s v="Military - Iberia"/>
    <x v="1"/>
    <s v="KFC"/>
    <n v="1"/>
    <x v="0"/>
  </r>
  <r>
    <s v="Saipan"/>
    <x v="1"/>
    <s v="KFC"/>
    <n v="1"/>
    <x v="0"/>
  </r>
  <r>
    <s v="Slovenia"/>
    <x v="1"/>
    <s v="KFC"/>
    <n v="1"/>
    <x v="0"/>
  </r>
  <r>
    <s v="Saint Kitts and Nevis"/>
    <x v="1"/>
    <s v="KFC"/>
    <n v="1"/>
    <x v="0"/>
  </r>
  <r>
    <s v="Bermuda"/>
    <x v="2"/>
    <s v="KFC"/>
    <n v="1"/>
    <x v="0"/>
  </r>
  <r>
    <s v="Bonaire"/>
    <x v="2"/>
    <s v="KFC"/>
    <n v="1"/>
    <x v="0"/>
  </r>
  <r>
    <s v="Dominica"/>
    <x v="2"/>
    <s v="KFC"/>
    <n v="1"/>
    <x v="0"/>
  </r>
  <r>
    <s v="French Guiana"/>
    <x v="2"/>
    <s v="KFC"/>
    <n v="1"/>
    <x v="0"/>
  </r>
  <r>
    <s v="Martinique"/>
    <x v="2"/>
    <s v="KFC"/>
    <n v="1"/>
    <x v="0"/>
  </r>
  <r>
    <s v="Military - Asia"/>
    <x v="2"/>
    <s v="KFC"/>
    <n v="1"/>
    <x v="0"/>
  </r>
  <r>
    <s v="Military - Iberia"/>
    <x v="2"/>
    <s v="KFC"/>
    <n v="1"/>
    <x v="0"/>
  </r>
  <r>
    <s v="Rwanda"/>
    <x v="2"/>
    <s v="KFC"/>
    <n v="1"/>
    <x v="0"/>
  </r>
  <r>
    <s v="Saipan"/>
    <x v="2"/>
    <s v="KFC"/>
    <n v="1"/>
    <x v="0"/>
  </r>
  <r>
    <s v="Slovenia"/>
    <x v="2"/>
    <s v="KFC"/>
    <n v="1"/>
    <x v="0"/>
  </r>
  <r>
    <s v="Bermuda"/>
    <x v="3"/>
    <s v="KFC"/>
    <n v="1"/>
    <x v="0"/>
  </r>
  <r>
    <s v="Bonaire"/>
    <x v="3"/>
    <s v="KFC"/>
    <n v="1"/>
    <x v="0"/>
  </r>
  <r>
    <s v="Dominica"/>
    <x v="3"/>
    <s v="KFC"/>
    <n v="1"/>
    <x v="0"/>
  </r>
  <r>
    <s v="French Guiana"/>
    <x v="3"/>
    <s v="KFC"/>
    <n v="1"/>
    <x v="0"/>
  </r>
  <r>
    <s v="Martinique"/>
    <x v="3"/>
    <s v="KFC"/>
    <n v="1"/>
    <x v="0"/>
  </r>
  <r>
    <s v="Military - Iberia"/>
    <x v="3"/>
    <s v="KFC"/>
    <n v="1"/>
    <x v="0"/>
  </r>
  <r>
    <s v="Réunion"/>
    <x v="3"/>
    <s v="KFC"/>
    <n v="1"/>
    <x v="0"/>
  </r>
  <r>
    <s v="Rwanda"/>
    <x v="3"/>
    <s v="KFC"/>
    <n v="1"/>
    <x v="0"/>
  </r>
  <r>
    <s v="Saipan"/>
    <x v="3"/>
    <s v="KFC"/>
    <n v="1"/>
    <x v="0"/>
  </r>
  <r>
    <s v="Slovenia"/>
    <x v="3"/>
    <s v="KFC"/>
    <n v="1"/>
    <x v="0"/>
  </r>
  <r>
    <s v="Tajikistan"/>
    <x v="3"/>
    <s v="KFC"/>
    <n v="1"/>
    <x v="0"/>
  </r>
  <r>
    <s v="Bermuda"/>
    <x v="4"/>
    <s v="KFC"/>
    <n v="1"/>
    <x v="0"/>
  </r>
  <r>
    <s v="Bonaire"/>
    <x v="4"/>
    <s v="KFC"/>
    <n v="1"/>
    <x v="0"/>
  </r>
  <r>
    <s v="Dominica"/>
    <x v="4"/>
    <s v="KFC"/>
    <n v="1"/>
    <x v="0"/>
  </r>
  <r>
    <s v="French Guiana"/>
    <x v="4"/>
    <s v="KFC"/>
    <n v="1"/>
    <x v="0"/>
  </r>
  <r>
    <s v="Martinique"/>
    <x v="4"/>
    <s v="KFC"/>
    <n v="1"/>
    <x v="0"/>
  </r>
  <r>
    <s v="Military - Iberia"/>
    <x v="4"/>
    <s v="KFC"/>
    <n v="1"/>
    <x v="0"/>
  </r>
  <r>
    <s v="Rwanda"/>
    <x v="4"/>
    <s v="KFC"/>
    <n v="1"/>
    <x v="0"/>
  </r>
  <r>
    <s v="Saipan"/>
    <x v="4"/>
    <s v="KFC"/>
    <n v="1"/>
    <x v="0"/>
  </r>
  <r>
    <s v="Slovenia"/>
    <x v="4"/>
    <s v="KFC"/>
    <n v="1"/>
    <x v="0"/>
  </r>
  <r>
    <s v="Bermuda"/>
    <x v="5"/>
    <s v="KFC"/>
    <n v="1"/>
    <x v="0"/>
  </r>
  <r>
    <s v="Bonaire"/>
    <x v="5"/>
    <s v="KFC"/>
    <n v="1"/>
    <x v="0"/>
  </r>
  <r>
    <s v="Dominica"/>
    <x v="5"/>
    <s v="KFC"/>
    <n v="1"/>
    <x v="0"/>
  </r>
  <r>
    <s v="French Guiana"/>
    <x v="5"/>
    <s v="KFC"/>
    <n v="1"/>
    <x v="0"/>
  </r>
  <r>
    <s v="Martinique"/>
    <x v="5"/>
    <s v="KFC"/>
    <n v="1"/>
    <x v="0"/>
  </r>
  <r>
    <s v="Rwanda"/>
    <x v="5"/>
    <s v="KFC"/>
    <n v="1"/>
    <x v="0"/>
  </r>
  <r>
    <s v="Saipan"/>
    <x v="5"/>
    <s v="KFC"/>
    <n v="1"/>
    <x v="0"/>
  </r>
  <r>
    <s v="Slovenia"/>
    <x v="5"/>
    <s v="KFC"/>
    <n v="1"/>
    <x v="0"/>
  </r>
  <r>
    <s v="Albania"/>
    <x v="0"/>
    <s v="KFC"/>
    <n v="2"/>
    <x v="0"/>
  </r>
  <r>
    <s v="Antigua and Barbuda"/>
    <x v="0"/>
    <s v="KFC"/>
    <n v="2"/>
    <x v="0"/>
  </r>
  <r>
    <s v="Malawi"/>
    <x v="0"/>
    <s v="KFC"/>
    <n v="2"/>
    <x v="0"/>
  </r>
  <r>
    <s v="Maldives"/>
    <x v="0"/>
    <s v="KFC"/>
    <n v="2"/>
    <x v="0"/>
  </r>
  <r>
    <s v="Moldova"/>
    <x v="0"/>
    <s v="KFC"/>
    <n v="2"/>
    <x v="0"/>
  </r>
  <r>
    <s v="Saint Vincent and the Grenadines"/>
    <x v="0"/>
    <s v="KFC"/>
    <n v="2"/>
    <x v="0"/>
  </r>
  <r>
    <s v="Albania"/>
    <x v="1"/>
    <s v="KFC"/>
    <n v="2"/>
    <x v="0"/>
  </r>
  <r>
    <s v="Estonia"/>
    <x v="1"/>
    <s v="KFC"/>
    <n v="2"/>
    <x v="0"/>
  </r>
  <r>
    <s v="Latvia"/>
    <x v="1"/>
    <s v="KFC"/>
    <n v="2"/>
    <x v="0"/>
  </r>
  <r>
    <s v="Malawi"/>
    <x v="1"/>
    <s v="KFC"/>
    <n v="2"/>
    <x v="0"/>
  </r>
  <r>
    <s v="Maldives"/>
    <x v="1"/>
    <s v="KFC"/>
    <n v="2"/>
    <x v="0"/>
  </r>
  <r>
    <s v="Moldova"/>
    <x v="1"/>
    <s v="KFC"/>
    <n v="2"/>
    <x v="0"/>
  </r>
  <r>
    <s v="Senegal"/>
    <x v="1"/>
    <s v="KFC"/>
    <n v="2"/>
    <x v="0"/>
  </r>
  <r>
    <s v="Saint Vincent and the Grenadines"/>
    <x v="1"/>
    <s v="KFC"/>
    <n v="2"/>
    <x v="0"/>
  </r>
  <r>
    <s v="Madagascar"/>
    <x v="2"/>
    <s v="KFC"/>
    <n v="2"/>
    <x v="0"/>
  </r>
  <r>
    <s v="Malawi"/>
    <x v="2"/>
    <s v="KFC"/>
    <n v="2"/>
    <x v="0"/>
  </r>
  <r>
    <s v="Maldives"/>
    <x v="2"/>
    <s v="KFC"/>
    <n v="2"/>
    <x v="0"/>
  </r>
  <r>
    <s v="Moldova"/>
    <x v="2"/>
    <s v="KFC"/>
    <n v="2"/>
    <x v="0"/>
  </r>
  <r>
    <s v="Saint Kitts and Nevis"/>
    <x v="2"/>
    <s v="KFC"/>
    <n v="2"/>
    <x v="0"/>
  </r>
  <r>
    <s v="Saint Vincent and the Grenadines"/>
    <x v="2"/>
    <s v="KFC"/>
    <n v="2"/>
    <x v="0"/>
  </r>
  <r>
    <s v="Madagascar"/>
    <x v="3"/>
    <s v="KFC"/>
    <n v="2"/>
    <x v="0"/>
  </r>
  <r>
    <s v="Malawi"/>
    <x v="3"/>
    <s v="KFC"/>
    <n v="2"/>
    <x v="0"/>
  </r>
  <r>
    <s v="Maldives"/>
    <x v="3"/>
    <s v="KFC"/>
    <n v="2"/>
    <x v="0"/>
  </r>
  <r>
    <s v="Moldova"/>
    <x v="3"/>
    <s v="KFC"/>
    <n v="2"/>
    <x v="0"/>
  </r>
  <r>
    <s v="Saint Kitts and Nevis"/>
    <x v="3"/>
    <s v="KFC"/>
    <n v="2"/>
    <x v="0"/>
  </r>
  <r>
    <s v="Saint Vincent and the Grenadines"/>
    <x v="3"/>
    <s v="KFC"/>
    <n v="2"/>
    <x v="0"/>
  </r>
  <r>
    <s v="Bosnia and Herzegovina"/>
    <x v="4"/>
    <s v="KFC"/>
    <n v="2"/>
    <x v="0"/>
  </r>
  <r>
    <s v="Madagascar"/>
    <x v="4"/>
    <s v="KFC"/>
    <n v="2"/>
    <x v="0"/>
  </r>
  <r>
    <s v="Maldives"/>
    <x v="4"/>
    <s v="KFC"/>
    <n v="2"/>
    <x v="0"/>
  </r>
  <r>
    <s v="Moldova"/>
    <x v="4"/>
    <s v="KFC"/>
    <n v="2"/>
    <x v="0"/>
  </r>
  <r>
    <s v="Réunion"/>
    <x v="4"/>
    <s v="KFC"/>
    <n v="2"/>
    <x v="0"/>
  </r>
  <r>
    <s v="Saint Kitts and Nevis"/>
    <x v="4"/>
    <s v="KFC"/>
    <n v="2"/>
    <x v="0"/>
  </r>
  <r>
    <s v="Saint Maarten"/>
    <x v="4"/>
    <s v="KFC"/>
    <n v="2"/>
    <x v="0"/>
  </r>
  <r>
    <s v="Saint Vincent and the Grenadines"/>
    <x v="4"/>
    <s v="KFC"/>
    <n v="2"/>
    <x v="0"/>
  </r>
  <r>
    <s v="Madagascar"/>
    <x v="5"/>
    <s v="KFC"/>
    <n v="2"/>
    <x v="0"/>
  </r>
  <r>
    <s v="Moldova"/>
    <x v="5"/>
    <s v="KFC"/>
    <n v="2"/>
    <x v="0"/>
  </r>
  <r>
    <s v="Saint Kitts and Nevis"/>
    <x v="5"/>
    <s v="KFC"/>
    <n v="2"/>
    <x v="0"/>
  </r>
  <r>
    <s v="Saint Maarten"/>
    <x v="5"/>
    <s v="KFC"/>
    <n v="2"/>
    <x v="0"/>
  </r>
  <r>
    <s v="Saint Vincent and the Grenadines"/>
    <x v="5"/>
    <s v="KFC"/>
    <n v="2"/>
    <x v="0"/>
  </r>
  <r>
    <s v="Bolivia"/>
    <x v="0"/>
    <s v="KFC"/>
    <n v="3"/>
    <x v="0"/>
  </r>
  <r>
    <s v="Grand Cayman"/>
    <x v="0"/>
    <s v="KFC"/>
    <n v="3"/>
    <x v="0"/>
  </r>
  <r>
    <s v="Lithuania"/>
    <x v="0"/>
    <s v="KFC"/>
    <n v="3"/>
    <x v="0"/>
  </r>
  <r>
    <s v="North Macedonia"/>
    <x v="0"/>
    <s v="KFC"/>
    <n v="3"/>
    <x v="0"/>
  </r>
  <r>
    <s v="Malta"/>
    <x v="0"/>
    <s v="KFC"/>
    <n v="3"/>
    <x v="0"/>
  </r>
  <r>
    <s v="Paraguay"/>
    <x v="0"/>
    <s v="KFC"/>
    <n v="3"/>
    <x v="0"/>
  </r>
  <r>
    <s v="Saint Maarten"/>
    <x v="0"/>
    <s v="KFC"/>
    <n v="3"/>
    <x v="0"/>
  </r>
  <r>
    <s v="Tunisia"/>
    <x v="0"/>
    <s v="KFC"/>
    <n v="3"/>
    <x v="0"/>
  </r>
  <r>
    <s v="Uzbekistan"/>
    <x v="0"/>
    <s v="KFC"/>
    <n v="3"/>
    <x v="0"/>
  </r>
  <r>
    <s v="Antigua and Barbuda"/>
    <x v="1"/>
    <s v="KFC"/>
    <n v="3"/>
    <x v="0"/>
  </r>
  <r>
    <s v="Belgium"/>
    <x v="1"/>
    <s v="KFC"/>
    <n v="3"/>
    <x v="0"/>
  </r>
  <r>
    <s v="Bolivia"/>
    <x v="1"/>
    <s v="KFC"/>
    <n v="3"/>
    <x v="0"/>
  </r>
  <r>
    <s v="Grand Cayman"/>
    <x v="1"/>
    <s v="KFC"/>
    <n v="3"/>
    <x v="0"/>
  </r>
  <r>
    <s v="Lithuania"/>
    <x v="1"/>
    <s v="KFC"/>
    <n v="3"/>
    <x v="0"/>
  </r>
  <r>
    <s v="Malta"/>
    <x v="1"/>
    <s v="KFC"/>
    <n v="3"/>
    <x v="0"/>
  </r>
  <r>
    <s v="Saint Maarten"/>
    <x v="1"/>
    <s v="KFC"/>
    <n v="3"/>
    <x v="0"/>
  </r>
  <r>
    <s v="Sudan"/>
    <x v="1"/>
    <s v="KFC"/>
    <n v="3"/>
    <x v="0"/>
  </r>
  <r>
    <s v="Antigua and Barbuda"/>
    <x v="2"/>
    <s v="KFC"/>
    <n v="3"/>
    <x v="0"/>
  </r>
  <r>
    <s v="Bolivia"/>
    <x v="2"/>
    <s v="KFC"/>
    <n v="3"/>
    <x v="0"/>
  </r>
  <r>
    <s v="Grand Cayman"/>
    <x v="2"/>
    <s v="KFC"/>
    <n v="3"/>
    <x v="0"/>
  </r>
  <r>
    <s v="Lithuania"/>
    <x v="2"/>
    <s v="KFC"/>
    <n v="3"/>
    <x v="0"/>
  </r>
  <r>
    <s v="Malta"/>
    <x v="2"/>
    <s v="KFC"/>
    <n v="3"/>
    <x v="0"/>
  </r>
  <r>
    <s v="Senegal"/>
    <x v="2"/>
    <s v="KFC"/>
    <n v="3"/>
    <x v="0"/>
  </r>
  <r>
    <s v="Saint Maarten"/>
    <x v="2"/>
    <s v="KFC"/>
    <n v="3"/>
    <x v="0"/>
  </r>
  <r>
    <s v="Antigua and Barbuda"/>
    <x v="3"/>
    <s v="KFC"/>
    <n v="3"/>
    <x v="0"/>
  </r>
  <r>
    <s v="Bolivia"/>
    <x v="3"/>
    <s v="KFC"/>
    <n v="3"/>
    <x v="0"/>
  </r>
  <r>
    <s v="Grand Cayman"/>
    <x v="3"/>
    <s v="KFC"/>
    <n v="3"/>
    <x v="0"/>
  </r>
  <r>
    <s v="Malta"/>
    <x v="3"/>
    <s v="KFC"/>
    <n v="3"/>
    <x v="0"/>
  </r>
  <r>
    <s v="Saint Maarten"/>
    <x v="3"/>
    <s v="KFC"/>
    <n v="3"/>
    <x v="0"/>
  </r>
  <r>
    <s v="Antigua and Barbuda"/>
    <x v="4"/>
    <s v="KFC"/>
    <n v="3"/>
    <x v="0"/>
  </r>
  <r>
    <s v="Bolivia"/>
    <x v="4"/>
    <s v="KFC"/>
    <n v="3"/>
    <x v="0"/>
  </r>
  <r>
    <s v="Grand Cayman"/>
    <x v="4"/>
    <s v="KFC"/>
    <n v="3"/>
    <x v="0"/>
  </r>
  <r>
    <s v="Guadeloupe"/>
    <x v="4"/>
    <s v="KFC"/>
    <n v="3"/>
    <x v="0"/>
  </r>
  <r>
    <s v="Malawi"/>
    <x v="4"/>
    <s v="KFC"/>
    <n v="3"/>
    <x v="0"/>
  </r>
  <r>
    <s v="Malta"/>
    <x v="4"/>
    <s v="KFC"/>
    <n v="3"/>
    <x v="0"/>
  </r>
  <r>
    <s v="Tajikistan"/>
    <x v="4"/>
    <s v="KFC"/>
    <n v="3"/>
    <x v="0"/>
  </r>
  <r>
    <s v="Antigua and Barbuda"/>
    <x v="5"/>
    <s v="KFC"/>
    <n v="3"/>
    <x v="0"/>
  </r>
  <r>
    <s v="Bolivia"/>
    <x v="5"/>
    <s v="KFC"/>
    <n v="3"/>
    <x v="0"/>
  </r>
  <r>
    <s v="Bosnia and Herzegovina"/>
    <x v="5"/>
    <s v="KFC"/>
    <n v="3"/>
    <x v="0"/>
  </r>
  <r>
    <s v="Grand Cayman"/>
    <x v="5"/>
    <s v="KFC"/>
    <n v="3"/>
    <x v="0"/>
  </r>
  <r>
    <s v="Guadeloupe"/>
    <x v="5"/>
    <s v="KFC"/>
    <n v="3"/>
    <x v="0"/>
  </r>
  <r>
    <s v="Macau"/>
    <x v="5"/>
    <s v="KFC"/>
    <n v="3"/>
    <x v="0"/>
  </r>
  <r>
    <s v="Malawi"/>
    <x v="5"/>
    <s v="KFC"/>
    <n v="3"/>
    <x v="0"/>
  </r>
  <r>
    <s v="Maldives"/>
    <x v="5"/>
    <s v="KFC"/>
    <n v="3"/>
    <x v="0"/>
  </r>
  <r>
    <s v="Malta"/>
    <x v="5"/>
    <s v="KFC"/>
    <n v="3"/>
    <x v="0"/>
  </r>
  <r>
    <s v="Réunion"/>
    <x v="5"/>
    <s v="KFC"/>
    <n v="3"/>
    <x v="0"/>
  </r>
  <r>
    <s v="Aruba"/>
    <x v="0"/>
    <s v="KFC"/>
    <n v="4"/>
    <x v="0"/>
  </r>
  <r>
    <s v="Grenada"/>
    <x v="0"/>
    <s v="KFC"/>
    <n v="4"/>
    <x v="0"/>
  </r>
  <r>
    <s v="Kyrgyzstan"/>
    <x v="0"/>
    <s v="KFC"/>
    <n v="4"/>
    <x v="0"/>
  </r>
  <r>
    <s v="Slovakia"/>
    <x v="0"/>
    <s v="KFC"/>
    <n v="4"/>
    <x v="0"/>
  </r>
  <r>
    <s v="Saint Lucia"/>
    <x v="0"/>
    <s v="KFC"/>
    <n v="4"/>
    <x v="0"/>
  </r>
  <r>
    <s v="Switzerland"/>
    <x v="0"/>
    <s v="KFC"/>
    <n v="4"/>
    <x v="0"/>
  </r>
  <r>
    <s v="Zambia"/>
    <x v="0"/>
    <s v="KFC"/>
    <n v="4"/>
    <x v="0"/>
  </r>
  <r>
    <s v="Grenada"/>
    <x v="1"/>
    <s v="KFC"/>
    <n v="4"/>
    <x v="0"/>
  </r>
  <r>
    <s v="Côte d'Ivoire"/>
    <x v="1"/>
    <s v="KFC"/>
    <n v="4"/>
    <x v="0"/>
  </r>
  <r>
    <s v="Paraguay"/>
    <x v="1"/>
    <s v="KFC"/>
    <n v="4"/>
    <x v="0"/>
  </r>
  <r>
    <s v="Slovakia"/>
    <x v="1"/>
    <s v="KFC"/>
    <n v="4"/>
    <x v="0"/>
  </r>
  <r>
    <s v="Saint Lucia"/>
    <x v="1"/>
    <s v="KFC"/>
    <n v="4"/>
    <x v="0"/>
  </r>
  <r>
    <s v="Zambia"/>
    <x v="1"/>
    <s v="KFC"/>
    <n v="4"/>
    <x v="0"/>
  </r>
  <r>
    <s v="Gabon"/>
    <x v="2"/>
    <s v="KFC"/>
    <n v="4"/>
    <x v="0"/>
  </r>
  <r>
    <s v="Grenada"/>
    <x v="2"/>
    <s v="KFC"/>
    <n v="4"/>
    <x v="0"/>
  </r>
  <r>
    <s v="Israel"/>
    <x v="2"/>
    <s v="KFC"/>
    <n v="4"/>
    <x v="0"/>
  </r>
  <r>
    <s v="Latvia"/>
    <x v="2"/>
    <s v="KFC"/>
    <n v="4"/>
    <x v="0"/>
  </r>
  <r>
    <s v="Macau"/>
    <x v="2"/>
    <s v="KFC"/>
    <n v="4"/>
    <x v="0"/>
  </r>
  <r>
    <s v="North Macedonia"/>
    <x v="2"/>
    <s v="KFC"/>
    <n v="4"/>
    <x v="0"/>
  </r>
  <r>
    <s v="Paraguay"/>
    <x v="2"/>
    <s v="KFC"/>
    <n v="4"/>
    <x v="0"/>
  </r>
  <r>
    <s v="Saint Lucia"/>
    <x v="2"/>
    <s v="KFC"/>
    <n v="4"/>
    <x v="0"/>
  </r>
  <r>
    <s v="Sudan"/>
    <x v="2"/>
    <s v="KFC"/>
    <n v="4"/>
    <x v="0"/>
  </r>
  <r>
    <s v="Zambia"/>
    <x v="2"/>
    <s v="KFC"/>
    <n v="4"/>
    <x v="0"/>
  </r>
  <r>
    <s v="Finland"/>
    <x v="3"/>
    <s v="KFC"/>
    <n v="4"/>
    <x v="0"/>
  </r>
  <r>
    <s v="Gabon"/>
    <x v="3"/>
    <s v="KFC"/>
    <n v="4"/>
    <x v="0"/>
  </r>
  <r>
    <s v="Grenada"/>
    <x v="3"/>
    <s v="KFC"/>
    <n v="4"/>
    <x v="0"/>
  </r>
  <r>
    <s v="Macau"/>
    <x v="3"/>
    <s v="KFC"/>
    <n v="4"/>
    <x v="0"/>
  </r>
  <r>
    <s v="Gabon"/>
    <x v="4"/>
    <s v="KFC"/>
    <n v="4"/>
    <x v="0"/>
  </r>
  <r>
    <s v="Grenada"/>
    <x v="4"/>
    <s v="KFC"/>
    <n v="4"/>
    <x v="0"/>
  </r>
  <r>
    <s v="Macau"/>
    <x v="4"/>
    <s v="KFC"/>
    <n v="4"/>
    <x v="0"/>
  </r>
  <r>
    <s v="Gabon"/>
    <x v="5"/>
    <s v="KFC"/>
    <n v="4"/>
    <x v="0"/>
  </r>
  <r>
    <s v="Grenada"/>
    <x v="5"/>
    <s v="KFC"/>
    <n v="4"/>
    <x v="0"/>
  </r>
  <r>
    <s v="Tajikistan"/>
    <x v="5"/>
    <s v="KFC"/>
    <n v="4"/>
    <x v="0"/>
  </r>
  <r>
    <s v="Georgia"/>
    <x v="0"/>
    <s v="KFC"/>
    <n v="5"/>
    <x v="0"/>
  </r>
  <r>
    <s v="Guadeloupe"/>
    <x v="0"/>
    <s v="KFC"/>
    <n v="5"/>
    <x v="0"/>
  </r>
  <r>
    <s v="Guyana"/>
    <x v="0"/>
    <s v="KFC"/>
    <n v="5"/>
    <x v="0"/>
  </r>
  <r>
    <s v="Tanzania"/>
    <x v="0"/>
    <s v="KFC"/>
    <n v="5"/>
    <x v="0"/>
  </r>
  <r>
    <s v="US Virgin Islands"/>
    <x v="0"/>
    <s v="KFC"/>
    <n v="5"/>
    <x v="0"/>
  </r>
  <r>
    <s v="Aruba"/>
    <x v="1"/>
    <s v="KFC"/>
    <n v="5"/>
    <x v="0"/>
  </r>
  <r>
    <s v="Georgia"/>
    <x v="1"/>
    <s v="KFC"/>
    <n v="5"/>
    <x v="0"/>
  </r>
  <r>
    <s v="Guadeloupe"/>
    <x v="1"/>
    <s v="KFC"/>
    <n v="5"/>
    <x v="0"/>
  </r>
  <r>
    <s v="Macau"/>
    <x v="1"/>
    <s v="KFC"/>
    <n v="5"/>
    <x v="0"/>
  </r>
  <r>
    <s v="North Macedonia"/>
    <x v="1"/>
    <s v="KFC"/>
    <n v="5"/>
    <x v="0"/>
  </r>
  <r>
    <s v="US Virgin Islands"/>
    <x v="1"/>
    <s v="KFC"/>
    <n v="5"/>
    <x v="0"/>
  </r>
  <r>
    <s v="Albania"/>
    <x v="2"/>
    <s v="KFC"/>
    <n v="5"/>
    <x v="0"/>
  </r>
  <r>
    <s v="Aruba"/>
    <x v="2"/>
    <s v="KFC"/>
    <n v="5"/>
    <x v="0"/>
  </r>
  <r>
    <s v="Estonia"/>
    <x v="2"/>
    <s v="KFC"/>
    <n v="5"/>
    <x v="0"/>
  </r>
  <r>
    <s v="Guadeloupe"/>
    <x v="2"/>
    <s v="KFC"/>
    <n v="5"/>
    <x v="0"/>
  </r>
  <r>
    <s v="Slovakia"/>
    <x v="2"/>
    <s v="KFC"/>
    <n v="5"/>
    <x v="0"/>
  </r>
  <r>
    <s v="Aruba"/>
    <x v="3"/>
    <s v="KFC"/>
    <n v="5"/>
    <x v="0"/>
  </r>
  <r>
    <s v="Guadeloupe"/>
    <x v="3"/>
    <s v="KFC"/>
    <n v="5"/>
    <x v="0"/>
  </r>
  <r>
    <s v="Latvia"/>
    <x v="3"/>
    <s v="KFC"/>
    <n v="5"/>
    <x v="0"/>
  </r>
  <r>
    <s v="North Macedonia"/>
    <x v="3"/>
    <s v="KFC"/>
    <n v="5"/>
    <x v="0"/>
  </r>
  <r>
    <s v="Paraguay"/>
    <x v="3"/>
    <s v="KFC"/>
    <n v="5"/>
    <x v="0"/>
  </r>
  <r>
    <s v="Senegal"/>
    <x v="3"/>
    <s v="KFC"/>
    <n v="5"/>
    <x v="0"/>
  </r>
  <r>
    <s v="Saint Lucia"/>
    <x v="3"/>
    <s v="KFC"/>
    <n v="5"/>
    <x v="0"/>
  </r>
  <r>
    <s v="Zambia"/>
    <x v="3"/>
    <s v="KFC"/>
    <n v="5"/>
    <x v="0"/>
  </r>
  <r>
    <s v="Aruba"/>
    <x v="4"/>
    <s v="KFC"/>
    <n v="5"/>
    <x v="0"/>
  </r>
  <r>
    <s v="Latvia"/>
    <x v="4"/>
    <s v="KFC"/>
    <n v="5"/>
    <x v="0"/>
  </r>
  <r>
    <s v="North Macedonia"/>
    <x v="4"/>
    <s v="KFC"/>
    <n v="5"/>
    <x v="0"/>
  </r>
  <r>
    <s v="Senegal"/>
    <x v="4"/>
    <s v="KFC"/>
    <n v="5"/>
    <x v="0"/>
  </r>
  <r>
    <s v="Saint Lucia"/>
    <x v="4"/>
    <s v="KFC"/>
    <n v="5"/>
    <x v="0"/>
  </r>
  <r>
    <s v="Aruba"/>
    <x v="5"/>
    <s v="KFC"/>
    <n v="5"/>
    <x v="0"/>
  </r>
  <r>
    <s v="Finland"/>
    <x v="5"/>
    <s v="KFC"/>
    <n v="5"/>
    <x v="0"/>
  </r>
  <r>
    <s v="North Macedonia"/>
    <x v="5"/>
    <s v="KFC"/>
    <n v="5"/>
    <x v="0"/>
  </r>
  <r>
    <s v="Saint Lucia"/>
    <x v="5"/>
    <s v="KFC"/>
    <n v="5"/>
    <x v="0"/>
  </r>
  <r>
    <s v="Suriname"/>
    <x v="0"/>
    <s v="KFC"/>
    <n v="6"/>
    <x v="0"/>
  </r>
  <r>
    <s v="Zimbabwe"/>
    <x v="0"/>
    <s v="KFC"/>
    <n v="6"/>
    <x v="0"/>
  </r>
  <r>
    <s v="Kyrgyzstan"/>
    <x v="1"/>
    <s v="KFC"/>
    <n v="6"/>
    <x v="0"/>
  </r>
  <r>
    <s v="Suriname"/>
    <x v="1"/>
    <s v="KFC"/>
    <n v="6"/>
    <x v="0"/>
  </r>
  <r>
    <s v="Tanzania"/>
    <x v="1"/>
    <s v="KFC"/>
    <n v="6"/>
    <x v="0"/>
  </r>
  <r>
    <s v="Zimbabwe"/>
    <x v="1"/>
    <s v="KFC"/>
    <n v="6"/>
    <x v="0"/>
  </r>
  <r>
    <s v="Côte d'Ivoire"/>
    <x v="2"/>
    <s v="KFC"/>
    <n v="6"/>
    <x v="0"/>
  </r>
  <r>
    <s v="Suriname"/>
    <x v="2"/>
    <s v="KFC"/>
    <n v="6"/>
    <x v="0"/>
  </r>
  <r>
    <s v="Tanzania"/>
    <x v="2"/>
    <s v="KFC"/>
    <n v="6"/>
    <x v="0"/>
  </r>
  <r>
    <s v="US Virgin Islands"/>
    <x v="2"/>
    <s v="KFC"/>
    <n v="6"/>
    <x v="0"/>
  </r>
  <r>
    <s v="Zimbabwe"/>
    <x v="2"/>
    <s v="KFC"/>
    <n v="6"/>
    <x v="0"/>
  </r>
  <r>
    <s v="Curacao"/>
    <x v="3"/>
    <s v="KFC"/>
    <n v="6"/>
    <x v="0"/>
  </r>
  <r>
    <s v="Côte d'Ivoire"/>
    <x v="3"/>
    <s v="KFC"/>
    <n v="6"/>
    <x v="0"/>
  </r>
  <r>
    <s v="Lithuania"/>
    <x v="3"/>
    <s v="KFC"/>
    <n v="6"/>
    <x v="0"/>
  </r>
  <r>
    <s v="Slovakia"/>
    <x v="3"/>
    <s v="KFC"/>
    <n v="6"/>
    <x v="0"/>
  </r>
  <r>
    <s v="Sudan"/>
    <x v="3"/>
    <s v="KFC"/>
    <n v="6"/>
    <x v="0"/>
  </r>
  <r>
    <s v="Suriname"/>
    <x v="3"/>
    <s v="KFC"/>
    <n v="6"/>
    <x v="0"/>
  </r>
  <r>
    <s v="Tanzania"/>
    <x v="3"/>
    <s v="KFC"/>
    <n v="6"/>
    <x v="0"/>
  </r>
  <r>
    <s v="US Virgin Islands"/>
    <x v="3"/>
    <s v="KFC"/>
    <n v="6"/>
    <x v="0"/>
  </r>
  <r>
    <s v="Zimbabwe"/>
    <x v="3"/>
    <s v="KFC"/>
    <n v="6"/>
    <x v="0"/>
  </r>
  <r>
    <s v="Curacao"/>
    <x v="4"/>
    <s v="KFC"/>
    <n v="6"/>
    <x v="0"/>
  </r>
  <r>
    <s v="Finland"/>
    <x v="4"/>
    <s v="KFC"/>
    <n v="6"/>
    <x v="0"/>
  </r>
  <r>
    <s v="Côte d'Ivoire"/>
    <x v="4"/>
    <s v="KFC"/>
    <n v="6"/>
    <x v="0"/>
  </r>
  <r>
    <s v="Paraguay"/>
    <x v="4"/>
    <s v="KFC"/>
    <n v="6"/>
    <x v="0"/>
  </r>
  <r>
    <s v="US Virgin Islands"/>
    <x v="4"/>
    <s v="KFC"/>
    <n v="6"/>
    <x v="0"/>
  </r>
  <r>
    <s v="Curacao"/>
    <x v="5"/>
    <s v="KFC"/>
    <n v="6"/>
    <x v="0"/>
  </r>
  <r>
    <s v="Côte d'Ivoire"/>
    <x v="5"/>
    <s v="KFC"/>
    <n v="6"/>
    <x v="0"/>
  </r>
  <r>
    <s v="Latvia"/>
    <x v="5"/>
    <s v="KFC"/>
    <n v="6"/>
    <x v="0"/>
  </r>
  <r>
    <s v="Paraguay"/>
    <x v="5"/>
    <s v="KFC"/>
    <n v="6"/>
    <x v="0"/>
  </r>
  <r>
    <s v="Senegal"/>
    <x v="5"/>
    <s v="KFC"/>
    <n v="6"/>
    <x v="0"/>
  </r>
  <r>
    <s v="US Virgin Islands"/>
    <x v="5"/>
    <s v="KFC"/>
    <n v="6"/>
    <x v="0"/>
  </r>
  <r>
    <s v="Austria"/>
    <x v="0"/>
    <s v="KFC"/>
    <n v="7"/>
    <x v="0"/>
  </r>
  <r>
    <s v="Curacao"/>
    <x v="0"/>
    <s v="KFC"/>
    <n v="7"/>
    <x v="0"/>
  </r>
  <r>
    <s v="El Salvador"/>
    <x v="0"/>
    <s v="KFC"/>
    <n v="7"/>
    <x v="0"/>
  </r>
  <r>
    <s v="Guatemala"/>
    <x v="0"/>
    <s v="KFC"/>
    <n v="7"/>
    <x v="0"/>
  </r>
  <r>
    <s v="Lesotho"/>
    <x v="0"/>
    <s v="KFC"/>
    <n v="7"/>
    <x v="0"/>
  </r>
  <r>
    <s v="Nepal"/>
    <x v="0"/>
    <s v="KFC"/>
    <n v="7"/>
    <x v="0"/>
  </r>
  <r>
    <s v="Swaziland"/>
    <x v="0"/>
    <s v="KFC"/>
    <n v="7"/>
    <x v="0"/>
  </r>
  <r>
    <s v="Curacao"/>
    <x v="1"/>
    <s v="KFC"/>
    <n v="7"/>
    <x v="0"/>
  </r>
  <r>
    <s v="Guatemala"/>
    <x v="1"/>
    <s v="KFC"/>
    <n v="7"/>
    <x v="0"/>
  </r>
  <r>
    <s v="Guyana"/>
    <x v="1"/>
    <s v="KFC"/>
    <n v="7"/>
    <x v="0"/>
  </r>
  <r>
    <s v="Nepal"/>
    <x v="1"/>
    <s v="KFC"/>
    <n v="7"/>
    <x v="0"/>
  </r>
  <r>
    <s v="Switzerland"/>
    <x v="1"/>
    <s v="KFC"/>
    <n v="7"/>
    <x v="0"/>
  </r>
  <r>
    <s v="Tunisia"/>
    <x v="1"/>
    <s v="KFC"/>
    <n v="7"/>
    <x v="0"/>
  </r>
  <r>
    <s v="Uzbekistan"/>
    <x v="1"/>
    <s v="KFC"/>
    <n v="7"/>
    <x v="0"/>
  </r>
  <r>
    <s v="Belgium"/>
    <x v="2"/>
    <s v="KFC"/>
    <n v="7"/>
    <x v="0"/>
  </r>
  <r>
    <s v="Curacao"/>
    <x v="2"/>
    <s v="KFC"/>
    <n v="7"/>
    <x v="0"/>
  </r>
  <r>
    <s v="Guatemala"/>
    <x v="2"/>
    <s v="KFC"/>
    <n v="7"/>
    <x v="0"/>
  </r>
  <r>
    <s v="Guyana"/>
    <x v="2"/>
    <s v="KFC"/>
    <n v="7"/>
    <x v="0"/>
  </r>
  <r>
    <s v="Nepal"/>
    <x v="2"/>
    <s v="KFC"/>
    <n v="7"/>
    <x v="0"/>
  </r>
  <r>
    <s v="Lithuania"/>
    <x v="4"/>
    <s v="KFC"/>
    <n v="7"/>
    <x v="0"/>
  </r>
  <r>
    <s v="Sudan"/>
    <x v="4"/>
    <s v="KFC"/>
    <n v="7"/>
    <x v="0"/>
  </r>
  <r>
    <s v="Suriname"/>
    <x v="4"/>
    <s v="KFC"/>
    <n v="7"/>
    <x v="0"/>
  </r>
  <r>
    <s v="Zambia"/>
    <x v="4"/>
    <s v="KFC"/>
    <n v="7"/>
    <x v="0"/>
  </r>
  <r>
    <s v="Lithuania"/>
    <x v="5"/>
    <s v="KFC"/>
    <n v="7"/>
    <x v="0"/>
  </r>
  <r>
    <s v="Sudan"/>
    <x v="5"/>
    <s v="KFC"/>
    <n v="7"/>
    <x v="0"/>
  </r>
  <r>
    <s v="Suriname"/>
    <x v="5"/>
    <s v="KFC"/>
    <n v="7"/>
    <x v="0"/>
  </r>
  <r>
    <s v="Zambia"/>
    <x v="5"/>
    <s v="KFC"/>
    <n v="7"/>
    <x v="0"/>
  </r>
  <r>
    <s v="Croatia"/>
    <x v="0"/>
    <s v="KFC"/>
    <n v="8"/>
    <x v="0"/>
  </r>
  <r>
    <s v="Greece"/>
    <x v="0"/>
    <s v="KFC"/>
    <n v="8"/>
    <x v="0"/>
  </r>
  <r>
    <s v="Guam"/>
    <x v="0"/>
    <s v="KFC"/>
    <n v="8"/>
    <x v="0"/>
  </r>
  <r>
    <s v="Iceland"/>
    <x v="0"/>
    <s v="KFC"/>
    <n v="8"/>
    <x v="0"/>
  </r>
  <r>
    <s v="Iraq"/>
    <x v="0"/>
    <s v="KFC"/>
    <n v="8"/>
    <x v="0"/>
  </r>
  <r>
    <s v="Serbia"/>
    <x v="0"/>
    <s v="KFC"/>
    <n v="8"/>
    <x v="0"/>
  </r>
  <r>
    <s v="Sweden"/>
    <x v="0"/>
    <s v="KFC"/>
    <n v="8"/>
    <x v="0"/>
  </r>
  <r>
    <s v="Uganda"/>
    <x v="0"/>
    <s v="KFC"/>
    <n v="8"/>
    <x v="0"/>
  </r>
  <r>
    <s v="Austria"/>
    <x v="1"/>
    <s v="KFC"/>
    <n v="8"/>
    <x v="0"/>
  </r>
  <r>
    <s v="Croatia"/>
    <x v="1"/>
    <s v="KFC"/>
    <n v="8"/>
    <x v="0"/>
  </r>
  <r>
    <s v="El Salvador"/>
    <x v="1"/>
    <s v="KFC"/>
    <n v="8"/>
    <x v="0"/>
  </r>
  <r>
    <s v="Guam"/>
    <x v="1"/>
    <s v="KFC"/>
    <n v="8"/>
    <x v="0"/>
  </r>
  <r>
    <s v="Iceland"/>
    <x v="1"/>
    <s v="KFC"/>
    <n v="8"/>
    <x v="0"/>
  </r>
  <r>
    <s v="Iraq"/>
    <x v="1"/>
    <s v="KFC"/>
    <n v="8"/>
    <x v="0"/>
  </r>
  <r>
    <s v="Lesotho"/>
    <x v="1"/>
    <s v="KFC"/>
    <n v="8"/>
    <x v="0"/>
  </r>
  <r>
    <s v="Swaziland"/>
    <x v="1"/>
    <s v="KFC"/>
    <n v="8"/>
    <x v="0"/>
  </r>
  <r>
    <s v="Sweden"/>
    <x v="1"/>
    <s v="KFC"/>
    <n v="8"/>
    <x v="0"/>
  </r>
  <r>
    <s v="Austria"/>
    <x v="2"/>
    <s v="KFC"/>
    <n v="8"/>
    <x v="0"/>
  </r>
  <r>
    <s v="Croatia"/>
    <x v="2"/>
    <s v="KFC"/>
    <n v="8"/>
    <x v="0"/>
  </r>
  <r>
    <s v="Georgia"/>
    <x v="2"/>
    <s v="KFC"/>
    <n v="8"/>
    <x v="0"/>
  </r>
  <r>
    <s v="Greece"/>
    <x v="2"/>
    <s v="KFC"/>
    <n v="8"/>
    <x v="0"/>
  </r>
  <r>
    <s v="Guam"/>
    <x v="2"/>
    <s v="KFC"/>
    <n v="8"/>
    <x v="0"/>
  </r>
  <r>
    <s v="Iceland"/>
    <x v="2"/>
    <s v="KFC"/>
    <n v="8"/>
    <x v="0"/>
  </r>
  <r>
    <s v="Iraq"/>
    <x v="2"/>
    <s v="KFC"/>
    <n v="8"/>
    <x v="0"/>
  </r>
  <r>
    <s v="Kyrgyzstan"/>
    <x v="2"/>
    <s v="KFC"/>
    <n v="8"/>
    <x v="0"/>
  </r>
  <r>
    <s v="Lesotho"/>
    <x v="2"/>
    <s v="KFC"/>
    <n v="8"/>
    <x v="0"/>
  </r>
  <r>
    <s v="Switzerland"/>
    <x v="2"/>
    <s v="KFC"/>
    <n v="8"/>
    <x v="0"/>
  </r>
  <r>
    <s v="Tunisia"/>
    <x v="2"/>
    <s v="KFC"/>
    <n v="8"/>
    <x v="0"/>
  </r>
  <r>
    <s v="Albania"/>
    <x v="3"/>
    <s v="KFC"/>
    <n v="8"/>
    <x v="0"/>
  </r>
  <r>
    <s v="Croatia"/>
    <x v="3"/>
    <s v="KFC"/>
    <n v="8"/>
    <x v="0"/>
  </r>
  <r>
    <s v="Estonia"/>
    <x v="3"/>
    <s v="KFC"/>
    <n v="8"/>
    <x v="0"/>
  </r>
  <r>
    <s v="Guam"/>
    <x v="3"/>
    <s v="KFC"/>
    <n v="8"/>
    <x v="0"/>
  </r>
  <r>
    <s v="Iceland"/>
    <x v="3"/>
    <s v="KFC"/>
    <n v="8"/>
    <x v="0"/>
  </r>
  <r>
    <s v="Iraq"/>
    <x v="3"/>
    <s v="KFC"/>
    <n v="8"/>
    <x v="0"/>
  </r>
  <r>
    <s v="Israel"/>
    <x v="3"/>
    <s v="KFC"/>
    <n v="8"/>
    <x v="0"/>
  </r>
  <r>
    <s v="Albania"/>
    <x v="4"/>
    <s v="KFC"/>
    <n v="8"/>
    <x v="0"/>
  </r>
  <r>
    <s v="Croatia"/>
    <x v="4"/>
    <s v="KFC"/>
    <n v="8"/>
    <x v="0"/>
  </r>
  <r>
    <s v="Guam"/>
    <x v="4"/>
    <s v="KFC"/>
    <n v="8"/>
    <x v="0"/>
  </r>
  <r>
    <s v="Iceland"/>
    <x v="4"/>
    <s v="KFC"/>
    <n v="8"/>
    <x v="0"/>
  </r>
  <r>
    <s v="Iraq"/>
    <x v="4"/>
    <s v="KFC"/>
    <n v="8"/>
    <x v="0"/>
  </r>
  <r>
    <s v="Slovakia"/>
    <x v="4"/>
    <s v="KFC"/>
    <n v="8"/>
    <x v="0"/>
  </r>
  <r>
    <s v="Tanzania"/>
    <x v="4"/>
    <s v="KFC"/>
    <n v="8"/>
    <x v="0"/>
  </r>
  <r>
    <s v="Croatia"/>
    <x v="5"/>
    <s v="KFC"/>
    <n v="8"/>
    <x v="0"/>
  </r>
  <r>
    <s v="Guam"/>
    <x v="5"/>
    <s v="KFC"/>
    <n v="8"/>
    <x v="0"/>
  </r>
  <r>
    <s v="Iceland"/>
    <x v="5"/>
    <s v="KFC"/>
    <n v="8"/>
    <x v="0"/>
  </r>
  <r>
    <s v="Tanzania"/>
    <x v="5"/>
    <s v="KFC"/>
    <n v="8"/>
    <x v="0"/>
  </r>
  <r>
    <s v="Angola"/>
    <x v="0"/>
    <s v="KFC"/>
    <n v="9"/>
    <x v="0"/>
  </r>
  <r>
    <s v="Armenia"/>
    <x v="0"/>
    <s v="KFC"/>
    <n v="9"/>
    <x v="0"/>
  </r>
  <r>
    <s v="Azerbaijan"/>
    <x v="0"/>
    <s v="KFC"/>
    <n v="9"/>
    <x v="0"/>
  </r>
  <r>
    <s v="Kosovo"/>
    <x v="0"/>
    <s v="KFC"/>
    <n v="9"/>
    <x v="0"/>
  </r>
  <r>
    <s v="Angola"/>
    <x v="1"/>
    <s v="KFC"/>
    <n v="9"/>
    <x v="0"/>
  </r>
  <r>
    <s v="Greece"/>
    <x v="1"/>
    <s v="KFC"/>
    <n v="9"/>
    <x v="0"/>
  </r>
  <r>
    <s v="Angola"/>
    <x v="2"/>
    <s v="KFC"/>
    <n v="9"/>
    <x v="0"/>
  </r>
  <r>
    <s v="El Salvador"/>
    <x v="2"/>
    <s v="KFC"/>
    <n v="9"/>
    <x v="0"/>
  </r>
  <r>
    <s v="Uzbekistan"/>
    <x v="2"/>
    <s v="KFC"/>
    <n v="9"/>
    <x v="0"/>
  </r>
  <r>
    <s v="Angola"/>
    <x v="3"/>
    <s v="KFC"/>
    <n v="9"/>
    <x v="0"/>
  </r>
  <r>
    <s v="Georgia"/>
    <x v="3"/>
    <s v="KFC"/>
    <n v="9"/>
    <x v="0"/>
  </r>
  <r>
    <s v="Guatemala"/>
    <x v="3"/>
    <s v="KFC"/>
    <n v="9"/>
    <x v="0"/>
  </r>
  <r>
    <s v="Guyana"/>
    <x v="3"/>
    <s v="KFC"/>
    <n v="9"/>
    <x v="0"/>
  </r>
  <r>
    <s v="Lesotho"/>
    <x v="3"/>
    <s v="KFC"/>
    <n v="9"/>
    <x v="0"/>
  </r>
  <r>
    <s v="Angola"/>
    <x v="4"/>
    <s v="KFC"/>
    <n v="9"/>
    <x v="0"/>
  </r>
  <r>
    <s v="Estonia"/>
    <x v="4"/>
    <s v="KFC"/>
    <n v="9"/>
    <x v="0"/>
  </r>
  <r>
    <s v="Guyana"/>
    <x v="4"/>
    <s v="KFC"/>
    <n v="9"/>
    <x v="0"/>
  </r>
  <r>
    <s v="Albania"/>
    <x v="5"/>
    <s v="KFC"/>
    <n v="9"/>
    <x v="0"/>
  </r>
  <r>
    <s v="Angola"/>
    <x v="5"/>
    <s v="KFC"/>
    <n v="9"/>
    <x v="0"/>
  </r>
  <r>
    <s v="Estonia"/>
    <x v="5"/>
    <s v="KFC"/>
    <n v="9"/>
    <x v="0"/>
  </r>
  <r>
    <s v="Guyana"/>
    <x v="5"/>
    <s v="KFC"/>
    <n v="9"/>
    <x v="0"/>
  </r>
  <r>
    <s v="Argentina"/>
    <x v="0"/>
    <s v="KFC"/>
    <n v="10"/>
    <x v="0"/>
  </r>
  <r>
    <s v="Denmark"/>
    <x v="0"/>
    <s v="KFC"/>
    <n v="10"/>
    <x v="0"/>
  </r>
  <r>
    <s v="West Bank"/>
    <x v="0"/>
    <s v="KFC"/>
    <n v="10"/>
    <x v="0"/>
  </r>
  <r>
    <s v="Armenia"/>
    <x v="1"/>
    <s v="KFC"/>
    <n v="10"/>
    <x v="0"/>
  </r>
  <r>
    <s v="Serbia"/>
    <x v="1"/>
    <s v="KFC"/>
    <n v="10"/>
    <x v="0"/>
  </r>
  <r>
    <s v="Armenia"/>
    <x v="2"/>
    <s v="KFC"/>
    <n v="10"/>
    <x v="0"/>
  </r>
  <r>
    <s v="Swaziland"/>
    <x v="2"/>
    <s v="KFC"/>
    <n v="10"/>
    <x v="0"/>
  </r>
  <r>
    <s v="Belgium"/>
    <x v="3"/>
    <s v="KFC"/>
    <n v="10"/>
    <x v="0"/>
  </r>
  <r>
    <s v="El Salvador"/>
    <x v="3"/>
    <s v="KFC"/>
    <n v="10"/>
    <x v="0"/>
  </r>
  <r>
    <s v="Kyrgyzstan"/>
    <x v="3"/>
    <s v="KFC"/>
    <n v="10"/>
    <x v="0"/>
  </r>
  <r>
    <s v="Tunisia"/>
    <x v="3"/>
    <s v="KFC"/>
    <n v="10"/>
    <x v="0"/>
  </r>
  <r>
    <s v="Lesotho"/>
    <x v="4"/>
    <s v="KFC"/>
    <n v="10"/>
    <x v="0"/>
  </r>
  <r>
    <s v="Tunisia"/>
    <x v="4"/>
    <s v="KFC"/>
    <n v="10"/>
    <x v="0"/>
  </r>
  <r>
    <s v="Zimbabwe"/>
    <x v="4"/>
    <s v="KFC"/>
    <n v="10"/>
    <x v="0"/>
  </r>
  <r>
    <s v="Iraq"/>
    <x v="5"/>
    <s v="KFC"/>
    <n v="10"/>
    <x v="0"/>
  </r>
  <r>
    <s v="Lesotho"/>
    <x v="5"/>
    <s v="KFC"/>
    <n v="10"/>
    <x v="0"/>
  </r>
  <r>
    <s v="Tunisia"/>
    <x v="5"/>
    <s v="KFC"/>
    <n v="10"/>
    <x v="0"/>
  </r>
  <r>
    <s v="Zimbabwe"/>
    <x v="5"/>
    <s v="KFC"/>
    <n v="10"/>
    <x v="0"/>
  </r>
  <r>
    <s v="Cambodia"/>
    <x v="0"/>
    <s v="KFC"/>
    <n v="11"/>
    <x v="0"/>
  </r>
  <r>
    <s v="Azerbaijan"/>
    <x v="1"/>
    <s v="KFC"/>
    <n v="11"/>
    <x v="0"/>
  </r>
  <r>
    <s v="Denmark"/>
    <x v="1"/>
    <s v="KFC"/>
    <n v="11"/>
    <x v="0"/>
  </r>
  <r>
    <s v="Kosovo"/>
    <x v="1"/>
    <s v="KFC"/>
    <n v="11"/>
    <x v="0"/>
  </r>
  <r>
    <s v="Uganda"/>
    <x v="1"/>
    <s v="KFC"/>
    <n v="11"/>
    <x v="0"/>
  </r>
  <r>
    <s v="Barbados"/>
    <x v="2"/>
    <s v="KFC"/>
    <n v="11"/>
    <x v="0"/>
  </r>
  <r>
    <s v="Armenia"/>
    <x v="3"/>
    <s v="KFC"/>
    <n v="11"/>
    <x v="0"/>
  </r>
  <r>
    <s v="Austria"/>
    <x v="3"/>
    <s v="KFC"/>
    <n v="11"/>
    <x v="0"/>
  </r>
  <r>
    <s v="Barbados"/>
    <x v="3"/>
    <s v="KFC"/>
    <n v="11"/>
    <x v="0"/>
  </r>
  <r>
    <s v="Swaziland"/>
    <x v="3"/>
    <s v="KFC"/>
    <n v="11"/>
    <x v="0"/>
  </r>
  <r>
    <s v="Switzerland"/>
    <x v="3"/>
    <s v="KFC"/>
    <n v="11"/>
    <x v="0"/>
  </r>
  <r>
    <s v="Barbados"/>
    <x v="4"/>
    <s v="KFC"/>
    <n v="11"/>
    <x v="0"/>
  </r>
  <r>
    <s v="Georgia"/>
    <x v="4"/>
    <s v="KFC"/>
    <n v="11"/>
    <x v="0"/>
  </r>
  <r>
    <s v="Guatemala"/>
    <x v="4"/>
    <s v="KFC"/>
    <n v="11"/>
    <x v="0"/>
  </r>
  <r>
    <s v="Mozambique"/>
    <x v="4"/>
    <s v="KFC"/>
    <n v="11"/>
    <x v="0"/>
  </r>
  <r>
    <s v="Swaziland"/>
    <x v="4"/>
    <s v="KFC"/>
    <n v="11"/>
    <x v="0"/>
  </r>
  <r>
    <s v="Barbados"/>
    <x v="5"/>
    <s v="KFC"/>
    <n v="11"/>
    <x v="0"/>
  </r>
  <r>
    <s v="Guatemala"/>
    <x v="5"/>
    <s v="KFC"/>
    <n v="11"/>
    <x v="0"/>
  </r>
  <r>
    <s v="Mozambique"/>
    <x v="5"/>
    <s v="KFC"/>
    <n v="11"/>
    <x v="0"/>
  </r>
  <r>
    <s v="Slovakia"/>
    <x v="5"/>
    <s v="KFC"/>
    <n v="11"/>
    <x v="0"/>
  </r>
  <r>
    <s v="Swaziland"/>
    <x v="5"/>
    <s v="KFC"/>
    <n v="11"/>
    <x v="0"/>
  </r>
  <r>
    <s v="Barbados"/>
    <x v="0"/>
    <s v="KFC"/>
    <n v="12"/>
    <x v="0"/>
  </r>
  <r>
    <s v="Botswana"/>
    <x v="0"/>
    <s v="KFC"/>
    <n v="12"/>
    <x v="0"/>
  </r>
  <r>
    <s v="Mongolia"/>
    <x v="0"/>
    <s v="KFC"/>
    <n v="12"/>
    <x v="0"/>
  </r>
  <r>
    <s v="Bahamas"/>
    <x v="1"/>
    <s v="KFC"/>
    <n v="12"/>
    <x v="0"/>
  </r>
  <r>
    <s v="Barbados"/>
    <x v="1"/>
    <s v="KFC"/>
    <n v="12"/>
    <x v="0"/>
  </r>
  <r>
    <s v="Cambodia"/>
    <x v="1"/>
    <s v="KFC"/>
    <n v="12"/>
    <x v="0"/>
  </r>
  <r>
    <s v="Mongolia"/>
    <x v="1"/>
    <s v="KFC"/>
    <n v="12"/>
    <x v="0"/>
  </r>
  <r>
    <s v="Mozambique"/>
    <x v="1"/>
    <s v="KFC"/>
    <n v="12"/>
    <x v="0"/>
  </r>
  <r>
    <s v="Bahamas"/>
    <x v="2"/>
    <s v="KFC"/>
    <n v="12"/>
    <x v="0"/>
  </r>
  <r>
    <s v="Denmark"/>
    <x v="2"/>
    <s v="KFC"/>
    <n v="12"/>
    <x v="0"/>
  </r>
  <r>
    <s v="Kosovo"/>
    <x v="2"/>
    <s v="KFC"/>
    <n v="12"/>
    <x v="0"/>
  </r>
  <r>
    <s v="Mongolia"/>
    <x v="2"/>
    <s v="KFC"/>
    <n v="12"/>
    <x v="0"/>
  </r>
  <r>
    <s v="Mozambique"/>
    <x v="2"/>
    <s v="KFC"/>
    <n v="12"/>
    <x v="0"/>
  </r>
  <r>
    <s v="Serbia"/>
    <x v="2"/>
    <s v="KFC"/>
    <n v="12"/>
    <x v="0"/>
  </r>
  <r>
    <s v="Sweden"/>
    <x v="2"/>
    <s v="KFC"/>
    <n v="12"/>
    <x v="0"/>
  </r>
  <r>
    <s v="Uganda"/>
    <x v="2"/>
    <s v="KFC"/>
    <n v="12"/>
    <x v="0"/>
  </r>
  <r>
    <s v="Bahamas"/>
    <x v="3"/>
    <s v="KFC"/>
    <n v="12"/>
    <x v="0"/>
  </r>
  <r>
    <s v="Cambodia"/>
    <x v="3"/>
    <s v="KFC"/>
    <n v="12"/>
    <x v="0"/>
  </r>
  <r>
    <s v="Denmark"/>
    <x v="3"/>
    <s v="KFC"/>
    <n v="12"/>
    <x v="0"/>
  </r>
  <r>
    <s v="Greece"/>
    <x v="3"/>
    <s v="KFC"/>
    <n v="12"/>
    <x v="0"/>
  </r>
  <r>
    <s v="Mozambique"/>
    <x v="3"/>
    <s v="KFC"/>
    <n v="12"/>
    <x v="0"/>
  </r>
  <r>
    <s v="Sweden"/>
    <x v="3"/>
    <s v="KFC"/>
    <n v="12"/>
    <x v="0"/>
  </r>
  <r>
    <s v="Uganda"/>
    <x v="3"/>
    <s v="KFC"/>
    <n v="12"/>
    <x v="0"/>
  </r>
  <r>
    <s v="Armenia"/>
    <x v="4"/>
    <s v="KFC"/>
    <n v="12"/>
    <x v="0"/>
  </r>
  <r>
    <s v="Austria"/>
    <x v="4"/>
    <s v="KFC"/>
    <n v="12"/>
    <x v="0"/>
  </r>
  <r>
    <s v="Denmark"/>
    <x v="4"/>
    <s v="KFC"/>
    <n v="12"/>
    <x v="0"/>
  </r>
  <r>
    <s v="El Salvador"/>
    <x v="4"/>
    <s v="KFC"/>
    <n v="12"/>
    <x v="0"/>
  </r>
  <r>
    <s v="Switzerland"/>
    <x v="4"/>
    <s v="KFC"/>
    <n v="12"/>
    <x v="0"/>
  </r>
  <r>
    <s v="Denmark"/>
    <x v="5"/>
    <s v="KFC"/>
    <n v="12"/>
    <x v="0"/>
  </r>
  <r>
    <s v="Bahamas"/>
    <x v="0"/>
    <s v="KFC"/>
    <n v="13"/>
    <x v="0"/>
  </r>
  <r>
    <s v="West Bank"/>
    <x v="1"/>
    <s v="KFC"/>
    <n v="13"/>
    <x v="0"/>
  </r>
  <r>
    <s v="Azerbaijan"/>
    <x v="2"/>
    <s v="KFC"/>
    <n v="13"/>
    <x v="0"/>
  </r>
  <r>
    <s v="Cambodia"/>
    <x v="2"/>
    <s v="KFC"/>
    <n v="13"/>
    <x v="0"/>
  </r>
  <r>
    <s v="West Bank"/>
    <x v="2"/>
    <s v="KFC"/>
    <n v="13"/>
    <x v="0"/>
  </r>
  <r>
    <s v="Kosovo"/>
    <x v="3"/>
    <s v="KFC"/>
    <n v="13"/>
    <x v="0"/>
  </r>
  <r>
    <s v="Nepal"/>
    <x v="3"/>
    <s v="KFC"/>
    <n v="13"/>
    <x v="0"/>
  </r>
  <r>
    <s v="Serbia"/>
    <x v="3"/>
    <s v="KFC"/>
    <n v="13"/>
    <x v="0"/>
  </r>
  <r>
    <s v="Uzbekistan"/>
    <x v="3"/>
    <s v="KFC"/>
    <n v="13"/>
    <x v="0"/>
  </r>
  <r>
    <s v="Bahamas"/>
    <x v="4"/>
    <s v="KFC"/>
    <n v="13"/>
    <x v="0"/>
  </r>
  <r>
    <s v="Cambodia"/>
    <x v="4"/>
    <s v="KFC"/>
    <n v="13"/>
    <x v="0"/>
  </r>
  <r>
    <s v="Uganda"/>
    <x v="4"/>
    <s v="KFC"/>
    <n v="13"/>
    <x v="0"/>
  </r>
  <r>
    <s v="Austria"/>
    <x v="5"/>
    <s v="KFC"/>
    <n v="13"/>
    <x v="0"/>
  </r>
  <r>
    <s v="Bahamas"/>
    <x v="5"/>
    <s v="KFC"/>
    <n v="13"/>
    <x v="0"/>
  </r>
  <r>
    <s v="Cambodia"/>
    <x v="5"/>
    <s v="KFC"/>
    <n v="13"/>
    <x v="0"/>
  </r>
  <r>
    <s v="El Salvador"/>
    <x v="5"/>
    <s v="KFC"/>
    <n v="13"/>
    <x v="0"/>
  </r>
  <r>
    <s v="Georgia"/>
    <x v="5"/>
    <s v="KFC"/>
    <n v="13"/>
    <x v="0"/>
  </r>
  <r>
    <s v="Switzerland"/>
    <x v="5"/>
    <s v="KFC"/>
    <n v="13"/>
    <x v="0"/>
  </r>
  <r>
    <s v="Mozambique"/>
    <x v="0"/>
    <s v="KFC"/>
    <n v="14"/>
    <x v="0"/>
  </r>
  <r>
    <s v="Mongolia"/>
    <x v="3"/>
    <s v="KFC"/>
    <n v="14"/>
    <x v="0"/>
  </r>
  <r>
    <s v="West Bank"/>
    <x v="3"/>
    <s v="KFC"/>
    <n v="14"/>
    <x v="0"/>
  </r>
  <r>
    <s v="Greece"/>
    <x v="4"/>
    <s v="KFC"/>
    <n v="14"/>
    <x v="0"/>
  </r>
  <r>
    <s v="Kyrgyzstan"/>
    <x v="4"/>
    <s v="KFC"/>
    <n v="14"/>
    <x v="0"/>
  </r>
  <r>
    <s v="Kosovo"/>
    <x v="4"/>
    <s v="KFC"/>
    <n v="14"/>
    <x v="0"/>
  </r>
  <r>
    <s v="Armenia"/>
    <x v="5"/>
    <s v="KFC"/>
    <n v="14"/>
    <x v="0"/>
  </r>
  <r>
    <s v="Kyrgyzstan"/>
    <x v="5"/>
    <s v="KFC"/>
    <n v="14"/>
    <x v="0"/>
  </r>
  <r>
    <s v="Uganda"/>
    <x v="5"/>
    <s v="KFC"/>
    <n v="14"/>
    <x v="0"/>
  </r>
  <r>
    <s v="Honduras"/>
    <x v="0"/>
    <s v="KFC"/>
    <n v="15"/>
    <x v="0"/>
  </r>
  <r>
    <s v="Botswana"/>
    <x v="1"/>
    <s v="KFC"/>
    <n v="15"/>
    <x v="0"/>
  </r>
  <r>
    <s v="Honduras"/>
    <x v="1"/>
    <s v="KFC"/>
    <n v="15"/>
    <x v="0"/>
  </r>
  <r>
    <s v="Honduras"/>
    <x v="2"/>
    <s v="KFC"/>
    <n v="15"/>
    <x v="0"/>
  </r>
  <r>
    <s v="Belgium"/>
    <x v="4"/>
    <s v="KFC"/>
    <n v="15"/>
    <x v="0"/>
  </r>
  <r>
    <s v="Israel"/>
    <x v="4"/>
    <s v="KFC"/>
    <n v="15"/>
    <x v="0"/>
  </r>
  <r>
    <s v="Mongolia"/>
    <x v="4"/>
    <s v="KFC"/>
    <n v="15"/>
    <x v="0"/>
  </r>
  <r>
    <s v="Nepal"/>
    <x v="4"/>
    <s v="KFC"/>
    <n v="15"/>
    <x v="0"/>
  </r>
  <r>
    <s v="Serbia"/>
    <x v="4"/>
    <s v="KFC"/>
    <n v="15"/>
    <x v="0"/>
  </r>
  <r>
    <s v="Sweden"/>
    <x v="4"/>
    <s v="KFC"/>
    <n v="15"/>
    <x v="0"/>
  </r>
  <r>
    <s v="Belgium"/>
    <x v="5"/>
    <s v="KFC"/>
    <n v="15"/>
    <x v="0"/>
  </r>
  <r>
    <s v="Greece"/>
    <x v="5"/>
    <s v="KFC"/>
    <n v="15"/>
    <x v="0"/>
  </r>
  <r>
    <s v="Kosovo"/>
    <x v="5"/>
    <s v="KFC"/>
    <n v="15"/>
    <x v="0"/>
  </r>
  <r>
    <s v="Serbia"/>
    <x v="5"/>
    <s v="KFC"/>
    <n v="15"/>
    <x v="0"/>
  </r>
  <r>
    <s v="Belarus"/>
    <x v="0"/>
    <s v="KFC"/>
    <n v="16"/>
    <x v="0"/>
  </r>
  <r>
    <s v="Brunei"/>
    <x v="0"/>
    <s v="KFC"/>
    <n v="16"/>
    <x v="0"/>
  </r>
  <r>
    <s v="Botswana"/>
    <x v="2"/>
    <s v="KFC"/>
    <n v="16"/>
    <x v="0"/>
  </r>
  <r>
    <s v="Uzbekistan"/>
    <x v="4"/>
    <s v="KFC"/>
    <n v="16"/>
    <x v="0"/>
  </r>
  <r>
    <s v="Israel"/>
    <x v="5"/>
    <s v="KFC"/>
    <n v="16"/>
    <x v="0"/>
  </r>
  <r>
    <s v="Nepal"/>
    <x v="5"/>
    <s v="KFC"/>
    <n v="16"/>
    <x v="0"/>
  </r>
  <r>
    <s v="Sweden"/>
    <x v="5"/>
    <s v="KFC"/>
    <n v="16"/>
    <x v="0"/>
  </r>
  <r>
    <s v="Ghana"/>
    <x v="0"/>
    <s v="KFC"/>
    <n v="17"/>
    <x v="0"/>
  </r>
  <r>
    <s v="Morocco"/>
    <x v="0"/>
    <s v="KFC"/>
    <n v="17"/>
    <x v="0"/>
  </r>
  <r>
    <s v="Morocco"/>
    <x v="1"/>
    <s v="KFC"/>
    <n v="17"/>
    <x v="0"/>
  </r>
  <r>
    <s v="Azerbaijan"/>
    <x v="3"/>
    <s v="KFC"/>
    <n v="17"/>
    <x v="0"/>
  </r>
  <r>
    <s v="West Bank"/>
    <x v="4"/>
    <s v="KFC"/>
    <n v="17"/>
    <x v="0"/>
  </r>
  <r>
    <s v="Mongolia"/>
    <x v="5"/>
    <s v="KFC"/>
    <n v="17"/>
    <x v="0"/>
  </r>
  <r>
    <s v="Uzbekistan"/>
    <x v="5"/>
    <s v="KFC"/>
    <n v="17"/>
    <x v="0"/>
  </r>
  <r>
    <s v="West Bank"/>
    <x v="5"/>
    <s v="KFC"/>
    <n v="17"/>
    <x v="0"/>
  </r>
  <r>
    <s v="Ukraine"/>
    <x v="0"/>
    <s v="KFC"/>
    <n v="18"/>
    <x v="0"/>
  </r>
  <r>
    <s v="Brunei"/>
    <x v="1"/>
    <s v="KFC"/>
    <n v="18"/>
    <x v="0"/>
  </r>
  <r>
    <s v="Brunei"/>
    <x v="2"/>
    <s v="KFC"/>
    <n v="18"/>
    <x v="0"/>
  </r>
  <r>
    <s v="Morocco"/>
    <x v="2"/>
    <s v="KFC"/>
    <n v="18"/>
    <x v="0"/>
  </r>
  <r>
    <s v="Botswana"/>
    <x v="3"/>
    <s v="KFC"/>
    <n v="18"/>
    <x v="0"/>
  </r>
  <r>
    <s v="Brunei"/>
    <x v="3"/>
    <s v="KFC"/>
    <n v="18"/>
    <x v="0"/>
  </r>
  <r>
    <s v="Brunei"/>
    <x v="4"/>
    <s v="KFC"/>
    <n v="18"/>
    <x v="0"/>
  </r>
  <r>
    <s v="Lebanon"/>
    <x v="4"/>
    <s v="KFC"/>
    <n v="18"/>
    <x v="0"/>
  </r>
  <r>
    <s v="Botswana"/>
    <x v="5"/>
    <s v="KFC"/>
    <n v="18"/>
    <x v="0"/>
  </r>
  <r>
    <s v="Brunei"/>
    <x v="5"/>
    <s v="KFC"/>
    <n v="18"/>
    <x v="0"/>
  </r>
  <r>
    <s v="Lebanon"/>
    <x v="5"/>
    <s v="KFC"/>
    <n v="18"/>
    <x v="0"/>
  </r>
  <r>
    <s v="Argentina"/>
    <x v="1"/>
    <s v="KFC"/>
    <n v="19"/>
    <x v="0"/>
  </r>
  <r>
    <s v="Argentina"/>
    <x v="2"/>
    <s v="KFC"/>
    <n v="19"/>
    <x v="0"/>
  </r>
  <r>
    <s v="Ghana"/>
    <x v="2"/>
    <s v="KFC"/>
    <n v="19"/>
    <x v="0"/>
  </r>
  <r>
    <s v="Lebanon"/>
    <x v="2"/>
    <s v="KFC"/>
    <n v="19"/>
    <x v="0"/>
  </r>
  <r>
    <s v="Honduras"/>
    <x v="3"/>
    <s v="KFC"/>
    <n v="19"/>
    <x v="0"/>
  </r>
  <r>
    <s v="Lebanon"/>
    <x v="3"/>
    <s v="KFC"/>
    <n v="19"/>
    <x v="0"/>
  </r>
  <r>
    <s v="Namibia"/>
    <x v="3"/>
    <s v="KFC"/>
    <n v="19"/>
    <x v="0"/>
  </r>
  <r>
    <s v="Botswana"/>
    <x v="4"/>
    <s v="KFC"/>
    <n v="19"/>
    <x v="0"/>
  </r>
  <r>
    <s v="Argentina"/>
    <x v="3"/>
    <s v="KFC"/>
    <n v="20"/>
    <x v="0"/>
  </r>
  <r>
    <s v="Morocco"/>
    <x v="3"/>
    <s v="KFC"/>
    <n v="20"/>
    <x v="0"/>
  </r>
  <r>
    <s v="Bangladesh"/>
    <x v="0"/>
    <s v="KFC"/>
    <n v="21"/>
    <x v="0"/>
  </r>
  <r>
    <s v="Kenya"/>
    <x v="0"/>
    <s v="KFC"/>
    <n v="21"/>
    <x v="0"/>
  </r>
  <r>
    <s v="Mauritius"/>
    <x v="0"/>
    <s v="KFC"/>
    <n v="21"/>
    <x v="0"/>
  </r>
  <r>
    <s v="Namibia"/>
    <x v="0"/>
    <s v="KFC"/>
    <n v="21"/>
    <x v="0"/>
  </r>
  <r>
    <s v="Nigeria"/>
    <x v="0"/>
    <s v="KFC"/>
    <n v="21"/>
    <x v="0"/>
  </r>
  <r>
    <s v="Ghana"/>
    <x v="1"/>
    <s v="KFC"/>
    <n v="21"/>
    <x v="0"/>
  </r>
  <r>
    <s v="Mauritius"/>
    <x v="1"/>
    <s v="KFC"/>
    <n v="21"/>
    <x v="0"/>
  </r>
  <r>
    <s v="Namibia"/>
    <x v="1"/>
    <s v="KFC"/>
    <n v="21"/>
    <x v="0"/>
  </r>
  <r>
    <s v="Namibia"/>
    <x v="2"/>
    <s v="KFC"/>
    <n v="21"/>
    <x v="0"/>
  </r>
  <r>
    <s v="Venezuela"/>
    <x v="2"/>
    <s v="KFC"/>
    <n v="21"/>
    <x v="0"/>
  </r>
  <r>
    <s v="Azerbaijan"/>
    <x v="4"/>
    <s v="KFC"/>
    <n v="21"/>
    <x v="0"/>
  </r>
  <r>
    <s v="Kenya"/>
    <x v="1"/>
    <s v="KFC"/>
    <n v="22"/>
    <x v="0"/>
  </r>
  <r>
    <s v="Lebanon"/>
    <x v="1"/>
    <s v="KFC"/>
    <n v="22"/>
    <x v="0"/>
  </r>
  <r>
    <s v="Venezuela"/>
    <x v="1"/>
    <s v="KFC"/>
    <n v="22"/>
    <x v="0"/>
  </r>
  <r>
    <s v="Bangladesh"/>
    <x v="2"/>
    <s v="KFC"/>
    <n v="22"/>
    <x v="0"/>
  </r>
  <r>
    <s v="Mauritius"/>
    <x v="2"/>
    <s v="KFC"/>
    <n v="22"/>
    <x v="0"/>
  </r>
  <r>
    <s v="Venezuela"/>
    <x v="3"/>
    <s v="KFC"/>
    <n v="22"/>
    <x v="0"/>
  </r>
  <r>
    <s v="Honduras"/>
    <x v="4"/>
    <s v="KFC"/>
    <n v="22"/>
    <x v="0"/>
  </r>
  <r>
    <s v="Lebanon"/>
    <x v="0"/>
    <s v="KFC"/>
    <n v="23"/>
    <x v="0"/>
  </r>
  <r>
    <s v="Bangladesh"/>
    <x v="1"/>
    <s v="KFC"/>
    <n v="23"/>
    <x v="0"/>
  </r>
  <r>
    <s v="Nigeria"/>
    <x v="1"/>
    <s v="KFC"/>
    <n v="23"/>
    <x v="0"/>
  </r>
  <r>
    <s v="Bahrain"/>
    <x v="2"/>
    <s v="KFC"/>
    <n v="23"/>
    <x v="0"/>
  </r>
  <r>
    <s v="Kenya"/>
    <x v="2"/>
    <s v="KFC"/>
    <n v="23"/>
    <x v="0"/>
  </r>
  <r>
    <s v="Bahrain"/>
    <x v="3"/>
    <s v="KFC"/>
    <n v="23"/>
    <x v="0"/>
  </r>
  <r>
    <s v="Namibia"/>
    <x v="4"/>
    <s v="KFC"/>
    <n v="23"/>
    <x v="0"/>
  </r>
  <r>
    <s v="Venezuela"/>
    <x v="4"/>
    <s v="KFC"/>
    <n v="23"/>
    <x v="0"/>
  </r>
  <r>
    <s v="Namibia"/>
    <x v="5"/>
    <s v="KFC"/>
    <n v="23"/>
    <x v="0"/>
  </r>
  <r>
    <s v="Venezuela"/>
    <x v="5"/>
    <s v="KFC"/>
    <n v="23"/>
    <x v="0"/>
  </r>
  <r>
    <s v="Bahrain"/>
    <x v="0"/>
    <s v="KFC"/>
    <n v="24"/>
    <x v="0"/>
  </r>
  <r>
    <s v="Bulgaria"/>
    <x v="0"/>
    <s v="KFC"/>
    <n v="24"/>
    <x v="0"/>
  </r>
  <r>
    <s v="Bahrain"/>
    <x v="1"/>
    <s v="KFC"/>
    <n v="24"/>
    <x v="0"/>
  </r>
  <r>
    <s v="Nigeria"/>
    <x v="2"/>
    <s v="KFC"/>
    <n v="24"/>
    <x v="0"/>
  </r>
  <r>
    <s v="Argentina"/>
    <x v="4"/>
    <s v="KFC"/>
    <n v="24"/>
    <x v="0"/>
  </r>
  <r>
    <s v="Bahrain"/>
    <x v="4"/>
    <s v="KFC"/>
    <n v="24"/>
    <x v="0"/>
  </r>
  <r>
    <s v="Morocco"/>
    <x v="4"/>
    <s v="KFC"/>
    <n v="24"/>
    <x v="0"/>
  </r>
  <r>
    <s v="Azerbaijan"/>
    <x v="5"/>
    <s v="KFC"/>
    <n v="24"/>
    <x v="0"/>
  </r>
  <r>
    <s v="Venezuela"/>
    <x v="0"/>
    <s v="KFC"/>
    <n v="25"/>
    <x v="0"/>
  </r>
  <r>
    <s v="Cyprus"/>
    <x v="3"/>
    <s v="KFC"/>
    <n v="25"/>
    <x v="0"/>
  </r>
  <r>
    <s v="Mauritius"/>
    <x v="3"/>
    <s v="KFC"/>
    <n v="25"/>
    <x v="0"/>
  </r>
  <r>
    <s v="Cyprus"/>
    <x v="4"/>
    <s v="KFC"/>
    <n v="25"/>
    <x v="0"/>
  </r>
  <r>
    <s v="Argentina"/>
    <x v="5"/>
    <s v="KFC"/>
    <n v="25"/>
    <x v="0"/>
  </r>
  <r>
    <s v="Bahrain"/>
    <x v="5"/>
    <s v="KFC"/>
    <n v="25"/>
    <x v="0"/>
  </r>
  <r>
    <s v="Cyprus"/>
    <x v="5"/>
    <s v="KFC"/>
    <n v="25"/>
    <x v="0"/>
  </r>
  <r>
    <s v="Cyprus"/>
    <x v="0"/>
    <s v="KFC"/>
    <n v="26"/>
    <x v="0"/>
  </r>
  <r>
    <s v="Cyprus"/>
    <x v="1"/>
    <s v="KFC"/>
    <n v="26"/>
    <x v="0"/>
  </r>
  <r>
    <s v="Bulgaria"/>
    <x v="2"/>
    <s v="KFC"/>
    <n v="26"/>
    <x v="0"/>
  </r>
  <r>
    <s v="Cyprus"/>
    <x v="2"/>
    <s v="KFC"/>
    <n v="26"/>
    <x v="0"/>
  </r>
  <r>
    <s v="Bangladesh"/>
    <x v="3"/>
    <s v="KFC"/>
    <n v="26"/>
    <x v="0"/>
  </r>
  <r>
    <s v="Ghana"/>
    <x v="3"/>
    <s v="KFC"/>
    <n v="26"/>
    <x v="0"/>
  </r>
  <r>
    <s v="Honduras"/>
    <x v="5"/>
    <s v="KFC"/>
    <n v="26"/>
    <x v="0"/>
  </r>
  <r>
    <s v="Dominican Republic"/>
    <x v="0"/>
    <s v="KFC"/>
    <n v="27"/>
    <x v="0"/>
  </r>
  <r>
    <s v="Jordan"/>
    <x v="0"/>
    <s v="KFC"/>
    <n v="27"/>
    <x v="0"/>
  </r>
  <r>
    <s v="Portugal"/>
    <x v="0"/>
    <s v="KFC"/>
    <n v="27"/>
    <x v="0"/>
  </r>
  <r>
    <s v="Belarus"/>
    <x v="1"/>
    <s v="KFC"/>
    <n v="27"/>
    <x v="0"/>
  </r>
  <r>
    <s v="Jordan"/>
    <x v="1"/>
    <s v="KFC"/>
    <n v="27"/>
    <x v="0"/>
  </r>
  <r>
    <s v="Jordan"/>
    <x v="2"/>
    <s v="KFC"/>
    <n v="27"/>
    <x v="0"/>
  </r>
  <r>
    <s v="Jordan"/>
    <x v="3"/>
    <s v="KFC"/>
    <n v="27"/>
    <x v="0"/>
  </r>
  <r>
    <s v="Jordan"/>
    <x v="4"/>
    <s v="KFC"/>
    <n v="27"/>
    <x v="0"/>
  </r>
  <r>
    <s v="Mauritius"/>
    <x v="4"/>
    <s v="KFC"/>
    <n v="27"/>
    <x v="0"/>
  </r>
  <r>
    <s v="Jordan"/>
    <x v="5"/>
    <s v="KFC"/>
    <n v="27"/>
    <x v="0"/>
  </r>
  <r>
    <s v="Mauritius"/>
    <x v="5"/>
    <s v="KFC"/>
    <n v="27"/>
    <x v="0"/>
  </r>
  <r>
    <s v="Bulgaria"/>
    <x v="1"/>
    <s v="KFC"/>
    <n v="28"/>
    <x v="0"/>
  </r>
  <r>
    <s v="Nigeria"/>
    <x v="3"/>
    <s v="KFC"/>
    <n v="28"/>
    <x v="0"/>
  </r>
  <r>
    <s v="Ukraine"/>
    <x v="1"/>
    <s v="KFC"/>
    <n v="29"/>
    <x v="0"/>
  </r>
  <r>
    <s v="Bulgaria"/>
    <x v="3"/>
    <s v="KFC"/>
    <n v="29"/>
    <x v="0"/>
  </r>
  <r>
    <s v="Kenya"/>
    <x v="3"/>
    <s v="KFC"/>
    <n v="29"/>
    <x v="0"/>
  </r>
  <r>
    <s v="Morocco"/>
    <x v="5"/>
    <s v="KFC"/>
    <n v="29"/>
    <x v="0"/>
  </r>
  <r>
    <s v="Italy"/>
    <x v="0"/>
    <s v="KFC"/>
    <n v="30"/>
    <x v="0"/>
  </r>
  <r>
    <s v="Portugal"/>
    <x v="1"/>
    <s v="KFC"/>
    <n v="30"/>
    <x v="0"/>
  </r>
  <r>
    <s v="Ghana"/>
    <x v="4"/>
    <s v="KFC"/>
    <n v="30"/>
    <x v="0"/>
  </r>
  <r>
    <s v="Dominican Republic"/>
    <x v="1"/>
    <s v="KFC"/>
    <n v="31"/>
    <x v="0"/>
  </r>
  <r>
    <s v="Bangladesh"/>
    <x v="4"/>
    <s v="KFC"/>
    <n v="31"/>
    <x v="0"/>
  </r>
  <r>
    <s v="Bulgaria"/>
    <x v="4"/>
    <s v="KFC"/>
    <n v="31"/>
    <x v="0"/>
  </r>
  <r>
    <s v="Bulgaria"/>
    <x v="5"/>
    <s v="KFC"/>
    <n v="31"/>
    <x v="0"/>
  </r>
  <r>
    <s v="Ghana"/>
    <x v="5"/>
    <s v="KFC"/>
    <n v="31"/>
    <x v="0"/>
  </r>
  <r>
    <s v="Bangladesh"/>
    <x v="5"/>
    <s v="KFC"/>
    <n v="32"/>
    <x v="0"/>
  </r>
  <r>
    <s v="Myanmar"/>
    <x v="0"/>
    <s v="KFC"/>
    <n v="33"/>
    <x v="0"/>
  </r>
  <r>
    <s v="Dominican Republic"/>
    <x v="2"/>
    <s v="KFC"/>
    <n v="33"/>
    <x v="0"/>
  </r>
  <r>
    <s v="Kenya"/>
    <x v="4"/>
    <s v="KFC"/>
    <n v="33"/>
    <x v="0"/>
  </r>
  <r>
    <s v="Oman"/>
    <x v="0"/>
    <s v="KFC"/>
    <n v="35"/>
    <x v="0"/>
  </r>
  <r>
    <s v="Ireland"/>
    <x v="2"/>
    <s v="KFC"/>
    <n v="35"/>
    <x v="0"/>
  </r>
  <r>
    <s v="Portugal"/>
    <x v="2"/>
    <s v="KFC"/>
    <n v="35"/>
    <x v="0"/>
  </r>
  <r>
    <s v="Ireland"/>
    <x v="3"/>
    <s v="KFC"/>
    <n v="35"/>
    <x v="0"/>
  </r>
  <r>
    <s v="Myanmar"/>
    <x v="3"/>
    <s v="KFC"/>
    <n v="35"/>
    <x v="0"/>
  </r>
  <r>
    <s v="Ireland"/>
    <x v="4"/>
    <s v="KFC"/>
    <n v="35"/>
    <x v="0"/>
  </r>
  <r>
    <s v="Myanmar"/>
    <x v="4"/>
    <s v="KFC"/>
    <n v="35"/>
    <x v="0"/>
  </r>
  <r>
    <s v="Ireland"/>
    <x v="5"/>
    <s v="KFC"/>
    <n v="35"/>
    <x v="0"/>
  </r>
  <r>
    <s v="Jamaica"/>
    <x v="0"/>
    <s v="KFC"/>
    <n v="36"/>
    <x v="0"/>
  </r>
  <r>
    <s v="Ukraine"/>
    <x v="2"/>
    <s v="KFC"/>
    <n v="36"/>
    <x v="0"/>
  </r>
  <r>
    <s v="Dominican Republic"/>
    <x v="3"/>
    <s v="KFC"/>
    <n v="36"/>
    <x v="0"/>
  </r>
  <r>
    <s v="Nigeria"/>
    <x v="4"/>
    <s v="KFC"/>
    <n v="36"/>
    <x v="0"/>
  </r>
  <r>
    <s v="Kenya"/>
    <x v="5"/>
    <s v="KFC"/>
    <n v="36"/>
    <x v="0"/>
  </r>
  <r>
    <s v="Myanmar"/>
    <x v="5"/>
    <s v="KFC"/>
    <n v="36"/>
    <x v="0"/>
  </r>
  <r>
    <s v="Ireland"/>
    <x v="1"/>
    <s v="KFC"/>
    <n v="37"/>
    <x v="0"/>
  </r>
  <r>
    <s v="Ireland"/>
    <x v="0"/>
    <s v="KFC"/>
    <n v="38"/>
    <x v="0"/>
  </r>
  <r>
    <s v="Jamaica"/>
    <x v="1"/>
    <s v="KFC"/>
    <n v="38"/>
    <x v="0"/>
  </r>
  <r>
    <s v="Oman"/>
    <x v="1"/>
    <s v="KFC"/>
    <n v="38"/>
    <x v="0"/>
  </r>
  <r>
    <s v="Nigeria"/>
    <x v="5"/>
    <s v="KFC"/>
    <n v="38"/>
    <x v="0"/>
  </r>
  <r>
    <s v="Qatar"/>
    <x v="0"/>
    <s v="KFC"/>
    <n v="39"/>
    <x v="0"/>
  </r>
  <r>
    <s v="Sri Lanka"/>
    <x v="0"/>
    <s v="KFC"/>
    <n v="39"/>
    <x v="0"/>
  </r>
  <r>
    <s v="Jamaica"/>
    <x v="2"/>
    <s v="KFC"/>
    <n v="39"/>
    <x v="0"/>
  </r>
  <r>
    <s v="Oman"/>
    <x v="2"/>
    <s v="KFC"/>
    <n v="39"/>
    <x v="0"/>
  </r>
  <r>
    <s v="Jamaica"/>
    <x v="3"/>
    <s v="KFC"/>
    <n v="39"/>
    <x v="0"/>
  </r>
  <r>
    <s v="Italy"/>
    <x v="1"/>
    <s v="KFC"/>
    <n v="40"/>
    <x v="0"/>
  </r>
  <r>
    <s v="Sri Lanka"/>
    <x v="1"/>
    <s v="KFC"/>
    <n v="40"/>
    <x v="0"/>
  </r>
  <r>
    <s v="Dominican Republic"/>
    <x v="4"/>
    <s v="KFC"/>
    <n v="40"/>
    <x v="0"/>
  </r>
  <r>
    <s v="Jamaica"/>
    <x v="4"/>
    <s v="KFC"/>
    <n v="40"/>
    <x v="0"/>
  </r>
  <r>
    <s v="Jamaica"/>
    <x v="5"/>
    <s v="KFC"/>
    <n v="40"/>
    <x v="0"/>
  </r>
  <r>
    <s v="Sri Lanka"/>
    <x v="2"/>
    <s v="KFC"/>
    <n v="41"/>
    <x v="0"/>
  </r>
  <r>
    <s v="Portugal"/>
    <x v="3"/>
    <s v="KFC"/>
    <n v="41"/>
    <x v="0"/>
  </r>
  <r>
    <s v="Oman"/>
    <x v="3"/>
    <s v="KFC"/>
    <n v="42"/>
    <x v="0"/>
  </r>
  <r>
    <s v="Dominican Republic"/>
    <x v="5"/>
    <s v="KFC"/>
    <n v="42"/>
    <x v="0"/>
  </r>
  <r>
    <s v="Costa Rica"/>
    <x v="0"/>
    <s v="KFC"/>
    <n v="43"/>
    <x v="0"/>
  </r>
  <r>
    <s v="Qatar"/>
    <x v="1"/>
    <s v="KFC"/>
    <n v="43"/>
    <x v="0"/>
  </r>
  <r>
    <s v="Panama"/>
    <x v="0"/>
    <s v="KFC"/>
    <n v="44"/>
    <x v="0"/>
  </r>
  <r>
    <s v="Costa Rica"/>
    <x v="1"/>
    <s v="KFC"/>
    <n v="44"/>
    <x v="0"/>
  </r>
  <r>
    <s v="Myanmar"/>
    <x v="1"/>
    <s v="KFC"/>
    <n v="44"/>
    <x v="0"/>
  </r>
  <r>
    <s v="Panama"/>
    <x v="1"/>
    <s v="KFC"/>
    <n v="45"/>
    <x v="0"/>
  </r>
  <r>
    <s v="Costa Rica"/>
    <x v="2"/>
    <s v="KFC"/>
    <n v="45"/>
    <x v="0"/>
  </r>
  <r>
    <s v="Myanmar"/>
    <x v="2"/>
    <s v="KFC"/>
    <n v="45"/>
    <x v="0"/>
  </r>
  <r>
    <s v="Panama"/>
    <x v="2"/>
    <s v="KFC"/>
    <n v="45"/>
    <x v="0"/>
  </r>
  <r>
    <s v="Qatar"/>
    <x v="2"/>
    <s v="KFC"/>
    <n v="45"/>
    <x v="0"/>
  </r>
  <r>
    <s v="Ukraine"/>
    <x v="3"/>
    <s v="KFC"/>
    <n v="45"/>
    <x v="0"/>
  </r>
  <r>
    <s v="Oman"/>
    <x v="4"/>
    <s v="KFC"/>
    <n v="45"/>
    <x v="0"/>
  </r>
  <r>
    <s v="Italy"/>
    <x v="2"/>
    <s v="KFC"/>
    <n v="46"/>
    <x v="0"/>
  </r>
  <r>
    <s v="Costa Rica"/>
    <x v="3"/>
    <s v="KFC"/>
    <n v="46"/>
    <x v="0"/>
  </r>
  <r>
    <s v="Panama"/>
    <x v="3"/>
    <s v="KFC"/>
    <n v="46"/>
    <x v="0"/>
  </r>
  <r>
    <s v="Panama"/>
    <x v="4"/>
    <s v="KFC"/>
    <n v="47"/>
    <x v="0"/>
  </r>
  <r>
    <s v="Panama"/>
    <x v="5"/>
    <s v="KFC"/>
    <n v="47"/>
    <x v="0"/>
  </r>
  <r>
    <s v="Belarus"/>
    <x v="2"/>
    <s v="KFC"/>
    <n v="48"/>
    <x v="0"/>
  </r>
  <r>
    <s v="Costa Rica"/>
    <x v="4"/>
    <s v="KFC"/>
    <n v="50"/>
    <x v="0"/>
  </r>
  <r>
    <s v="Oman"/>
    <x v="5"/>
    <s v="KFC"/>
    <n v="50"/>
    <x v="0"/>
  </r>
  <r>
    <s v="Ukraine"/>
    <x v="4"/>
    <s v="KFC"/>
    <n v="51"/>
    <x v="0"/>
  </r>
  <r>
    <s v="Kazakhstan"/>
    <x v="0"/>
    <s v="KFC"/>
    <n v="52"/>
    <x v="0"/>
  </r>
  <r>
    <s v="Qatar"/>
    <x v="3"/>
    <s v="KFC"/>
    <n v="53"/>
    <x v="0"/>
  </r>
  <r>
    <s v="Costa Rica"/>
    <x v="5"/>
    <s v="KFC"/>
    <n v="53"/>
    <x v="0"/>
  </r>
  <r>
    <s v="Sri Lanka"/>
    <x v="3"/>
    <s v="KFC"/>
    <n v="56"/>
    <x v="0"/>
  </r>
  <r>
    <s v="Portugal"/>
    <x v="4"/>
    <s v="KFC"/>
    <n v="56"/>
    <x v="0"/>
  </r>
  <r>
    <s v="Brazil"/>
    <x v="0"/>
    <s v="KFC"/>
    <n v="57"/>
    <x v="0"/>
  </r>
  <r>
    <s v="Italy"/>
    <x v="3"/>
    <s v="KFC"/>
    <n v="57"/>
    <x v="0"/>
  </r>
  <r>
    <s v="Portugal"/>
    <x v="5"/>
    <s v="KFC"/>
    <n v="57"/>
    <x v="0"/>
  </r>
  <r>
    <s v="Ukraine"/>
    <x v="5"/>
    <s v="KFC"/>
    <n v="57"/>
    <x v="0"/>
  </r>
  <r>
    <s v="Hungary"/>
    <x v="0"/>
    <s v="KFC"/>
    <n v="58"/>
    <x v="0"/>
  </r>
  <r>
    <s v="Trinidad and Tobago"/>
    <x v="0"/>
    <s v="KFC"/>
    <n v="58"/>
    <x v="0"/>
  </r>
  <r>
    <s v="Kazakhstan"/>
    <x v="1"/>
    <s v="KFC"/>
    <n v="58"/>
    <x v="0"/>
  </r>
  <r>
    <s v="Trinidad and Tobago"/>
    <x v="1"/>
    <s v="KFC"/>
    <n v="59"/>
    <x v="0"/>
  </r>
  <r>
    <s v="Kazakhstan"/>
    <x v="2"/>
    <s v="KFC"/>
    <n v="59"/>
    <x v="0"/>
  </r>
  <r>
    <s v="Trinidad and Tobago"/>
    <x v="2"/>
    <s v="KFC"/>
    <n v="59"/>
    <x v="0"/>
  </r>
  <r>
    <s v="Trinidad and Tobago"/>
    <x v="3"/>
    <s v="KFC"/>
    <n v="60"/>
    <x v="0"/>
  </r>
  <r>
    <s v="Qatar"/>
    <x v="4"/>
    <s v="KFC"/>
    <n v="60"/>
    <x v="0"/>
  </r>
  <r>
    <s v="Trinidad and Tobago"/>
    <x v="4"/>
    <s v="KFC"/>
    <n v="60"/>
    <x v="0"/>
  </r>
  <r>
    <s v="Trinidad and Tobago"/>
    <x v="5"/>
    <s v="KFC"/>
    <n v="60"/>
    <x v="0"/>
  </r>
  <r>
    <s v="Sri Lanka"/>
    <x v="4"/>
    <s v="KFC"/>
    <n v="61"/>
    <x v="0"/>
  </r>
  <r>
    <s v="Netherlands"/>
    <x v="0"/>
    <s v="KFC"/>
    <n v="62"/>
    <x v="0"/>
  </r>
  <r>
    <s v="Qatar"/>
    <x v="5"/>
    <s v="KFC"/>
    <n v="63"/>
    <x v="0"/>
  </r>
  <r>
    <s v="Sri Lanka"/>
    <x v="5"/>
    <s v="KFC"/>
    <n v="63"/>
    <x v="0"/>
  </r>
  <r>
    <s v="Kuwait"/>
    <x v="0"/>
    <s v="KFC"/>
    <n v="65"/>
    <x v="0"/>
  </r>
  <r>
    <s v="Chile"/>
    <x v="0"/>
    <s v="KFC"/>
    <n v="67"/>
    <x v="0"/>
  </r>
  <r>
    <s v="Belarus"/>
    <x v="3"/>
    <s v="KFC"/>
    <n v="67"/>
    <x v="0"/>
  </r>
  <r>
    <s v="Kazakhstan"/>
    <x v="3"/>
    <s v="KFC"/>
    <n v="67"/>
    <x v="0"/>
  </r>
  <r>
    <s v="Kuwait"/>
    <x v="1"/>
    <s v="KFC"/>
    <n v="68"/>
    <x v="0"/>
  </r>
  <r>
    <s v="Kuwait"/>
    <x v="2"/>
    <s v="KFC"/>
    <n v="68"/>
    <x v="0"/>
  </r>
  <r>
    <s v="Italy"/>
    <x v="4"/>
    <s v="KFC"/>
    <n v="68"/>
    <x v="0"/>
  </r>
  <r>
    <s v="Hungary"/>
    <x v="1"/>
    <s v="KFC"/>
    <n v="70"/>
    <x v="0"/>
  </r>
  <r>
    <s v="Netherlands"/>
    <x v="1"/>
    <s v="KFC"/>
    <n v="70"/>
    <x v="0"/>
  </r>
  <r>
    <s v="Kuwait"/>
    <x v="3"/>
    <s v="KFC"/>
    <n v="70"/>
    <x v="0"/>
  </r>
  <r>
    <s v="Italy"/>
    <x v="5"/>
    <s v="KFC"/>
    <n v="70"/>
    <x v="0"/>
  </r>
  <r>
    <s v="Chile"/>
    <x v="2"/>
    <s v="KFC"/>
    <n v="71"/>
    <x v="0"/>
  </r>
  <r>
    <s v="Kuwait"/>
    <x v="4"/>
    <s v="KFC"/>
    <n v="71"/>
    <x v="0"/>
  </r>
  <r>
    <s v="Kazakhstan"/>
    <x v="4"/>
    <s v="KFC"/>
    <n v="72"/>
    <x v="0"/>
  </r>
  <r>
    <s v="Kazakhstan"/>
    <x v="5"/>
    <s v="KFC"/>
    <n v="72"/>
    <x v="0"/>
  </r>
  <r>
    <s v="Chile"/>
    <x v="1"/>
    <s v="KFC"/>
    <n v="73"/>
    <x v="0"/>
  </r>
  <r>
    <s v="Hungary"/>
    <x v="2"/>
    <s v="KFC"/>
    <n v="73"/>
    <x v="0"/>
  </r>
  <r>
    <s v="Kuwait"/>
    <x v="5"/>
    <s v="KFC"/>
    <n v="73"/>
    <x v="0"/>
  </r>
  <r>
    <s v="Romania"/>
    <x v="0"/>
    <s v="KFC"/>
    <n v="76"/>
    <x v="0"/>
  </r>
  <r>
    <s v="Singapore"/>
    <x v="5"/>
    <s v="KFC"/>
    <n v="77"/>
    <x v="0"/>
  </r>
  <r>
    <s v="Netherlands"/>
    <x v="2"/>
    <s v="KFC"/>
    <n v="78"/>
    <x v="0"/>
  </r>
  <r>
    <s v="Colombia"/>
    <x v="0"/>
    <s v="KFC"/>
    <n v="79"/>
    <x v="0"/>
  </r>
  <r>
    <s v="Chile"/>
    <x v="3"/>
    <s v="KFC"/>
    <n v="79"/>
    <x v="0"/>
  </r>
  <r>
    <s v="Hungary"/>
    <x v="3"/>
    <s v="KFC"/>
    <n v="80"/>
    <x v="0"/>
  </r>
  <r>
    <s v="Singapore"/>
    <x v="4"/>
    <s v="KFC"/>
    <n v="80"/>
    <x v="0"/>
  </r>
  <r>
    <s v="Hong Kong"/>
    <x v="0"/>
    <s v="KFC"/>
    <n v="81"/>
    <x v="0"/>
  </r>
  <r>
    <s v="Puerto Rico"/>
    <x v="0"/>
    <s v="KFC"/>
    <n v="81"/>
    <x v="0"/>
  </r>
  <r>
    <s v="Netherlands"/>
    <x v="3"/>
    <s v="KFC"/>
    <n v="81"/>
    <x v="0"/>
  </r>
  <r>
    <s v="Pakistan"/>
    <x v="0"/>
    <s v="KFC"/>
    <n v="82"/>
    <x v="0"/>
  </r>
  <r>
    <s v="Puerto Rico"/>
    <x v="1"/>
    <s v="KFC"/>
    <n v="82"/>
    <x v="0"/>
  </r>
  <r>
    <s v="Romania"/>
    <x v="1"/>
    <s v="KFC"/>
    <n v="82"/>
    <x v="0"/>
  </r>
  <r>
    <s v="Puerto Rico"/>
    <x v="2"/>
    <s v="KFC"/>
    <n v="82"/>
    <x v="0"/>
  </r>
  <r>
    <s v="Puerto Rico"/>
    <x v="3"/>
    <s v="KFC"/>
    <n v="82"/>
    <x v="0"/>
  </r>
  <r>
    <s v="Belarus"/>
    <x v="4"/>
    <s v="KFC"/>
    <n v="82"/>
    <x v="0"/>
  </r>
  <r>
    <s v="Puerto Rico"/>
    <x v="4"/>
    <s v="KFC"/>
    <n v="82"/>
    <x v="0"/>
  </r>
  <r>
    <s v="Puerto Rico"/>
    <x v="5"/>
    <s v="KFC"/>
    <n v="82"/>
    <x v="0"/>
  </r>
  <r>
    <s v="Belarus"/>
    <x v="5"/>
    <s v="KFC"/>
    <n v="83"/>
    <x v="0"/>
  </r>
  <r>
    <s v="Brazil"/>
    <x v="1"/>
    <s v="KFC"/>
    <n v="84"/>
    <x v="0"/>
  </r>
  <r>
    <s v="Singapore"/>
    <x v="3"/>
    <s v="KFC"/>
    <n v="84"/>
    <x v="0"/>
  </r>
  <r>
    <s v="Singapore"/>
    <x v="0"/>
    <s v="KFC"/>
    <n v="86"/>
    <x v="0"/>
  </r>
  <r>
    <s v="Hong Kong"/>
    <x v="1"/>
    <s v="KFC"/>
    <n v="86"/>
    <x v="0"/>
  </r>
  <r>
    <s v="Romania"/>
    <x v="2"/>
    <s v="KFC"/>
    <n v="86"/>
    <x v="0"/>
  </r>
  <r>
    <s v="Hungary"/>
    <x v="4"/>
    <s v="KFC"/>
    <n v="86"/>
    <x v="0"/>
  </r>
  <r>
    <s v="Singapore"/>
    <x v="1"/>
    <s v="KFC"/>
    <n v="87"/>
    <x v="0"/>
  </r>
  <r>
    <s v="Netherlands"/>
    <x v="4"/>
    <s v="KFC"/>
    <n v="87"/>
    <x v="0"/>
  </r>
  <r>
    <s v="Netherlands"/>
    <x v="5"/>
    <s v="KFC"/>
    <n v="88"/>
    <x v="0"/>
  </r>
  <r>
    <s v="Hong Kong"/>
    <x v="2"/>
    <s v="KFC"/>
    <n v="89"/>
    <x v="0"/>
  </r>
  <r>
    <s v="Singapore"/>
    <x v="2"/>
    <s v="KFC"/>
    <n v="89"/>
    <x v="0"/>
  </r>
  <r>
    <s v="Hong Kong"/>
    <x v="4"/>
    <s v="KFC"/>
    <n v="89"/>
    <x v="0"/>
  </r>
  <r>
    <s v="Hong Kong"/>
    <x v="5"/>
    <s v="KFC"/>
    <n v="89"/>
    <x v="0"/>
  </r>
  <r>
    <s v="Hungary"/>
    <x v="5"/>
    <s v="KFC"/>
    <n v="89"/>
    <x v="0"/>
  </r>
  <r>
    <s v="Hong Kong"/>
    <x v="3"/>
    <s v="KFC"/>
    <n v="90"/>
    <x v="0"/>
  </r>
  <r>
    <s v="Pakistan"/>
    <x v="1"/>
    <s v="KFC"/>
    <n v="92"/>
    <x v="0"/>
  </r>
  <r>
    <s v="Romania"/>
    <x v="3"/>
    <s v="KFC"/>
    <n v="92"/>
    <x v="0"/>
  </r>
  <r>
    <s v="Pakistan"/>
    <x v="2"/>
    <s v="KFC"/>
    <n v="94"/>
    <x v="0"/>
  </r>
  <r>
    <s v="Colombia"/>
    <x v="1"/>
    <s v="KFC"/>
    <n v="95"/>
    <x v="0"/>
  </r>
  <r>
    <s v="Brazil"/>
    <x v="2"/>
    <s v="KFC"/>
    <n v="95"/>
    <x v="0"/>
  </r>
  <r>
    <s v="Chile"/>
    <x v="4"/>
    <s v="KFC"/>
    <n v="96"/>
    <x v="0"/>
  </r>
  <r>
    <s v="Romania"/>
    <x v="4"/>
    <s v="KFC"/>
    <n v="96"/>
    <x v="0"/>
  </r>
  <r>
    <s v="Czech Republic"/>
    <x v="0"/>
    <s v="KFC"/>
    <n v="97"/>
    <x v="0"/>
  </r>
  <r>
    <s v="New Zealand"/>
    <x v="0"/>
    <s v="KFC"/>
    <n v="100"/>
    <x v="0"/>
  </r>
  <r>
    <s v="Romania"/>
    <x v="5"/>
    <s v="KFC"/>
    <n v="101"/>
    <x v="0"/>
  </r>
  <r>
    <s v="Colombia"/>
    <x v="2"/>
    <s v="KFC"/>
    <n v="102"/>
    <x v="0"/>
  </r>
  <r>
    <s v="Czech Republic"/>
    <x v="1"/>
    <s v="KFC"/>
    <n v="105"/>
    <x v="0"/>
  </r>
  <r>
    <s v="New Zealand"/>
    <x v="1"/>
    <s v="KFC"/>
    <n v="106"/>
    <x v="0"/>
  </r>
  <r>
    <s v="Pakistan"/>
    <x v="3"/>
    <s v="KFC"/>
    <n v="106"/>
    <x v="0"/>
  </r>
  <r>
    <s v="New Zealand"/>
    <x v="2"/>
    <s v="KFC"/>
    <n v="107"/>
    <x v="0"/>
  </r>
  <r>
    <s v="Chile"/>
    <x v="5"/>
    <s v="KFC"/>
    <n v="108"/>
    <x v="0"/>
  </r>
  <r>
    <s v="Czech Republic"/>
    <x v="2"/>
    <s v="KFC"/>
    <n v="109"/>
    <x v="0"/>
  </r>
  <r>
    <s v="New Zealand"/>
    <x v="3"/>
    <s v="KFC"/>
    <n v="109"/>
    <x v="0"/>
  </r>
  <r>
    <s v="Pakistan"/>
    <x v="4"/>
    <s v="KFC"/>
    <n v="112"/>
    <x v="0"/>
  </r>
  <r>
    <s v="New Zealand"/>
    <x v="4"/>
    <s v="KFC"/>
    <n v="113"/>
    <x v="0"/>
  </r>
  <r>
    <s v="New Zealand"/>
    <x v="5"/>
    <s v="KFC"/>
    <n v="113"/>
    <x v="0"/>
  </r>
  <r>
    <s v="Czech Republic"/>
    <x v="3"/>
    <s v="KFC"/>
    <n v="114"/>
    <x v="0"/>
  </r>
  <r>
    <s v="Czech Republic"/>
    <x v="4"/>
    <s v="KFC"/>
    <n v="119"/>
    <x v="0"/>
  </r>
  <r>
    <s v="Pakistan"/>
    <x v="5"/>
    <s v="KFC"/>
    <n v="119"/>
    <x v="0"/>
  </r>
  <r>
    <s v="Czech Republic"/>
    <x v="5"/>
    <s v="KFC"/>
    <n v="120"/>
    <x v="0"/>
  </r>
  <r>
    <s v="Brazil"/>
    <x v="3"/>
    <s v="KFC"/>
    <n v="124"/>
    <x v="0"/>
  </r>
  <r>
    <s v="Colombia"/>
    <x v="3"/>
    <s v="KFC"/>
    <n v="124"/>
    <x v="0"/>
  </r>
  <r>
    <s v="Peru"/>
    <x v="0"/>
    <s v="KFC"/>
    <n v="128"/>
    <x v="0"/>
  </r>
  <r>
    <s v="Vietnam"/>
    <x v="0"/>
    <s v="KFC"/>
    <n v="136"/>
    <x v="0"/>
  </r>
  <r>
    <s v="Peru"/>
    <x v="1"/>
    <s v="KFC"/>
    <n v="138"/>
    <x v="0"/>
  </r>
  <r>
    <s v="Peru"/>
    <x v="2"/>
    <s v="KFC"/>
    <n v="138"/>
    <x v="0"/>
  </r>
  <r>
    <s v="Vietnam"/>
    <x v="2"/>
    <s v="KFC"/>
    <n v="141"/>
    <x v="0"/>
  </r>
  <r>
    <s v="Spain"/>
    <x v="0"/>
    <s v="KFC"/>
    <n v="142"/>
    <x v="0"/>
  </r>
  <r>
    <s v="Turkey"/>
    <x v="0"/>
    <s v="KFC"/>
    <n v="142"/>
    <x v="0"/>
  </r>
  <r>
    <s v="Turkey"/>
    <x v="1"/>
    <s v="KFC"/>
    <n v="142"/>
    <x v="0"/>
  </r>
  <r>
    <s v="Vietnam"/>
    <x v="1"/>
    <s v="KFC"/>
    <n v="142"/>
    <x v="0"/>
  </r>
  <r>
    <s v="Ecuador"/>
    <x v="0"/>
    <s v="KFC"/>
    <n v="143"/>
    <x v="0"/>
  </r>
  <r>
    <s v="Peru"/>
    <x v="3"/>
    <s v="KFC"/>
    <n v="143"/>
    <x v="0"/>
  </r>
  <r>
    <s v="Colombia"/>
    <x v="4"/>
    <s v="KFC"/>
    <n v="143"/>
    <x v="0"/>
  </r>
  <r>
    <s v="Ecuador"/>
    <x v="2"/>
    <s v="KFC"/>
    <n v="144"/>
    <x v="0"/>
  </r>
  <r>
    <s v="Peru"/>
    <x v="4"/>
    <s v="KFC"/>
    <n v="145"/>
    <x v="0"/>
  </r>
  <r>
    <s v="United Arab Emirates"/>
    <x v="0"/>
    <s v="KFC"/>
    <n v="146"/>
    <x v="0"/>
  </r>
  <r>
    <s v="Turkey"/>
    <x v="2"/>
    <s v="KFC"/>
    <n v="146"/>
    <x v="0"/>
  </r>
  <r>
    <s v="Ecuador"/>
    <x v="3"/>
    <s v="KFC"/>
    <n v="146"/>
    <x v="0"/>
  </r>
  <r>
    <s v="Ecuador"/>
    <x v="1"/>
    <s v="KFC"/>
    <n v="147"/>
    <x v="0"/>
  </r>
  <r>
    <s v="Colombia"/>
    <x v="5"/>
    <s v="KFC"/>
    <n v="148"/>
    <x v="0"/>
  </r>
  <r>
    <s v="Peru"/>
    <x v="5"/>
    <s v="KFC"/>
    <n v="149"/>
    <x v="0"/>
  </r>
  <r>
    <s v="Ecuador"/>
    <x v="4"/>
    <s v="KFC"/>
    <n v="150"/>
    <x v="0"/>
  </r>
  <r>
    <s v="Ecuador"/>
    <x v="5"/>
    <s v="KFC"/>
    <n v="152"/>
    <x v="0"/>
  </r>
  <r>
    <s v="Taiwan"/>
    <x v="0"/>
    <s v="KFC"/>
    <n v="153"/>
    <x v="0"/>
  </r>
  <r>
    <s v="Vietnam"/>
    <x v="3"/>
    <s v="KFC"/>
    <n v="153"/>
    <x v="0"/>
  </r>
  <r>
    <s v="Egypt"/>
    <x v="0"/>
    <s v="KFC"/>
    <n v="154"/>
    <x v="0"/>
  </r>
  <r>
    <s v="Brazil"/>
    <x v="4"/>
    <s v="KFC"/>
    <n v="154"/>
    <x v="0"/>
  </r>
  <r>
    <s v="Egypt"/>
    <x v="1"/>
    <s v="KFC"/>
    <n v="160"/>
    <x v="0"/>
  </r>
  <r>
    <s v="Brazil"/>
    <x v="5"/>
    <s v="KFC"/>
    <n v="160"/>
    <x v="0"/>
  </r>
  <r>
    <s v="United Arab Emirates"/>
    <x v="1"/>
    <s v="KFC"/>
    <n v="164"/>
    <x v="0"/>
  </r>
  <r>
    <s v="Egypt"/>
    <x v="2"/>
    <s v="KFC"/>
    <n v="164"/>
    <x v="0"/>
  </r>
  <r>
    <s v="Taiwan"/>
    <x v="1"/>
    <s v="KFC"/>
    <n v="169"/>
    <x v="0"/>
  </r>
  <r>
    <s v="United Arab Emirates"/>
    <x v="2"/>
    <s v="KFC"/>
    <n v="169"/>
    <x v="0"/>
  </r>
  <r>
    <s v="Egypt"/>
    <x v="3"/>
    <s v="KFC"/>
    <n v="170"/>
    <x v="0"/>
  </r>
  <r>
    <s v="Germany"/>
    <x v="0"/>
    <s v="KFC"/>
    <n v="173"/>
    <x v="0"/>
  </r>
  <r>
    <s v="Germany"/>
    <x v="1"/>
    <s v="KFC"/>
    <n v="173"/>
    <x v="0"/>
  </r>
  <r>
    <s v="Germany"/>
    <x v="2"/>
    <s v="KFC"/>
    <n v="174"/>
    <x v="0"/>
  </r>
  <r>
    <s v="Egypt"/>
    <x v="4"/>
    <s v="KFC"/>
    <n v="174"/>
    <x v="0"/>
  </r>
  <r>
    <s v="Vietnam"/>
    <x v="4"/>
    <s v="KFC"/>
    <n v="175"/>
    <x v="0"/>
  </r>
  <r>
    <s v="Egypt"/>
    <x v="5"/>
    <s v="KFC"/>
    <n v="175"/>
    <x v="0"/>
  </r>
  <r>
    <s v="Taiwan"/>
    <x v="2"/>
    <s v="KFC"/>
    <n v="177"/>
    <x v="0"/>
  </r>
  <r>
    <s v="Taiwan"/>
    <x v="3"/>
    <s v="KFC"/>
    <n v="177"/>
    <x v="0"/>
  </r>
  <r>
    <s v="Spain"/>
    <x v="1"/>
    <s v="KFC"/>
    <n v="179"/>
    <x v="0"/>
  </r>
  <r>
    <s v="Germany"/>
    <x v="3"/>
    <s v="KFC"/>
    <n v="180"/>
    <x v="0"/>
  </r>
  <r>
    <s v="United Arab Emirates"/>
    <x v="3"/>
    <s v="KFC"/>
    <n v="184"/>
    <x v="0"/>
  </r>
  <r>
    <s v="Taiwan"/>
    <x v="4"/>
    <s v="KFC"/>
    <n v="184"/>
    <x v="0"/>
  </r>
  <r>
    <s v="Taiwan"/>
    <x v="5"/>
    <s v="KFC"/>
    <n v="187"/>
    <x v="0"/>
  </r>
  <r>
    <s v="South Korea"/>
    <x v="2"/>
    <s v="KFC"/>
    <n v="188"/>
    <x v="0"/>
  </r>
  <r>
    <s v="Spain"/>
    <x v="2"/>
    <s v="KFC"/>
    <n v="188"/>
    <x v="0"/>
  </r>
  <r>
    <s v="South Korea"/>
    <x v="4"/>
    <s v="KFC"/>
    <n v="192"/>
    <x v="0"/>
  </r>
  <r>
    <s v="South Korea"/>
    <x v="0"/>
    <s v="KFC"/>
    <n v="193"/>
    <x v="0"/>
  </r>
  <r>
    <s v="South Korea"/>
    <x v="1"/>
    <s v="KFC"/>
    <n v="193"/>
    <x v="0"/>
  </r>
  <r>
    <s v="United Arab Emirates"/>
    <x v="4"/>
    <s v="KFC"/>
    <n v="193"/>
    <x v="0"/>
  </r>
  <r>
    <s v="Vietnam"/>
    <x v="5"/>
    <s v="KFC"/>
    <n v="194"/>
    <x v="0"/>
  </r>
  <r>
    <s v="South Korea"/>
    <x v="5"/>
    <s v="KFC"/>
    <n v="195"/>
    <x v="0"/>
  </r>
  <r>
    <s v="Turkey"/>
    <x v="3"/>
    <s v="KFC"/>
    <n v="196"/>
    <x v="0"/>
  </r>
  <r>
    <s v="Germany"/>
    <x v="4"/>
    <s v="KFC"/>
    <n v="197"/>
    <x v="0"/>
  </r>
  <r>
    <s v="Germany"/>
    <x v="5"/>
    <s v="KFC"/>
    <n v="200"/>
    <x v="0"/>
  </r>
  <r>
    <s v="South Korea"/>
    <x v="3"/>
    <s v="KFC"/>
    <n v="201"/>
    <x v="0"/>
  </r>
  <r>
    <s v="United Arab Emirates"/>
    <x v="5"/>
    <s v="KFC"/>
    <n v="201"/>
    <x v="0"/>
  </r>
  <r>
    <s v="Saudi Arabia"/>
    <x v="2"/>
    <s v="KFC"/>
    <n v="210"/>
    <x v="0"/>
  </r>
  <r>
    <s v="Saudi Arabia"/>
    <x v="3"/>
    <s v="KFC"/>
    <n v="215"/>
    <x v="0"/>
  </r>
  <r>
    <s v="Spain"/>
    <x v="3"/>
    <s v="KFC"/>
    <n v="218"/>
    <x v="0"/>
  </r>
  <r>
    <s v="Saudi Arabia"/>
    <x v="0"/>
    <s v="KFC"/>
    <n v="220"/>
    <x v="0"/>
  </r>
  <r>
    <s v="Saudi Arabia"/>
    <x v="1"/>
    <s v="KFC"/>
    <n v="221"/>
    <x v="0"/>
  </r>
  <r>
    <s v="Saudi Arabia"/>
    <x v="4"/>
    <s v="KFC"/>
    <n v="228"/>
    <x v="0"/>
  </r>
  <r>
    <s v="France"/>
    <x v="0"/>
    <s v="KFC"/>
    <n v="244"/>
    <x v="0"/>
  </r>
  <r>
    <s v="Spain"/>
    <x v="4"/>
    <s v="KFC"/>
    <n v="247"/>
    <x v="0"/>
  </r>
  <r>
    <s v="Saudi Arabia"/>
    <x v="5"/>
    <s v="KFC"/>
    <n v="248"/>
    <x v="0"/>
  </r>
  <r>
    <s v="France"/>
    <x v="1"/>
    <s v="KFC"/>
    <n v="262"/>
    <x v="0"/>
  </r>
  <r>
    <s v="Poland"/>
    <x v="0"/>
    <s v="KFC"/>
    <n v="264"/>
    <x v="0"/>
  </r>
  <r>
    <s v="Spain"/>
    <x v="5"/>
    <s v="KFC"/>
    <n v="266"/>
    <x v="0"/>
  </r>
  <r>
    <s v="Turkey"/>
    <x v="4"/>
    <s v="KFC"/>
    <n v="273"/>
    <x v="0"/>
  </r>
  <r>
    <s v="France"/>
    <x v="2"/>
    <s v="KFC"/>
    <n v="276"/>
    <x v="0"/>
  </r>
  <r>
    <s v="Turkey"/>
    <x v="5"/>
    <s v="KFC"/>
    <n v="280"/>
    <x v="0"/>
  </r>
  <r>
    <s v="Poland"/>
    <x v="1"/>
    <s v="KFC"/>
    <n v="282"/>
    <x v="0"/>
  </r>
  <r>
    <s v="France"/>
    <x v="3"/>
    <s v="KFC"/>
    <n v="293"/>
    <x v="0"/>
  </r>
  <r>
    <s v="Poland"/>
    <x v="2"/>
    <s v="KFC"/>
    <n v="295"/>
    <x v="0"/>
  </r>
  <r>
    <s v="India"/>
    <x v="0"/>
    <s v="KFC"/>
    <n v="301"/>
    <x v="0"/>
  </r>
  <r>
    <s v="Poland"/>
    <x v="3"/>
    <s v="KFC"/>
    <n v="315"/>
    <x v="0"/>
  </r>
  <r>
    <s v="France"/>
    <x v="4"/>
    <s v="KFC"/>
    <n v="318"/>
    <x v="0"/>
  </r>
  <r>
    <s v="Philippines"/>
    <x v="2"/>
    <s v="KFC"/>
    <n v="327"/>
    <x v="0"/>
  </r>
  <r>
    <s v="Philippines"/>
    <x v="3"/>
    <s v="KFC"/>
    <n v="330"/>
    <x v="0"/>
  </r>
  <r>
    <s v="Philippines"/>
    <x v="0"/>
    <s v="KFC"/>
    <n v="331"/>
    <x v="0"/>
  </r>
  <r>
    <s v="Poland"/>
    <x v="4"/>
    <s v="KFC"/>
    <n v="335"/>
    <x v="0"/>
  </r>
  <r>
    <s v="Philippines"/>
    <x v="1"/>
    <s v="KFC"/>
    <n v="338"/>
    <x v="0"/>
  </r>
  <r>
    <s v="France"/>
    <x v="5"/>
    <s v="KFC"/>
    <n v="341"/>
    <x v="0"/>
  </r>
  <r>
    <s v="Poland"/>
    <x v="5"/>
    <s v="KFC"/>
    <n v="342"/>
    <x v="0"/>
  </r>
  <r>
    <s v="Philippines"/>
    <x v="4"/>
    <s v="KFC"/>
    <n v="349"/>
    <x v="0"/>
  </r>
  <r>
    <s v="Philippines"/>
    <x v="5"/>
    <s v="KFC"/>
    <n v="362"/>
    <x v="0"/>
  </r>
  <r>
    <s v="India"/>
    <x v="1"/>
    <s v="KFC"/>
    <n v="367"/>
    <x v="0"/>
  </r>
  <r>
    <s v="Mexico"/>
    <x v="0"/>
    <s v="KFC"/>
    <n v="389"/>
    <x v="0"/>
  </r>
  <r>
    <s v="Mexico"/>
    <x v="1"/>
    <s v="KFC"/>
    <n v="420"/>
    <x v="0"/>
  </r>
  <r>
    <s v="Mexico"/>
    <x v="2"/>
    <s v="KFC"/>
    <n v="431"/>
    <x v="0"/>
  </r>
  <r>
    <s v="India"/>
    <x v="2"/>
    <s v="KFC"/>
    <n v="456"/>
    <x v="0"/>
  </r>
  <r>
    <s v="Mexico"/>
    <x v="3"/>
    <s v="KFC"/>
    <n v="461"/>
    <x v="0"/>
  </r>
  <r>
    <s v="Mexico"/>
    <x v="4"/>
    <s v="KFC"/>
    <n v="493"/>
    <x v="0"/>
  </r>
  <r>
    <s v="Mexico"/>
    <x v="5"/>
    <s v="KFC"/>
    <n v="515"/>
    <x v="0"/>
  </r>
  <r>
    <s v="Australia"/>
    <x v="0"/>
    <s v="KFC"/>
    <n v="601"/>
    <x v="0"/>
  </r>
  <r>
    <s v="Canada"/>
    <x v="1"/>
    <s v="KFC"/>
    <n v="601"/>
    <x v="0"/>
  </r>
  <r>
    <s v="Canada"/>
    <x v="2"/>
    <s v="KFC"/>
    <n v="601"/>
    <x v="0"/>
  </r>
  <r>
    <s v="India"/>
    <x v="3"/>
    <s v="KFC"/>
    <n v="604"/>
    <x v="0"/>
  </r>
  <r>
    <s v="Canada"/>
    <x v="3"/>
    <s v="KFC"/>
    <n v="607"/>
    <x v="0"/>
  </r>
  <r>
    <s v="Australia"/>
    <x v="1"/>
    <s v="KFC"/>
    <n v="622"/>
    <x v="0"/>
  </r>
  <r>
    <s v="Canada"/>
    <x v="4"/>
    <s v="KFC"/>
    <n v="623"/>
    <x v="0"/>
  </r>
  <r>
    <s v="Canada"/>
    <x v="5"/>
    <s v="KFC"/>
    <n v="624"/>
    <x v="0"/>
  </r>
  <r>
    <s v="Canada"/>
    <x v="0"/>
    <s v="KFC"/>
    <n v="644"/>
    <x v="0"/>
  </r>
  <r>
    <s v="Australia"/>
    <x v="2"/>
    <s v="KFC"/>
    <n v="647"/>
    <x v="0"/>
  </r>
  <r>
    <s v="Australia"/>
    <x v="3"/>
    <s v="KFC"/>
    <n v="672"/>
    <x v="0"/>
  </r>
  <r>
    <s v="Indonesia"/>
    <x v="0"/>
    <s v="KFC"/>
    <n v="687"/>
    <x v="0"/>
  </r>
  <r>
    <s v="Thailand"/>
    <x v="0"/>
    <s v="KFC"/>
    <n v="690"/>
    <x v="0"/>
  </r>
  <r>
    <s v="Australia"/>
    <x v="4"/>
    <s v="KFC"/>
    <n v="694"/>
    <x v="0"/>
  </r>
  <r>
    <s v="Russia"/>
    <x v="0"/>
    <s v="KFC"/>
    <n v="701"/>
    <x v="0"/>
  </r>
  <r>
    <s v="Australia"/>
    <x v="5"/>
    <s v="KFC"/>
    <n v="706"/>
    <x v="0"/>
  </r>
  <r>
    <s v="Malaysia"/>
    <x v="0"/>
    <s v="KFC"/>
    <n v="713"/>
    <x v="0"/>
  </r>
  <r>
    <s v="Indonesia"/>
    <x v="3"/>
    <s v="KFC"/>
    <n v="726"/>
    <x v="0"/>
  </r>
  <r>
    <s v="Malaysia"/>
    <x v="1"/>
    <s v="KFC"/>
    <n v="736"/>
    <x v="0"/>
  </r>
  <r>
    <s v="Indonesia"/>
    <x v="4"/>
    <s v="KFC"/>
    <n v="739"/>
    <x v="0"/>
  </r>
  <r>
    <s v="Malaysia"/>
    <x v="3"/>
    <s v="KFC"/>
    <n v="740"/>
    <x v="0"/>
  </r>
  <r>
    <s v="Indonesia"/>
    <x v="2"/>
    <s v="KFC"/>
    <n v="742"/>
    <x v="0"/>
  </r>
  <r>
    <s v="Malaysia"/>
    <x v="2"/>
    <s v="KFC"/>
    <n v="743"/>
    <x v="0"/>
  </r>
  <r>
    <s v="Indonesia"/>
    <x v="1"/>
    <s v="KFC"/>
    <n v="744"/>
    <x v="0"/>
  </r>
  <r>
    <s v="Indonesia"/>
    <x v="5"/>
    <s v="KFC"/>
    <n v="749"/>
    <x v="0"/>
  </r>
  <r>
    <s v="Malaysia"/>
    <x v="4"/>
    <s v="KFC"/>
    <n v="769"/>
    <x v="0"/>
  </r>
  <r>
    <s v="Malaysia"/>
    <x v="5"/>
    <s v="KFC"/>
    <n v="770"/>
    <x v="0"/>
  </r>
  <r>
    <s v="Thailand"/>
    <x v="1"/>
    <s v="KFC"/>
    <n v="788"/>
    <x v="0"/>
  </r>
  <r>
    <s v="India"/>
    <x v="4"/>
    <s v="KFC"/>
    <n v="803"/>
    <x v="0"/>
  </r>
  <r>
    <s v="Russia"/>
    <x v="1"/>
    <s v="KFC"/>
    <n v="852"/>
    <x v="0"/>
  </r>
  <r>
    <s v="Thailand"/>
    <x v="2"/>
    <s v="KFC"/>
    <n v="853"/>
    <x v="0"/>
  </r>
  <r>
    <s v="United Kingdom"/>
    <x v="0"/>
    <s v="KFC"/>
    <n v="856"/>
    <x v="0"/>
  </r>
  <r>
    <s v="South Africa"/>
    <x v="0"/>
    <s v="KFC"/>
    <n v="865"/>
    <x v="0"/>
  </r>
  <r>
    <s v="United Kingdom"/>
    <x v="1"/>
    <s v="KFC"/>
    <n v="873"/>
    <x v="0"/>
  </r>
  <r>
    <s v="United Kingdom"/>
    <x v="2"/>
    <s v="KFC"/>
    <n v="877"/>
    <x v="0"/>
  </r>
  <r>
    <s v="South Africa"/>
    <x v="1"/>
    <s v="KFC"/>
    <n v="897"/>
    <x v="0"/>
  </r>
  <r>
    <s v="South Africa"/>
    <x v="2"/>
    <s v="KFC"/>
    <n v="906"/>
    <x v="0"/>
  </r>
  <r>
    <s v="Russia"/>
    <x v="2"/>
    <s v="KFC"/>
    <n v="909"/>
    <x v="0"/>
  </r>
  <r>
    <s v="United Kingdom"/>
    <x v="3"/>
    <s v="KFC"/>
    <n v="913"/>
    <x v="0"/>
  </r>
  <r>
    <s v="Thailand"/>
    <x v="3"/>
    <s v="KFC"/>
    <n v="926"/>
    <x v="0"/>
  </r>
  <r>
    <s v="India"/>
    <x v="5"/>
    <s v="KFC"/>
    <n v="932"/>
    <x v="0"/>
  </r>
  <r>
    <s v="United Kingdom"/>
    <x v="4"/>
    <s v="KFC"/>
    <n v="939"/>
    <x v="0"/>
  </r>
  <r>
    <s v="South Africa"/>
    <x v="3"/>
    <s v="KFC"/>
    <n v="943"/>
    <x v="0"/>
  </r>
  <r>
    <s v="United Kingdom"/>
    <x v="5"/>
    <s v="KFC"/>
    <n v="949"/>
    <x v="0"/>
  </r>
  <r>
    <s v="South Africa"/>
    <x v="4"/>
    <s v="KFC"/>
    <n v="995"/>
    <x v="0"/>
  </r>
  <r>
    <s v="South Africa"/>
    <x v="5"/>
    <s v="KFC"/>
    <n v="1003"/>
    <x v="0"/>
  </r>
  <r>
    <s v="Thailand"/>
    <x v="4"/>
    <s v="KFC"/>
    <n v="1009"/>
    <x v="0"/>
  </r>
  <r>
    <s v="Russia"/>
    <x v="3"/>
    <s v="KFC"/>
    <n v="1016"/>
    <x v="0"/>
  </r>
  <r>
    <s v="Thailand"/>
    <x v="5"/>
    <s v="KFC"/>
    <n v="1053"/>
    <x v="0"/>
  </r>
  <r>
    <s v="Japan"/>
    <x v="1"/>
    <s v="KFC"/>
    <n v="1133"/>
    <x v="0"/>
  </r>
  <r>
    <s v="Japan"/>
    <x v="0"/>
    <s v="KFC"/>
    <n v="1139"/>
    <x v="0"/>
  </r>
  <r>
    <s v="Japan"/>
    <x v="2"/>
    <s v="KFC"/>
    <n v="1140"/>
    <x v="0"/>
  </r>
  <r>
    <s v="Japan"/>
    <x v="3"/>
    <s v="KFC"/>
    <n v="1162"/>
    <x v="0"/>
  </r>
  <r>
    <s v="Japan"/>
    <x v="4"/>
    <s v="KFC"/>
    <n v="1192"/>
    <x v="0"/>
  </r>
  <r>
    <s v="Japan"/>
    <x v="5"/>
    <s v="KFC"/>
    <n v="1210"/>
    <x v="0"/>
  </r>
  <r>
    <s v="United States"/>
    <x v="5"/>
    <s v="KFC"/>
    <n v="3844"/>
    <x v="0"/>
  </r>
  <r>
    <s v="United States"/>
    <x v="4"/>
    <s v="KFC"/>
    <n v="3872"/>
    <x v="0"/>
  </r>
  <r>
    <s v="United States"/>
    <x v="2"/>
    <s v="KFC"/>
    <n v="3896"/>
    <x v="0"/>
  </r>
  <r>
    <s v="United States"/>
    <x v="3"/>
    <s v="KFC"/>
    <n v="3906"/>
    <x v="0"/>
  </r>
  <r>
    <s v="United States"/>
    <x v="1"/>
    <s v="KFC"/>
    <n v="4009"/>
    <x v="0"/>
  </r>
  <r>
    <s v="United States"/>
    <x v="0"/>
    <s v="KFC"/>
    <n v="4019"/>
    <x v="0"/>
  </r>
  <r>
    <s v="China"/>
    <x v="0"/>
    <s v="KFC"/>
    <n v="5910"/>
    <x v="0"/>
  </r>
  <r>
    <s v="China"/>
    <x v="1"/>
    <s v="KFC"/>
    <n v="6534"/>
    <x v="0"/>
  </r>
  <r>
    <s v="China"/>
    <x v="2"/>
    <s v="KFC"/>
    <n v="7166"/>
    <x v="0"/>
  </r>
  <r>
    <s v="China"/>
    <x v="3"/>
    <s v="KFC"/>
    <n v="8168"/>
    <x v="0"/>
  </r>
  <r>
    <s v="China"/>
    <x v="4"/>
    <s v="KFC"/>
    <n v="9094"/>
    <x v="0"/>
  </r>
  <r>
    <s v="China"/>
    <x v="5"/>
    <s v="KFC"/>
    <n v="9917"/>
    <x v="0"/>
  </r>
  <r>
    <s v="India"/>
    <x v="5"/>
    <s v="KFC"/>
    <n v="18"/>
    <x v="1"/>
  </r>
  <r>
    <s v="India"/>
    <x v="3"/>
    <s v="KFC"/>
    <n v="20"/>
    <x v="1"/>
  </r>
  <r>
    <s v="India"/>
    <x v="4"/>
    <s v="KFC"/>
    <n v="20"/>
    <x v="1"/>
  </r>
  <r>
    <s v="India"/>
    <x v="2"/>
    <s v="KFC"/>
    <n v="21"/>
    <x v="1"/>
  </r>
  <r>
    <s v="Russia"/>
    <x v="0"/>
    <s v="KFC"/>
    <n v="42"/>
    <x v="1"/>
  </r>
  <r>
    <s v="United States"/>
    <x v="4"/>
    <s v="KFC"/>
    <n v="46"/>
    <x v="1"/>
  </r>
  <r>
    <s v="United States"/>
    <x v="5"/>
    <s v="KFC"/>
    <n v="46"/>
    <x v="1"/>
  </r>
  <r>
    <s v="United States"/>
    <x v="2"/>
    <s v="KFC"/>
    <n v="47"/>
    <x v="1"/>
  </r>
  <r>
    <s v="United States"/>
    <x v="3"/>
    <s v="KFC"/>
    <n v="47"/>
    <x v="1"/>
  </r>
  <r>
    <s v="South Africa"/>
    <x v="0"/>
    <s v="KFC"/>
    <n v="48"/>
    <x v="1"/>
  </r>
  <r>
    <s v="South Africa"/>
    <x v="1"/>
    <s v="KFC"/>
    <n v="48"/>
    <x v="1"/>
  </r>
  <r>
    <s v="United Kingdom"/>
    <x v="0"/>
    <s v="KFC"/>
    <n v="49"/>
    <x v="1"/>
  </r>
  <r>
    <s v="South Africa"/>
    <x v="2"/>
    <s v="KFC"/>
    <n v="49"/>
    <x v="1"/>
  </r>
  <r>
    <s v="South Africa"/>
    <x v="4"/>
    <s v="KFC"/>
    <n v="49"/>
    <x v="1"/>
  </r>
  <r>
    <s v="South Africa"/>
    <x v="5"/>
    <s v="KFC"/>
    <n v="49"/>
    <x v="1"/>
  </r>
  <r>
    <s v="South Africa"/>
    <x v="3"/>
    <s v="KFC"/>
    <n v="50"/>
    <x v="1"/>
  </r>
  <r>
    <s v="Australia"/>
    <x v="0"/>
    <s v="KFC"/>
    <n v="51"/>
    <x v="1"/>
  </r>
  <r>
    <s v="Australia"/>
    <x v="1"/>
    <s v="KFC"/>
    <n v="51"/>
    <x v="1"/>
  </r>
  <r>
    <s v="United Kingdom"/>
    <x v="2"/>
    <s v="KFC"/>
    <n v="51"/>
    <x v="1"/>
  </r>
  <r>
    <s v="Australia"/>
    <x v="2"/>
    <s v="KFC"/>
    <n v="52"/>
    <x v="1"/>
  </r>
  <r>
    <s v="Australia"/>
    <x v="3"/>
    <s v="KFC"/>
    <n v="52"/>
    <x v="1"/>
  </r>
  <r>
    <s v="United Kingdom"/>
    <x v="3"/>
    <s v="KFC"/>
    <n v="52"/>
    <x v="1"/>
  </r>
  <r>
    <s v="Australia"/>
    <x v="4"/>
    <s v="KFC"/>
    <n v="52"/>
    <x v="1"/>
  </r>
  <r>
    <s v="United Kingdom"/>
    <x v="4"/>
    <s v="KFC"/>
    <n v="52"/>
    <x v="1"/>
  </r>
  <r>
    <s v="United Kingdom"/>
    <x v="5"/>
    <s v="KFC"/>
    <n v="52"/>
    <x v="1"/>
  </r>
  <r>
    <s v="United Kingdom"/>
    <x v="1"/>
    <s v="KFC"/>
    <n v="53"/>
    <x v="1"/>
  </r>
  <r>
    <s v="Australia"/>
    <x v="5"/>
    <s v="KFC"/>
    <n v="53"/>
    <x v="1"/>
  </r>
  <r>
    <s v="United States"/>
    <x v="0"/>
    <s v="KFC"/>
    <n v="55"/>
    <x v="1"/>
  </r>
  <r>
    <s v="Russia"/>
    <x v="1"/>
    <s v="KFC"/>
    <n v="55"/>
    <x v="1"/>
  </r>
  <r>
    <s v="United States"/>
    <x v="1"/>
    <s v="KFC"/>
    <n v="56"/>
    <x v="1"/>
  </r>
  <r>
    <s v="Russia"/>
    <x v="2"/>
    <s v="KFC"/>
    <n v="70"/>
    <x v="1"/>
  </r>
  <r>
    <s v="Russia"/>
    <x v="3"/>
    <s v="KFC"/>
    <n v="70"/>
    <x v="1"/>
  </r>
  <r>
    <s v="India"/>
    <x v="0"/>
    <s v="KFC"/>
    <n v="79"/>
    <x v="1"/>
  </r>
  <r>
    <s v="India"/>
    <x v="1"/>
    <s v="KFC"/>
    <n v="82"/>
    <x v="1"/>
  </r>
  <r>
    <s v="United States"/>
    <x v="5"/>
    <s v="Pizza Hut"/>
    <n v="8"/>
    <x v="1"/>
  </r>
  <r>
    <s v="United States"/>
    <x v="4"/>
    <s v="Pizza Hut"/>
    <n v="21"/>
    <x v="1"/>
  </r>
  <r>
    <s v="United States"/>
    <x v="2"/>
    <s v="Pizza Hut"/>
    <n v="22"/>
    <x v="1"/>
  </r>
  <r>
    <s v="United States"/>
    <x v="3"/>
    <s v="Pizza Hut"/>
    <n v="22"/>
    <x v="1"/>
  </r>
  <r>
    <s v="United States"/>
    <x v="1"/>
    <s v="Pizza Hut"/>
    <n v="23"/>
    <x v="1"/>
  </r>
  <r>
    <s v="United States"/>
    <x v="0"/>
    <s v="Pizza Hut"/>
    <n v="24"/>
    <x v="1"/>
  </r>
  <r>
    <s v="United Kingdom"/>
    <x v="0"/>
    <s v="Pizza Hut"/>
    <n v="38"/>
    <x v="1"/>
  </r>
  <r>
    <s v="United Kingdom"/>
    <x v="2"/>
    <s v="Pizza Hut"/>
    <n v="58"/>
    <x v="1"/>
  </r>
  <r>
    <s v="United Kingdom"/>
    <x v="1"/>
    <s v="Pizza Hut"/>
    <n v="77"/>
    <x v="1"/>
  </r>
  <r>
    <s v="Andorra"/>
    <x v="0"/>
    <s v="Pizza Hut"/>
    <n v="1"/>
    <x v="0"/>
  </r>
  <r>
    <s v="Angola"/>
    <x v="0"/>
    <s v="Pizza Hut"/>
    <n v="1"/>
    <x v="0"/>
  </r>
  <r>
    <s v="Gibraltar"/>
    <x v="0"/>
    <s v="Pizza Hut"/>
    <n v="1"/>
    <x v="0"/>
  </r>
  <r>
    <s v="Kazakhstan"/>
    <x v="0"/>
    <s v="Pizza Hut"/>
    <n v="1"/>
    <x v="0"/>
  </r>
  <r>
    <s v="Lithuania"/>
    <x v="0"/>
    <s v="Pizza Hut"/>
    <n v="1"/>
    <x v="0"/>
  </r>
  <r>
    <s v="Military - Africa"/>
    <x v="0"/>
    <s v="Pizza Hut"/>
    <n v="1"/>
    <x v="0"/>
  </r>
  <r>
    <s v="Military - Latin America"/>
    <x v="0"/>
    <s v="Pizza Hut"/>
    <n v="1"/>
    <x v="0"/>
  </r>
  <r>
    <s v="Saipan"/>
    <x v="0"/>
    <s v="Pizza Hut"/>
    <n v="1"/>
    <x v="0"/>
  </r>
  <r>
    <s v="US Virgin Islands"/>
    <x v="0"/>
    <s v="Pizza Hut"/>
    <n v="1"/>
    <x v="0"/>
  </r>
  <r>
    <s v="Andorra"/>
    <x v="1"/>
    <s v="Pizza Hut"/>
    <n v="1"/>
    <x v="0"/>
  </r>
  <r>
    <s v="Angola"/>
    <x v="1"/>
    <s v="Pizza Hut"/>
    <n v="1"/>
    <x v="0"/>
  </r>
  <r>
    <s v="Gibraltar"/>
    <x v="1"/>
    <s v="Pizza Hut"/>
    <n v="1"/>
    <x v="0"/>
  </r>
  <r>
    <s v="Military - Africa"/>
    <x v="1"/>
    <s v="Pizza Hut"/>
    <n v="1"/>
    <x v="0"/>
  </r>
  <r>
    <s v="Military - Latin America"/>
    <x v="1"/>
    <s v="Pizza Hut"/>
    <n v="1"/>
    <x v="0"/>
  </r>
  <r>
    <s v="Saipan"/>
    <x v="1"/>
    <s v="Pizza Hut"/>
    <n v="1"/>
    <x v="0"/>
  </r>
  <r>
    <s v="Andorra"/>
    <x v="2"/>
    <s v="Pizza Hut"/>
    <n v="1"/>
    <x v="0"/>
  </r>
  <r>
    <s v="Angola"/>
    <x v="2"/>
    <s v="Pizza Hut"/>
    <n v="1"/>
    <x v="0"/>
  </r>
  <r>
    <s v="Djibouti"/>
    <x v="2"/>
    <s v="Pizza Hut"/>
    <n v="1"/>
    <x v="0"/>
  </r>
  <r>
    <s v="Gibraltar"/>
    <x v="2"/>
    <s v="Pizza Hut"/>
    <n v="1"/>
    <x v="0"/>
  </r>
  <r>
    <s v="Military - Africa"/>
    <x v="2"/>
    <s v="Pizza Hut"/>
    <n v="1"/>
    <x v="0"/>
  </r>
  <r>
    <s v="Saipan"/>
    <x v="2"/>
    <s v="Pizza Hut"/>
    <n v="1"/>
    <x v="0"/>
  </r>
  <r>
    <s v="Uganda"/>
    <x v="2"/>
    <s v="Pizza Hut"/>
    <n v="1"/>
    <x v="0"/>
  </r>
  <r>
    <s v="Andorra"/>
    <x v="3"/>
    <s v="Pizza Hut"/>
    <n v="1"/>
    <x v="0"/>
  </r>
  <r>
    <s v="Angola"/>
    <x v="3"/>
    <s v="Pizza Hut"/>
    <n v="1"/>
    <x v="0"/>
  </r>
  <r>
    <s v="Djibouti"/>
    <x v="3"/>
    <s v="Pizza Hut"/>
    <n v="1"/>
    <x v="0"/>
  </r>
  <r>
    <s v="Gibraltar"/>
    <x v="3"/>
    <s v="Pizza Hut"/>
    <n v="1"/>
    <x v="0"/>
  </r>
  <r>
    <s v="Military - Africa"/>
    <x v="3"/>
    <s v="Pizza Hut"/>
    <n v="1"/>
    <x v="0"/>
  </r>
  <r>
    <s v="Saipan"/>
    <x v="3"/>
    <s v="Pizza Hut"/>
    <n v="1"/>
    <x v="0"/>
  </r>
  <r>
    <s v="Uganda"/>
    <x v="3"/>
    <s v="Pizza Hut"/>
    <n v="1"/>
    <x v="0"/>
  </r>
  <r>
    <s v="Albania"/>
    <x v="4"/>
    <s v="Pizza Hut"/>
    <n v="1"/>
    <x v="0"/>
  </r>
  <r>
    <s v="Andorra"/>
    <x v="4"/>
    <s v="Pizza Hut"/>
    <n v="1"/>
    <x v="0"/>
  </r>
  <r>
    <s v="Angola"/>
    <x v="4"/>
    <s v="Pizza Hut"/>
    <n v="1"/>
    <x v="0"/>
  </r>
  <r>
    <s v="Djibouti"/>
    <x v="4"/>
    <s v="Pizza Hut"/>
    <n v="1"/>
    <x v="0"/>
  </r>
  <r>
    <s v="Gibraltar"/>
    <x v="4"/>
    <s v="Pizza Hut"/>
    <n v="1"/>
    <x v="0"/>
  </r>
  <r>
    <s v="Grenada"/>
    <x v="4"/>
    <s v="Pizza Hut"/>
    <n v="1"/>
    <x v="0"/>
  </r>
  <r>
    <s v="Iceland"/>
    <x v="4"/>
    <s v="Pizza Hut"/>
    <n v="1"/>
    <x v="0"/>
  </r>
  <r>
    <s v="Military - Africa"/>
    <x v="4"/>
    <s v="Pizza Hut"/>
    <n v="1"/>
    <x v="0"/>
  </r>
  <r>
    <s v="Saipan"/>
    <x v="4"/>
    <s v="Pizza Hut"/>
    <n v="1"/>
    <x v="0"/>
  </r>
  <r>
    <s v="Uganda"/>
    <x v="4"/>
    <s v="Pizza Hut"/>
    <n v="1"/>
    <x v="0"/>
  </r>
  <r>
    <s v="Andorra"/>
    <x v="5"/>
    <s v="Pizza Hut"/>
    <n v="1"/>
    <x v="0"/>
  </r>
  <r>
    <s v="Angola"/>
    <x v="5"/>
    <s v="Pizza Hut"/>
    <n v="1"/>
    <x v="0"/>
  </r>
  <r>
    <s v="Djibouti"/>
    <x v="5"/>
    <s v="Pizza Hut"/>
    <n v="1"/>
    <x v="0"/>
  </r>
  <r>
    <s v="Gibraltar"/>
    <x v="5"/>
    <s v="Pizza Hut"/>
    <n v="1"/>
    <x v="0"/>
  </r>
  <r>
    <s v="Grenada"/>
    <x v="5"/>
    <s v="Pizza Hut"/>
    <n v="1"/>
    <x v="0"/>
  </r>
  <r>
    <s v="Iceland"/>
    <x v="5"/>
    <s v="Pizza Hut"/>
    <n v="1"/>
    <x v="0"/>
  </r>
  <r>
    <s v="Iraq"/>
    <x v="5"/>
    <s v="Pizza Hut"/>
    <n v="1"/>
    <x v="0"/>
  </r>
  <r>
    <s v="Military - Africa"/>
    <x v="5"/>
    <s v="Pizza Hut"/>
    <n v="1"/>
    <x v="0"/>
  </r>
  <r>
    <s v="Saipan"/>
    <x v="5"/>
    <s v="Pizza Hut"/>
    <n v="1"/>
    <x v="0"/>
  </r>
  <r>
    <s v="Somaliland"/>
    <x v="5"/>
    <s v="Pizza Hut"/>
    <n v="1"/>
    <x v="0"/>
  </r>
  <r>
    <s v="Uganda"/>
    <x v="5"/>
    <s v="Pizza Hut"/>
    <n v="1"/>
    <x v="0"/>
  </r>
  <r>
    <s v="Algeria"/>
    <x v="0"/>
    <s v="Pizza Hut"/>
    <n v="2"/>
    <x v="0"/>
  </r>
  <r>
    <s v="Armenia"/>
    <x v="0"/>
    <s v="Pizza Hut"/>
    <n v="2"/>
    <x v="0"/>
  </r>
  <r>
    <s v="Azerbaijan"/>
    <x v="0"/>
    <s v="Pizza Hut"/>
    <n v="2"/>
    <x v="0"/>
  </r>
  <r>
    <s v="Grand Cayman"/>
    <x v="0"/>
    <s v="Pizza Hut"/>
    <n v="2"/>
    <x v="0"/>
  </r>
  <r>
    <s v="Grenada"/>
    <x v="0"/>
    <s v="Pizza Hut"/>
    <n v="2"/>
    <x v="0"/>
  </r>
  <r>
    <s v="Guadeloupe"/>
    <x v="0"/>
    <s v="Pizza Hut"/>
    <n v="2"/>
    <x v="0"/>
  </r>
  <r>
    <s v="Iceland"/>
    <x v="0"/>
    <s v="Pizza Hut"/>
    <n v="2"/>
    <x v="0"/>
  </r>
  <r>
    <s v="Maldives"/>
    <x v="0"/>
    <s v="Pizza Hut"/>
    <n v="2"/>
    <x v="0"/>
  </r>
  <r>
    <s v="Slovakia"/>
    <x v="0"/>
    <s v="Pizza Hut"/>
    <n v="2"/>
    <x v="0"/>
  </r>
  <r>
    <s v="Suriname"/>
    <x v="0"/>
    <s v="Pizza Hut"/>
    <n v="2"/>
    <x v="0"/>
  </r>
  <r>
    <s v="Zimbabwe"/>
    <x v="0"/>
    <s v="Pizza Hut"/>
    <n v="2"/>
    <x v="0"/>
  </r>
  <r>
    <s v="Azerbaijan"/>
    <x v="1"/>
    <s v="Pizza Hut"/>
    <n v="2"/>
    <x v="0"/>
  </r>
  <r>
    <s v="Grand Cayman"/>
    <x v="1"/>
    <s v="Pizza Hut"/>
    <n v="2"/>
    <x v="0"/>
  </r>
  <r>
    <s v="Grenada"/>
    <x v="1"/>
    <s v="Pizza Hut"/>
    <n v="2"/>
    <x v="0"/>
  </r>
  <r>
    <s v="Guadeloupe"/>
    <x v="1"/>
    <s v="Pizza Hut"/>
    <n v="2"/>
    <x v="0"/>
  </r>
  <r>
    <s v="Iceland"/>
    <x v="1"/>
    <s v="Pizza Hut"/>
    <n v="2"/>
    <x v="0"/>
  </r>
  <r>
    <s v="Côte d'Ivoire"/>
    <x v="1"/>
    <s v="Pizza Hut"/>
    <n v="2"/>
    <x v="0"/>
  </r>
  <r>
    <s v="Maldives"/>
    <x v="1"/>
    <s v="Pizza Hut"/>
    <n v="2"/>
    <x v="0"/>
  </r>
  <r>
    <s v="Suriname"/>
    <x v="1"/>
    <s v="Pizza Hut"/>
    <n v="2"/>
    <x v="0"/>
  </r>
  <r>
    <s v="US Virgin Islands"/>
    <x v="1"/>
    <s v="Pizza Hut"/>
    <n v="2"/>
    <x v="0"/>
  </r>
  <r>
    <s v="Algeria"/>
    <x v="2"/>
    <s v="Pizza Hut"/>
    <n v="2"/>
    <x v="0"/>
  </r>
  <r>
    <s v="Aruba"/>
    <x v="2"/>
    <s v="Pizza Hut"/>
    <n v="2"/>
    <x v="0"/>
  </r>
  <r>
    <s v="Azerbaijan"/>
    <x v="2"/>
    <s v="Pizza Hut"/>
    <n v="2"/>
    <x v="0"/>
  </r>
  <r>
    <s v="Cameroon"/>
    <x v="2"/>
    <s v="Pizza Hut"/>
    <n v="2"/>
    <x v="0"/>
  </r>
  <r>
    <s v="Grand Cayman"/>
    <x v="2"/>
    <s v="Pizza Hut"/>
    <n v="2"/>
    <x v="0"/>
  </r>
  <r>
    <s v="Grenada"/>
    <x v="2"/>
    <s v="Pizza Hut"/>
    <n v="2"/>
    <x v="0"/>
  </r>
  <r>
    <s v="Guadeloupe"/>
    <x v="2"/>
    <s v="Pizza Hut"/>
    <n v="2"/>
    <x v="0"/>
  </r>
  <r>
    <s v="Iceland"/>
    <x v="2"/>
    <s v="Pizza Hut"/>
    <n v="2"/>
    <x v="0"/>
  </r>
  <r>
    <s v="Côte d'Ivoire"/>
    <x v="2"/>
    <s v="Pizza Hut"/>
    <n v="2"/>
    <x v="0"/>
  </r>
  <r>
    <s v="Maldives"/>
    <x v="2"/>
    <s v="Pizza Hut"/>
    <n v="2"/>
    <x v="0"/>
  </r>
  <r>
    <s v="Suriname"/>
    <x v="2"/>
    <s v="Pizza Hut"/>
    <n v="2"/>
    <x v="0"/>
  </r>
  <r>
    <s v="US Virgin Islands"/>
    <x v="2"/>
    <s v="Pizza Hut"/>
    <n v="2"/>
    <x v="0"/>
  </r>
  <r>
    <s v="Cameroon"/>
    <x v="3"/>
    <s v="Pizza Hut"/>
    <n v="2"/>
    <x v="0"/>
  </r>
  <r>
    <s v="Gabon"/>
    <x v="3"/>
    <s v="Pizza Hut"/>
    <n v="2"/>
    <x v="0"/>
  </r>
  <r>
    <s v="Grand Cayman"/>
    <x v="3"/>
    <s v="Pizza Hut"/>
    <n v="2"/>
    <x v="0"/>
  </r>
  <r>
    <s v="Grenada"/>
    <x v="3"/>
    <s v="Pizza Hut"/>
    <n v="2"/>
    <x v="0"/>
  </r>
  <r>
    <s v="Guadeloupe"/>
    <x v="3"/>
    <s v="Pizza Hut"/>
    <n v="2"/>
    <x v="0"/>
  </r>
  <r>
    <s v="Iceland"/>
    <x v="3"/>
    <s v="Pizza Hut"/>
    <n v="2"/>
    <x v="0"/>
  </r>
  <r>
    <s v="Maldives"/>
    <x v="3"/>
    <s v="Pizza Hut"/>
    <n v="2"/>
    <x v="0"/>
  </r>
  <r>
    <s v="Suriname"/>
    <x v="3"/>
    <s v="Pizza Hut"/>
    <n v="2"/>
    <x v="0"/>
  </r>
  <r>
    <s v="US Virgin Islands"/>
    <x v="3"/>
    <s v="Pizza Hut"/>
    <n v="2"/>
    <x v="0"/>
  </r>
  <r>
    <s v="Grand Cayman"/>
    <x v="4"/>
    <s v="Pizza Hut"/>
    <n v="2"/>
    <x v="0"/>
  </r>
  <r>
    <s v="Côte d'Ivoire"/>
    <x v="4"/>
    <s v="Pizza Hut"/>
    <n v="2"/>
    <x v="0"/>
  </r>
  <r>
    <s v="Maldives"/>
    <x v="4"/>
    <s v="Pizza Hut"/>
    <n v="2"/>
    <x v="0"/>
  </r>
  <r>
    <s v="Suriname"/>
    <x v="4"/>
    <s v="Pizza Hut"/>
    <n v="2"/>
    <x v="0"/>
  </r>
  <r>
    <s v="US Virgin Islands"/>
    <x v="4"/>
    <s v="Pizza Hut"/>
    <n v="2"/>
    <x v="0"/>
  </r>
  <r>
    <s v="Albania"/>
    <x v="5"/>
    <s v="Pizza Hut"/>
    <n v="2"/>
    <x v="0"/>
  </r>
  <r>
    <s v="Grand Cayman"/>
    <x v="5"/>
    <s v="Pizza Hut"/>
    <n v="2"/>
    <x v="0"/>
  </r>
  <r>
    <s v="Côte d'Ivoire"/>
    <x v="5"/>
    <s v="Pizza Hut"/>
    <n v="2"/>
    <x v="0"/>
  </r>
  <r>
    <s v="Suriname"/>
    <x v="5"/>
    <s v="Pizza Hut"/>
    <n v="2"/>
    <x v="0"/>
  </r>
  <r>
    <s v="US Virgin Islands"/>
    <x v="5"/>
    <s v="Pizza Hut"/>
    <n v="2"/>
    <x v="0"/>
  </r>
  <r>
    <s v="Aruba"/>
    <x v="0"/>
    <s v="Pizza Hut"/>
    <n v="3"/>
    <x v="0"/>
  </r>
  <r>
    <s v="Botswana"/>
    <x v="0"/>
    <s v="Pizza Hut"/>
    <n v="3"/>
    <x v="0"/>
  </r>
  <r>
    <s v="Ethiopia"/>
    <x v="0"/>
    <s v="Pizza Hut"/>
    <n v="3"/>
    <x v="0"/>
  </r>
  <r>
    <s v="Mozambique"/>
    <x v="0"/>
    <s v="Pizza Hut"/>
    <n v="3"/>
    <x v="0"/>
  </r>
  <r>
    <s v="Nepal"/>
    <x v="0"/>
    <s v="Pizza Hut"/>
    <n v="3"/>
    <x v="0"/>
  </r>
  <r>
    <s v="Netherlands"/>
    <x v="0"/>
    <s v="Pizza Hut"/>
    <n v="3"/>
    <x v="0"/>
  </r>
  <r>
    <s v="Nigeria"/>
    <x v="0"/>
    <s v="Pizza Hut"/>
    <n v="3"/>
    <x v="0"/>
  </r>
  <r>
    <s v="Algeria"/>
    <x v="1"/>
    <s v="Pizza Hut"/>
    <n v="3"/>
    <x v="0"/>
  </r>
  <r>
    <s v="Armenia"/>
    <x v="1"/>
    <s v="Pizza Hut"/>
    <n v="3"/>
    <x v="0"/>
  </r>
  <r>
    <s v="Aruba"/>
    <x v="1"/>
    <s v="Pizza Hut"/>
    <n v="3"/>
    <x v="0"/>
  </r>
  <r>
    <s v="Botswana"/>
    <x v="1"/>
    <s v="Pizza Hut"/>
    <n v="3"/>
    <x v="0"/>
  </r>
  <r>
    <s v="Kazakhstan"/>
    <x v="1"/>
    <s v="Pizza Hut"/>
    <n v="3"/>
    <x v="0"/>
  </r>
  <r>
    <s v="Nepal"/>
    <x v="1"/>
    <s v="Pizza Hut"/>
    <n v="3"/>
    <x v="0"/>
  </r>
  <r>
    <s v="Nigeria"/>
    <x v="1"/>
    <s v="Pizza Hut"/>
    <n v="3"/>
    <x v="0"/>
  </r>
  <r>
    <s v="Slovakia"/>
    <x v="1"/>
    <s v="Pizza Hut"/>
    <n v="3"/>
    <x v="0"/>
  </r>
  <r>
    <s v="Zimbabwe"/>
    <x v="1"/>
    <s v="Pizza Hut"/>
    <n v="3"/>
    <x v="0"/>
  </r>
  <r>
    <s v="Botswana"/>
    <x v="2"/>
    <s v="Pizza Hut"/>
    <n v="3"/>
    <x v="0"/>
  </r>
  <r>
    <s v="Kazakhstan"/>
    <x v="2"/>
    <s v="Pizza Hut"/>
    <n v="3"/>
    <x v="0"/>
  </r>
  <r>
    <s v="Nepal"/>
    <x v="2"/>
    <s v="Pizza Hut"/>
    <n v="3"/>
    <x v="0"/>
  </r>
  <r>
    <s v="Nigeria"/>
    <x v="2"/>
    <s v="Pizza Hut"/>
    <n v="3"/>
    <x v="0"/>
  </r>
  <r>
    <s v="Slovakia"/>
    <x v="2"/>
    <s v="Pizza Hut"/>
    <n v="3"/>
    <x v="0"/>
  </r>
  <r>
    <s v="Zimbabwe"/>
    <x v="2"/>
    <s v="Pizza Hut"/>
    <n v="3"/>
    <x v="0"/>
  </r>
  <r>
    <s v="Aruba"/>
    <x v="3"/>
    <s v="Pizza Hut"/>
    <n v="3"/>
    <x v="0"/>
  </r>
  <r>
    <s v="Botswana"/>
    <x v="3"/>
    <s v="Pizza Hut"/>
    <n v="3"/>
    <x v="0"/>
  </r>
  <r>
    <s v="Côte d'Ivoire"/>
    <x v="3"/>
    <s v="Pizza Hut"/>
    <n v="3"/>
    <x v="0"/>
  </r>
  <r>
    <s v="Kazakhstan"/>
    <x v="3"/>
    <s v="Pizza Hut"/>
    <n v="3"/>
    <x v="0"/>
  </r>
  <r>
    <s v="Nepal"/>
    <x v="3"/>
    <s v="Pizza Hut"/>
    <n v="3"/>
    <x v="0"/>
  </r>
  <r>
    <s v="Slovakia"/>
    <x v="3"/>
    <s v="Pizza Hut"/>
    <n v="3"/>
    <x v="0"/>
  </r>
  <r>
    <s v="Zimbabwe"/>
    <x v="3"/>
    <s v="Pizza Hut"/>
    <n v="3"/>
    <x v="0"/>
  </r>
  <r>
    <s v="Aruba"/>
    <x v="4"/>
    <s v="Pizza Hut"/>
    <n v="3"/>
    <x v="0"/>
  </r>
  <r>
    <s v="Gabon"/>
    <x v="4"/>
    <s v="Pizza Hut"/>
    <n v="3"/>
    <x v="0"/>
  </r>
  <r>
    <s v="Kazakhstan"/>
    <x v="4"/>
    <s v="Pizza Hut"/>
    <n v="3"/>
    <x v="0"/>
  </r>
  <r>
    <s v="Slovakia"/>
    <x v="4"/>
    <s v="Pizza Hut"/>
    <n v="3"/>
    <x v="0"/>
  </r>
  <r>
    <s v="Aruba"/>
    <x v="5"/>
    <s v="Pizza Hut"/>
    <n v="3"/>
    <x v="0"/>
  </r>
  <r>
    <s v="Gabon"/>
    <x v="5"/>
    <s v="Pizza Hut"/>
    <n v="3"/>
    <x v="0"/>
  </r>
  <r>
    <s v="Kazakhstan"/>
    <x v="5"/>
    <s v="Pizza Hut"/>
    <n v="3"/>
    <x v="0"/>
  </r>
  <r>
    <s v="Maldives"/>
    <x v="5"/>
    <s v="Pizza Hut"/>
    <n v="3"/>
    <x v="0"/>
  </r>
  <r>
    <s v="Slovakia"/>
    <x v="5"/>
    <s v="Pizza Hut"/>
    <n v="3"/>
    <x v="0"/>
  </r>
  <r>
    <s v="Bahamas"/>
    <x v="0"/>
    <s v="Pizza Hut"/>
    <n v="4"/>
    <x v="0"/>
  </r>
  <r>
    <s v="Curacao"/>
    <x v="0"/>
    <s v="Pizza Hut"/>
    <n v="4"/>
    <x v="0"/>
  </r>
  <r>
    <s v="Bahamas"/>
    <x v="1"/>
    <s v="Pizza Hut"/>
    <n v="4"/>
    <x v="0"/>
  </r>
  <r>
    <s v="Curacao"/>
    <x v="1"/>
    <s v="Pizza Hut"/>
    <n v="4"/>
    <x v="0"/>
  </r>
  <r>
    <s v="Mozambique"/>
    <x v="1"/>
    <s v="Pizza Hut"/>
    <n v="4"/>
    <x v="0"/>
  </r>
  <r>
    <s v="Netherlands"/>
    <x v="1"/>
    <s v="Pizza Hut"/>
    <n v="4"/>
    <x v="0"/>
  </r>
  <r>
    <s v="Sudan"/>
    <x v="1"/>
    <s v="Pizza Hut"/>
    <n v="4"/>
    <x v="0"/>
  </r>
  <r>
    <s v="Armenia"/>
    <x v="2"/>
    <s v="Pizza Hut"/>
    <n v="4"/>
    <x v="0"/>
  </r>
  <r>
    <s v="Bahamas"/>
    <x v="2"/>
    <s v="Pizza Hut"/>
    <n v="4"/>
    <x v="0"/>
  </r>
  <r>
    <s v="Curacao"/>
    <x v="2"/>
    <s v="Pizza Hut"/>
    <n v="4"/>
    <x v="0"/>
  </r>
  <r>
    <s v="Kenya"/>
    <x v="2"/>
    <s v="Pizza Hut"/>
    <n v="4"/>
    <x v="0"/>
  </r>
  <r>
    <s v="Mozambique"/>
    <x v="2"/>
    <s v="Pizza Hut"/>
    <n v="4"/>
    <x v="0"/>
  </r>
  <r>
    <s v="Sudan"/>
    <x v="2"/>
    <s v="Pizza Hut"/>
    <n v="4"/>
    <x v="0"/>
  </r>
  <r>
    <s v="Algeria"/>
    <x v="3"/>
    <s v="Pizza Hut"/>
    <n v="4"/>
    <x v="0"/>
  </r>
  <r>
    <s v="Bahamas"/>
    <x v="3"/>
    <s v="Pizza Hut"/>
    <n v="4"/>
    <x v="0"/>
  </r>
  <r>
    <s v="Cambodia"/>
    <x v="3"/>
    <s v="Pizza Hut"/>
    <n v="4"/>
    <x v="0"/>
  </r>
  <r>
    <s v="Curacao"/>
    <x v="3"/>
    <s v="Pizza Hut"/>
    <n v="4"/>
    <x v="0"/>
  </r>
  <r>
    <s v="Kenya"/>
    <x v="3"/>
    <s v="Pizza Hut"/>
    <n v="4"/>
    <x v="0"/>
  </r>
  <r>
    <s v="Sudan"/>
    <x v="3"/>
    <s v="Pizza Hut"/>
    <n v="4"/>
    <x v="0"/>
  </r>
  <r>
    <s v="Bahamas"/>
    <x v="4"/>
    <s v="Pizza Hut"/>
    <n v="4"/>
    <x v="0"/>
  </r>
  <r>
    <s v="Bolivia"/>
    <x v="4"/>
    <s v="Pizza Hut"/>
    <n v="4"/>
    <x v="0"/>
  </r>
  <r>
    <s v="Curacao"/>
    <x v="4"/>
    <s v="Pizza Hut"/>
    <n v="4"/>
    <x v="0"/>
  </r>
  <r>
    <s v="Mauritius"/>
    <x v="4"/>
    <s v="Pizza Hut"/>
    <n v="4"/>
    <x v="0"/>
  </r>
  <r>
    <s v="Nepal"/>
    <x v="4"/>
    <s v="Pizza Hut"/>
    <n v="4"/>
    <x v="0"/>
  </r>
  <r>
    <s v="Bahamas"/>
    <x v="5"/>
    <s v="Pizza Hut"/>
    <n v="4"/>
    <x v="0"/>
  </r>
  <r>
    <s v="Curacao"/>
    <x v="5"/>
    <s v="Pizza Hut"/>
    <n v="4"/>
    <x v="0"/>
  </r>
  <r>
    <s v="Mauritius"/>
    <x v="5"/>
    <s v="Pizza Hut"/>
    <n v="4"/>
    <x v="0"/>
  </r>
  <r>
    <s v="Nepal"/>
    <x v="5"/>
    <s v="Pizza Hut"/>
    <n v="4"/>
    <x v="0"/>
  </r>
  <r>
    <s v="Sudan"/>
    <x v="5"/>
    <s v="Pizza Hut"/>
    <n v="4"/>
    <x v="0"/>
  </r>
  <r>
    <s v="Malta"/>
    <x v="0"/>
    <s v="Pizza Hut"/>
    <n v="5"/>
    <x v="0"/>
  </r>
  <r>
    <s v="Tanzania"/>
    <x v="0"/>
    <s v="Pizza Hut"/>
    <n v="5"/>
    <x v="0"/>
  </r>
  <r>
    <s v="Tunisia"/>
    <x v="0"/>
    <s v="Pizza Hut"/>
    <n v="5"/>
    <x v="0"/>
  </r>
  <r>
    <s v="Uganda"/>
    <x v="0"/>
    <s v="Pizza Hut"/>
    <n v="5"/>
    <x v="0"/>
  </r>
  <r>
    <s v="West Bank"/>
    <x v="0"/>
    <s v="Pizza Hut"/>
    <n v="5"/>
    <x v="0"/>
  </r>
  <r>
    <s v="Ethiopia"/>
    <x v="1"/>
    <s v="Pizza Hut"/>
    <n v="5"/>
    <x v="0"/>
  </r>
  <r>
    <s v="Guam"/>
    <x v="1"/>
    <s v="Pizza Hut"/>
    <n v="5"/>
    <x v="0"/>
  </r>
  <r>
    <s v="Kenya"/>
    <x v="1"/>
    <s v="Pizza Hut"/>
    <n v="5"/>
    <x v="0"/>
  </r>
  <r>
    <s v="Malta"/>
    <x v="1"/>
    <s v="Pizza Hut"/>
    <n v="5"/>
    <x v="0"/>
  </r>
  <r>
    <s v="Tunisia"/>
    <x v="1"/>
    <s v="Pizza Hut"/>
    <n v="5"/>
    <x v="0"/>
  </r>
  <r>
    <s v="Uganda"/>
    <x v="1"/>
    <s v="Pizza Hut"/>
    <n v="5"/>
    <x v="0"/>
  </r>
  <r>
    <s v="Ethiopia"/>
    <x v="2"/>
    <s v="Pizza Hut"/>
    <n v="5"/>
    <x v="0"/>
  </r>
  <r>
    <s v="Guam"/>
    <x v="2"/>
    <s v="Pizza Hut"/>
    <n v="5"/>
    <x v="0"/>
  </r>
  <r>
    <s v="Malta"/>
    <x v="2"/>
    <s v="Pizza Hut"/>
    <n v="5"/>
    <x v="0"/>
  </r>
  <r>
    <s v="Tunisia"/>
    <x v="2"/>
    <s v="Pizza Hut"/>
    <n v="5"/>
    <x v="0"/>
  </r>
  <r>
    <s v="Azerbaijan"/>
    <x v="3"/>
    <s v="Pizza Hut"/>
    <n v="5"/>
    <x v="0"/>
  </r>
  <r>
    <s v="Ethiopia"/>
    <x v="3"/>
    <s v="Pizza Hut"/>
    <n v="5"/>
    <x v="0"/>
  </r>
  <r>
    <s v="Guam"/>
    <x v="3"/>
    <s v="Pizza Hut"/>
    <n v="5"/>
    <x v="0"/>
  </r>
  <r>
    <s v="Malta"/>
    <x v="3"/>
    <s v="Pizza Hut"/>
    <n v="5"/>
    <x v="0"/>
  </r>
  <r>
    <s v="Mauritius"/>
    <x v="3"/>
    <s v="Pizza Hut"/>
    <n v="5"/>
    <x v="0"/>
  </r>
  <r>
    <s v="Military - MENA"/>
    <x v="3"/>
    <s v="Pizza Hut"/>
    <n v="5"/>
    <x v="0"/>
  </r>
  <r>
    <s v="Tunisia"/>
    <x v="3"/>
    <s v="Pizza Hut"/>
    <n v="5"/>
    <x v="0"/>
  </r>
  <r>
    <s v="Algeria"/>
    <x v="4"/>
    <s v="Pizza Hut"/>
    <n v="5"/>
    <x v="0"/>
  </r>
  <r>
    <s v="Azerbaijan"/>
    <x v="4"/>
    <s v="Pizza Hut"/>
    <n v="5"/>
    <x v="0"/>
  </r>
  <r>
    <s v="Guam"/>
    <x v="4"/>
    <s v="Pizza Hut"/>
    <n v="5"/>
    <x v="0"/>
  </r>
  <r>
    <s v="Kenya"/>
    <x v="4"/>
    <s v="Pizza Hut"/>
    <n v="5"/>
    <x v="0"/>
  </r>
  <r>
    <s v="Lebanon"/>
    <x v="4"/>
    <s v="Pizza Hut"/>
    <n v="5"/>
    <x v="0"/>
  </r>
  <r>
    <s v="Military - MENA"/>
    <x v="4"/>
    <s v="Pizza Hut"/>
    <n v="5"/>
    <x v="0"/>
  </r>
  <r>
    <s v="Sudan"/>
    <x v="4"/>
    <s v="Pizza Hut"/>
    <n v="5"/>
    <x v="0"/>
  </r>
  <r>
    <s v="Zimbabwe"/>
    <x v="4"/>
    <s v="Pizza Hut"/>
    <n v="5"/>
    <x v="0"/>
  </r>
  <r>
    <s v="Algeria"/>
    <x v="5"/>
    <s v="Pizza Hut"/>
    <n v="5"/>
    <x v="0"/>
  </r>
  <r>
    <s v="Guam"/>
    <x v="5"/>
    <s v="Pizza Hut"/>
    <n v="5"/>
    <x v="0"/>
  </r>
  <r>
    <s v="Malta"/>
    <x v="5"/>
    <s v="Pizza Hut"/>
    <n v="5"/>
    <x v="0"/>
  </r>
  <r>
    <s v="Military - MENA"/>
    <x v="5"/>
    <s v="Pizza Hut"/>
    <n v="5"/>
    <x v="0"/>
  </r>
  <r>
    <s v="Zimbabwe"/>
    <x v="5"/>
    <s v="Pizza Hut"/>
    <n v="5"/>
    <x v="0"/>
  </r>
  <r>
    <s v="Guam"/>
    <x v="0"/>
    <s v="Pizza Hut"/>
    <n v="6"/>
    <x v="0"/>
  </r>
  <r>
    <s v="Guyana"/>
    <x v="0"/>
    <s v="Pizza Hut"/>
    <n v="6"/>
    <x v="0"/>
  </r>
  <r>
    <s v="Kenya"/>
    <x v="0"/>
    <s v="Pizza Hut"/>
    <n v="6"/>
    <x v="0"/>
  </r>
  <r>
    <s v="Zambia"/>
    <x v="0"/>
    <s v="Pizza Hut"/>
    <n v="6"/>
    <x v="0"/>
  </r>
  <r>
    <s v="Zambia"/>
    <x v="1"/>
    <s v="Pizza Hut"/>
    <n v="6"/>
    <x v="0"/>
  </r>
  <r>
    <s v="Military - MENA"/>
    <x v="2"/>
    <s v="Pizza Hut"/>
    <n v="6"/>
    <x v="0"/>
  </r>
  <r>
    <s v="Bolivia"/>
    <x v="3"/>
    <s v="Pizza Hut"/>
    <n v="6"/>
    <x v="0"/>
  </r>
  <r>
    <s v="Ethiopia"/>
    <x v="4"/>
    <s v="Pizza Hut"/>
    <n v="6"/>
    <x v="0"/>
  </r>
  <r>
    <s v="Malta"/>
    <x v="4"/>
    <s v="Pizza Hut"/>
    <n v="6"/>
    <x v="0"/>
  </r>
  <r>
    <s v="Ethiopia"/>
    <x v="5"/>
    <s v="Pizza Hut"/>
    <n v="6"/>
    <x v="0"/>
  </r>
  <r>
    <s v="Kenya"/>
    <x v="5"/>
    <s v="Pizza Hut"/>
    <n v="6"/>
    <x v="0"/>
  </r>
  <r>
    <s v="Bolivia"/>
    <x v="0"/>
    <s v="Pizza Hut"/>
    <n v="7"/>
    <x v="0"/>
  </r>
  <r>
    <s v="Czech Republic"/>
    <x v="0"/>
    <s v="Pizza Hut"/>
    <n v="7"/>
    <x v="0"/>
  </r>
  <r>
    <s v="Ghana"/>
    <x v="0"/>
    <s v="Pizza Hut"/>
    <n v="7"/>
    <x v="0"/>
  </r>
  <r>
    <s v="Iraq"/>
    <x v="0"/>
    <s v="Pizza Hut"/>
    <n v="7"/>
    <x v="0"/>
  </r>
  <r>
    <s v="Mauritius"/>
    <x v="0"/>
    <s v="Pizza Hut"/>
    <n v="7"/>
    <x v="0"/>
  </r>
  <r>
    <s v="Myanmar"/>
    <x v="0"/>
    <s v="Pizza Hut"/>
    <n v="7"/>
    <x v="0"/>
  </r>
  <r>
    <s v="Bolivia"/>
    <x v="1"/>
    <s v="Pizza Hut"/>
    <n v="7"/>
    <x v="0"/>
  </r>
  <r>
    <s v="Guyana"/>
    <x v="1"/>
    <s v="Pizza Hut"/>
    <n v="7"/>
    <x v="0"/>
  </r>
  <r>
    <s v="Iraq"/>
    <x v="1"/>
    <s v="Pizza Hut"/>
    <n v="7"/>
    <x v="0"/>
  </r>
  <r>
    <s v="Mauritius"/>
    <x v="1"/>
    <s v="Pizza Hut"/>
    <n v="7"/>
    <x v="0"/>
  </r>
  <r>
    <s v="Bolivia"/>
    <x v="2"/>
    <s v="Pizza Hut"/>
    <n v="7"/>
    <x v="0"/>
  </r>
  <r>
    <s v="Guyana"/>
    <x v="2"/>
    <s v="Pizza Hut"/>
    <n v="7"/>
    <x v="0"/>
  </r>
  <r>
    <s v="Mauritius"/>
    <x v="2"/>
    <s v="Pizza Hut"/>
    <n v="7"/>
    <x v="0"/>
  </r>
  <r>
    <s v="Switzerland"/>
    <x v="2"/>
    <s v="Pizza Hut"/>
    <n v="7"/>
    <x v="0"/>
  </r>
  <r>
    <s v="Armenia"/>
    <x v="3"/>
    <s v="Pizza Hut"/>
    <n v="7"/>
    <x v="0"/>
  </r>
  <r>
    <s v="Ghana"/>
    <x v="3"/>
    <s v="Pizza Hut"/>
    <n v="7"/>
    <x v="0"/>
  </r>
  <r>
    <s v="Nigeria"/>
    <x v="3"/>
    <s v="Pizza Hut"/>
    <n v="7"/>
    <x v="0"/>
  </r>
  <r>
    <s v="Switzerland"/>
    <x v="3"/>
    <s v="Pizza Hut"/>
    <n v="7"/>
    <x v="0"/>
  </r>
  <r>
    <s v="Armenia"/>
    <x v="4"/>
    <s v="Pizza Hut"/>
    <n v="7"/>
    <x v="0"/>
  </r>
  <r>
    <s v="Cambodia"/>
    <x v="4"/>
    <s v="Pizza Hut"/>
    <n v="7"/>
    <x v="0"/>
  </r>
  <r>
    <s v="Armenia"/>
    <x v="5"/>
    <s v="Pizza Hut"/>
    <n v="7"/>
    <x v="0"/>
  </r>
  <r>
    <s v="Azerbaijan"/>
    <x v="5"/>
    <s v="Pizza Hut"/>
    <n v="7"/>
    <x v="0"/>
  </r>
  <r>
    <s v="Bolivia"/>
    <x v="5"/>
    <s v="Pizza Hut"/>
    <n v="7"/>
    <x v="0"/>
  </r>
  <r>
    <s v="Cambodia"/>
    <x v="5"/>
    <s v="Pizza Hut"/>
    <n v="7"/>
    <x v="0"/>
  </r>
  <r>
    <s v="Lebanon"/>
    <x v="5"/>
    <s v="Pizza Hut"/>
    <n v="7"/>
    <x v="0"/>
  </r>
  <r>
    <s v="Military - MENA"/>
    <x v="0"/>
    <s v="Pizza Hut"/>
    <n v="8"/>
    <x v="0"/>
  </r>
  <r>
    <s v="Switzerland"/>
    <x v="0"/>
    <s v="Pizza Hut"/>
    <n v="8"/>
    <x v="0"/>
  </r>
  <r>
    <s v="Macau"/>
    <x v="1"/>
    <s v="Pizza Hut"/>
    <n v="8"/>
    <x v="0"/>
  </r>
  <r>
    <s v="Military - MENA"/>
    <x v="1"/>
    <s v="Pizza Hut"/>
    <n v="8"/>
    <x v="0"/>
  </r>
  <r>
    <s v="Switzerland"/>
    <x v="1"/>
    <s v="Pizza Hut"/>
    <n v="8"/>
    <x v="0"/>
  </r>
  <r>
    <s v="Tanzania"/>
    <x v="1"/>
    <s v="Pizza Hut"/>
    <n v="8"/>
    <x v="0"/>
  </r>
  <r>
    <s v="West Bank"/>
    <x v="1"/>
    <s v="Pizza Hut"/>
    <n v="8"/>
    <x v="0"/>
  </r>
  <r>
    <s v="Ghana"/>
    <x v="2"/>
    <s v="Pizza Hut"/>
    <n v="8"/>
    <x v="0"/>
  </r>
  <r>
    <s v="Macau"/>
    <x v="2"/>
    <s v="Pizza Hut"/>
    <n v="8"/>
    <x v="0"/>
  </r>
  <r>
    <s v="Tanzania"/>
    <x v="2"/>
    <s v="Pizza Hut"/>
    <n v="8"/>
    <x v="0"/>
  </r>
  <r>
    <s v="West Bank"/>
    <x v="2"/>
    <s v="Pizza Hut"/>
    <n v="8"/>
    <x v="0"/>
  </r>
  <r>
    <s v="Macau"/>
    <x v="3"/>
    <s v="Pizza Hut"/>
    <n v="8"/>
    <x v="0"/>
  </r>
  <r>
    <s v="Tanzania"/>
    <x v="3"/>
    <s v="Pizza Hut"/>
    <n v="8"/>
    <x v="0"/>
  </r>
  <r>
    <s v="West Bank"/>
    <x v="3"/>
    <s v="Pizza Hut"/>
    <n v="8"/>
    <x v="0"/>
  </r>
  <r>
    <s v="Macau"/>
    <x v="4"/>
    <s v="Pizza Hut"/>
    <n v="8"/>
    <x v="0"/>
  </r>
  <r>
    <s v="Nigeria"/>
    <x v="4"/>
    <s v="Pizza Hut"/>
    <n v="8"/>
    <x v="0"/>
  </r>
  <r>
    <s v="Macau"/>
    <x v="5"/>
    <s v="Pizza Hut"/>
    <n v="8"/>
    <x v="0"/>
  </r>
  <r>
    <s v="Military - Europe"/>
    <x v="5"/>
    <s v="Pizza Hut"/>
    <n v="8"/>
    <x v="0"/>
  </r>
  <r>
    <s v="Luxembourg"/>
    <x v="0"/>
    <s v="Pizza Hut"/>
    <n v="9"/>
    <x v="0"/>
  </r>
  <r>
    <s v="Military - Europe"/>
    <x v="0"/>
    <s v="Pizza Hut"/>
    <n v="9"/>
    <x v="0"/>
  </r>
  <r>
    <s v="Venezuela"/>
    <x v="0"/>
    <s v="Pizza Hut"/>
    <n v="9"/>
    <x v="0"/>
  </r>
  <r>
    <s v="Luxembourg"/>
    <x v="1"/>
    <s v="Pizza Hut"/>
    <n v="9"/>
    <x v="0"/>
  </r>
  <r>
    <s v="Venezuela"/>
    <x v="1"/>
    <s v="Pizza Hut"/>
    <n v="9"/>
    <x v="0"/>
  </r>
  <r>
    <s v="Military - Europe"/>
    <x v="2"/>
    <s v="Pizza Hut"/>
    <n v="9"/>
    <x v="0"/>
  </r>
  <r>
    <s v="Venezuela"/>
    <x v="2"/>
    <s v="Pizza Hut"/>
    <n v="9"/>
    <x v="0"/>
  </r>
  <r>
    <s v="Guyana"/>
    <x v="3"/>
    <s v="Pizza Hut"/>
    <n v="9"/>
    <x v="0"/>
  </r>
  <r>
    <s v="Military - Europe"/>
    <x v="3"/>
    <s v="Pizza Hut"/>
    <n v="9"/>
    <x v="0"/>
  </r>
  <r>
    <s v="Venezuela"/>
    <x v="3"/>
    <s v="Pizza Hut"/>
    <n v="9"/>
    <x v="0"/>
  </r>
  <r>
    <s v="Military - Europe"/>
    <x v="4"/>
    <s v="Pizza Hut"/>
    <n v="9"/>
    <x v="0"/>
  </r>
  <r>
    <s v="Tanzania"/>
    <x v="4"/>
    <s v="Pizza Hut"/>
    <n v="9"/>
    <x v="0"/>
  </r>
  <r>
    <s v="Venezuela"/>
    <x v="4"/>
    <s v="Pizza Hut"/>
    <n v="9"/>
    <x v="0"/>
  </r>
  <r>
    <s v="Tanzania"/>
    <x v="5"/>
    <s v="Pizza Hut"/>
    <n v="9"/>
    <x v="0"/>
  </r>
  <r>
    <s v="Venezuela"/>
    <x v="5"/>
    <s v="Pizza Hut"/>
    <n v="9"/>
    <x v="0"/>
  </r>
  <r>
    <s v="Trinidad and Tobago"/>
    <x v="0"/>
    <s v="Pizza Hut"/>
    <n v="10"/>
    <x v="0"/>
  </r>
  <r>
    <s v="Ghana"/>
    <x v="1"/>
    <s v="Pizza Hut"/>
    <n v="10"/>
    <x v="0"/>
  </r>
  <r>
    <s v="Military - Europe"/>
    <x v="1"/>
    <s v="Pizza Hut"/>
    <n v="10"/>
    <x v="0"/>
  </r>
  <r>
    <s v="Luxembourg"/>
    <x v="2"/>
    <s v="Pizza Hut"/>
    <n v="10"/>
    <x v="0"/>
  </r>
  <r>
    <s v="Luxembourg"/>
    <x v="3"/>
    <s v="Pizza Hut"/>
    <n v="10"/>
    <x v="0"/>
  </r>
  <r>
    <s v="Guyana"/>
    <x v="4"/>
    <s v="Pizza Hut"/>
    <n v="10"/>
    <x v="0"/>
  </r>
  <r>
    <s v="Luxembourg"/>
    <x v="4"/>
    <s v="Pizza Hut"/>
    <n v="10"/>
    <x v="0"/>
  </r>
  <r>
    <s v="West Bank"/>
    <x v="4"/>
    <s v="Pizza Hut"/>
    <n v="10"/>
    <x v="0"/>
  </r>
  <r>
    <s v="Guyana"/>
    <x v="5"/>
    <s v="Pizza Hut"/>
    <n v="10"/>
    <x v="0"/>
  </r>
  <r>
    <s v="Luxembourg"/>
    <x v="5"/>
    <s v="Pizza Hut"/>
    <n v="10"/>
    <x v="0"/>
  </r>
  <r>
    <s v="West Bank"/>
    <x v="5"/>
    <s v="Pizza Hut"/>
    <n v="10"/>
    <x v="0"/>
  </r>
  <r>
    <s v="Jamaica"/>
    <x v="0"/>
    <s v="Pizza Hut"/>
    <n v="11"/>
    <x v="0"/>
  </r>
  <r>
    <s v="Myanmar"/>
    <x v="1"/>
    <s v="Pizza Hut"/>
    <n v="11"/>
    <x v="0"/>
  </r>
  <r>
    <s v="Nigeria"/>
    <x v="5"/>
    <s v="Pizza Hut"/>
    <n v="11"/>
    <x v="0"/>
  </r>
  <r>
    <s v="Finland"/>
    <x v="0"/>
    <s v="Pizza Hut"/>
    <n v="12"/>
    <x v="0"/>
  </r>
  <r>
    <s v="Trinidad and Tobago"/>
    <x v="1"/>
    <s v="Pizza Hut"/>
    <n v="12"/>
    <x v="0"/>
  </r>
  <r>
    <s v="Panama"/>
    <x v="2"/>
    <s v="Pizza Hut"/>
    <n v="12"/>
    <x v="0"/>
  </r>
  <r>
    <s v="Trinidad and Tobago"/>
    <x v="2"/>
    <s v="Pizza Hut"/>
    <n v="12"/>
    <x v="0"/>
  </r>
  <r>
    <s v="Myanmar"/>
    <x v="3"/>
    <s v="Pizza Hut"/>
    <n v="12"/>
    <x v="0"/>
  </r>
  <r>
    <s v="Panama"/>
    <x v="3"/>
    <s v="Pizza Hut"/>
    <n v="12"/>
    <x v="0"/>
  </r>
  <r>
    <s v="Trinidad and Tobago"/>
    <x v="3"/>
    <s v="Pizza Hut"/>
    <n v="12"/>
    <x v="0"/>
  </r>
  <r>
    <s v="Myanmar"/>
    <x v="4"/>
    <s v="Pizza Hut"/>
    <n v="12"/>
    <x v="0"/>
  </r>
  <r>
    <s v="Trinidad and Tobago"/>
    <x v="4"/>
    <s v="Pizza Hut"/>
    <n v="12"/>
    <x v="0"/>
  </r>
  <r>
    <s v="Myanmar"/>
    <x v="5"/>
    <s v="Pizza Hut"/>
    <n v="12"/>
    <x v="0"/>
  </r>
  <r>
    <s v="Trinidad and Tobago"/>
    <x v="5"/>
    <s v="Pizza Hut"/>
    <n v="12"/>
    <x v="0"/>
  </r>
  <r>
    <s v="Mongolia"/>
    <x v="0"/>
    <s v="Pizza Hut"/>
    <n v="13"/>
    <x v="0"/>
  </r>
  <r>
    <s v="Jamaica"/>
    <x v="1"/>
    <s v="Pizza Hut"/>
    <n v="13"/>
    <x v="0"/>
  </r>
  <r>
    <s v="Mongolia"/>
    <x v="1"/>
    <s v="Pizza Hut"/>
    <n v="13"/>
    <x v="0"/>
  </r>
  <r>
    <s v="Myanmar"/>
    <x v="2"/>
    <s v="Pizza Hut"/>
    <n v="13"/>
    <x v="0"/>
  </r>
  <r>
    <s v="Ghana"/>
    <x v="4"/>
    <s v="Pizza Hut"/>
    <n v="13"/>
    <x v="0"/>
  </r>
  <r>
    <s v="Ireland"/>
    <x v="2"/>
    <s v="Pizza Hut"/>
    <n v="14"/>
    <x v="0"/>
  </r>
  <r>
    <s v="Jamaica"/>
    <x v="2"/>
    <s v="Pizza Hut"/>
    <n v="14"/>
    <x v="0"/>
  </r>
  <r>
    <s v="Mongolia"/>
    <x v="2"/>
    <s v="Pizza Hut"/>
    <n v="14"/>
    <x v="0"/>
  </r>
  <r>
    <s v="Ireland"/>
    <x v="3"/>
    <s v="Pizza Hut"/>
    <n v="14"/>
    <x v="0"/>
  </r>
  <r>
    <s v="Jamaica"/>
    <x v="3"/>
    <s v="Pizza Hut"/>
    <n v="14"/>
    <x v="0"/>
  </r>
  <r>
    <s v="Ireland"/>
    <x v="4"/>
    <s v="Pizza Hut"/>
    <n v="14"/>
    <x v="0"/>
  </r>
  <r>
    <s v="Ghana"/>
    <x v="5"/>
    <s v="Pizza Hut"/>
    <n v="14"/>
    <x v="0"/>
  </r>
  <r>
    <s v="Ireland"/>
    <x v="5"/>
    <s v="Pizza Hut"/>
    <n v="14"/>
    <x v="0"/>
  </r>
  <r>
    <s v="Brunei"/>
    <x v="0"/>
    <s v="Pizza Hut"/>
    <n v="15"/>
    <x v="0"/>
  </r>
  <r>
    <s v="Brunei"/>
    <x v="1"/>
    <s v="Pizza Hut"/>
    <n v="15"/>
    <x v="0"/>
  </r>
  <r>
    <s v="Lebanon"/>
    <x v="1"/>
    <s v="Pizza Hut"/>
    <n v="15"/>
    <x v="0"/>
  </r>
  <r>
    <s v="Jamaica"/>
    <x v="4"/>
    <s v="Pizza Hut"/>
    <n v="15"/>
    <x v="0"/>
  </r>
  <r>
    <s v="Jamaica"/>
    <x v="5"/>
    <s v="Pizza Hut"/>
    <n v="15"/>
    <x v="0"/>
  </r>
  <r>
    <s v="Bahrain"/>
    <x v="0"/>
    <s v="Pizza Hut"/>
    <n v="16"/>
    <x v="0"/>
  </r>
  <r>
    <s v="Bangladesh"/>
    <x v="0"/>
    <s v="Pizza Hut"/>
    <n v="16"/>
    <x v="0"/>
  </r>
  <r>
    <s v="Greece"/>
    <x v="0"/>
    <s v="Pizza Hut"/>
    <n v="16"/>
    <x v="0"/>
  </r>
  <r>
    <s v="Bahrain"/>
    <x v="1"/>
    <s v="Pizza Hut"/>
    <n v="16"/>
    <x v="0"/>
  </r>
  <r>
    <s v="Greece"/>
    <x v="1"/>
    <s v="Pizza Hut"/>
    <n v="16"/>
    <x v="0"/>
  </r>
  <r>
    <s v="Bangladesh"/>
    <x v="2"/>
    <s v="Pizza Hut"/>
    <n v="16"/>
    <x v="0"/>
  </r>
  <r>
    <s v="Brunei"/>
    <x v="2"/>
    <s v="Pizza Hut"/>
    <n v="16"/>
    <x v="0"/>
  </r>
  <r>
    <s v="Czech Republic"/>
    <x v="4"/>
    <s v="Pizza Hut"/>
    <n v="16"/>
    <x v="0"/>
  </r>
  <r>
    <s v="Czech Republic"/>
    <x v="5"/>
    <s v="Pizza Hut"/>
    <n v="16"/>
    <x v="0"/>
  </r>
  <r>
    <s v="Nicaragua"/>
    <x v="0"/>
    <s v="Pizza Hut"/>
    <n v="17"/>
    <x v="0"/>
  </r>
  <r>
    <s v="Bangladesh"/>
    <x v="1"/>
    <s v="Pizza Hut"/>
    <n v="17"/>
    <x v="0"/>
  </r>
  <r>
    <s v="Czech Republic"/>
    <x v="1"/>
    <s v="Pizza Hut"/>
    <n v="17"/>
    <x v="0"/>
  </r>
  <r>
    <s v="Jordan"/>
    <x v="1"/>
    <s v="Pizza Hut"/>
    <n v="17"/>
    <x v="0"/>
  </r>
  <r>
    <s v="Nicaragua"/>
    <x v="1"/>
    <s v="Pizza Hut"/>
    <n v="17"/>
    <x v="0"/>
  </r>
  <r>
    <s v="Bahrain"/>
    <x v="2"/>
    <s v="Pizza Hut"/>
    <n v="17"/>
    <x v="0"/>
  </r>
  <r>
    <s v="Czech Republic"/>
    <x v="2"/>
    <s v="Pizza Hut"/>
    <n v="17"/>
    <x v="0"/>
  </r>
  <r>
    <s v="Jordan"/>
    <x v="2"/>
    <s v="Pizza Hut"/>
    <n v="17"/>
    <x v="0"/>
  </r>
  <r>
    <s v="Nicaragua"/>
    <x v="2"/>
    <s v="Pizza Hut"/>
    <n v="17"/>
    <x v="0"/>
  </r>
  <r>
    <s v="Brunei"/>
    <x v="3"/>
    <s v="Pizza Hut"/>
    <n v="17"/>
    <x v="0"/>
  </r>
  <r>
    <s v="Czech Republic"/>
    <x v="3"/>
    <s v="Pizza Hut"/>
    <n v="17"/>
    <x v="0"/>
  </r>
  <r>
    <s v="Nicaragua"/>
    <x v="3"/>
    <s v="Pizza Hut"/>
    <n v="17"/>
    <x v="0"/>
  </r>
  <r>
    <s v="Nicaragua"/>
    <x v="4"/>
    <s v="Pizza Hut"/>
    <n v="17"/>
    <x v="0"/>
  </r>
  <r>
    <s v="Nicaragua"/>
    <x v="5"/>
    <s v="Pizza Hut"/>
    <n v="17"/>
    <x v="0"/>
  </r>
  <r>
    <s v="Jordan"/>
    <x v="0"/>
    <s v="Pizza Hut"/>
    <n v="18"/>
    <x v="0"/>
  </r>
  <r>
    <s v="Finland"/>
    <x v="1"/>
    <s v="Pizza Hut"/>
    <n v="18"/>
    <x v="0"/>
  </r>
  <r>
    <s v="Jordan"/>
    <x v="3"/>
    <s v="Pizza Hut"/>
    <n v="18"/>
    <x v="0"/>
  </r>
  <r>
    <s v="Mongolia"/>
    <x v="3"/>
    <s v="Pizza Hut"/>
    <n v="18"/>
    <x v="0"/>
  </r>
  <r>
    <s v="Brunei"/>
    <x v="4"/>
    <s v="Pizza Hut"/>
    <n v="18"/>
    <x v="0"/>
  </r>
  <r>
    <s v="Hungary"/>
    <x v="0"/>
    <s v="Pizza Hut"/>
    <n v="19"/>
    <x v="0"/>
  </r>
  <r>
    <s v="Military - United States"/>
    <x v="0"/>
    <s v="Pizza Hut"/>
    <n v="19"/>
    <x v="0"/>
  </r>
  <r>
    <s v="Finland"/>
    <x v="2"/>
    <s v="Pizza Hut"/>
    <n v="19"/>
    <x v="0"/>
  </r>
  <r>
    <s v="Military - United States"/>
    <x v="2"/>
    <s v="Pizza Hut"/>
    <n v="19"/>
    <x v="0"/>
  </r>
  <r>
    <s v="Bangladesh"/>
    <x v="3"/>
    <s v="Pizza Hut"/>
    <n v="19"/>
    <x v="0"/>
  </r>
  <r>
    <s v="Military - United States"/>
    <x v="3"/>
    <s v="Pizza Hut"/>
    <n v="19"/>
    <x v="0"/>
  </r>
  <r>
    <s v="Jordan"/>
    <x v="4"/>
    <s v="Pizza Hut"/>
    <n v="19"/>
    <x v="0"/>
  </r>
  <r>
    <s v="Military - United States"/>
    <x v="4"/>
    <s v="Pizza Hut"/>
    <n v="19"/>
    <x v="0"/>
  </r>
  <r>
    <s v="Brunei"/>
    <x v="5"/>
    <s v="Pizza Hut"/>
    <n v="19"/>
    <x v="0"/>
  </r>
  <r>
    <s v="Military - United States"/>
    <x v="5"/>
    <s v="Pizza Hut"/>
    <n v="19"/>
    <x v="0"/>
  </r>
  <r>
    <s v="Lebanon"/>
    <x v="0"/>
    <s v="Pizza Hut"/>
    <n v="20"/>
    <x v="0"/>
  </r>
  <r>
    <s v="Ireland"/>
    <x v="1"/>
    <s v="Pizza Hut"/>
    <n v="20"/>
    <x v="0"/>
  </r>
  <r>
    <s v="Military - United States"/>
    <x v="1"/>
    <s v="Pizza Hut"/>
    <n v="20"/>
    <x v="0"/>
  </r>
  <r>
    <s v="Mongolia"/>
    <x v="4"/>
    <s v="Pizza Hut"/>
    <n v="20"/>
    <x v="0"/>
  </r>
  <r>
    <s v="Jordan"/>
    <x v="5"/>
    <s v="Pizza Hut"/>
    <n v="20"/>
    <x v="0"/>
  </r>
  <r>
    <s v="Bahrain"/>
    <x v="3"/>
    <s v="Pizza Hut"/>
    <n v="21"/>
    <x v="0"/>
  </r>
  <r>
    <s v="Finland"/>
    <x v="4"/>
    <s v="Pizza Hut"/>
    <n v="21"/>
    <x v="0"/>
  </r>
  <r>
    <s v="Finland"/>
    <x v="5"/>
    <s v="Pizza Hut"/>
    <n v="21"/>
    <x v="0"/>
  </r>
  <r>
    <s v="Mongolia"/>
    <x v="5"/>
    <s v="Pizza Hut"/>
    <n v="21"/>
    <x v="0"/>
  </r>
  <r>
    <s v="Ireland"/>
    <x v="0"/>
    <s v="Pizza Hut"/>
    <n v="22"/>
    <x v="0"/>
  </r>
  <r>
    <s v="Paraguay"/>
    <x v="2"/>
    <s v="Pizza Hut"/>
    <n v="22"/>
    <x v="0"/>
  </r>
  <r>
    <s v="Bahrain"/>
    <x v="4"/>
    <s v="Pizza Hut"/>
    <n v="22"/>
    <x v="0"/>
  </r>
  <r>
    <s v="Bangladesh"/>
    <x v="4"/>
    <s v="Pizza Hut"/>
    <n v="22"/>
    <x v="0"/>
  </r>
  <r>
    <s v="Bahrain"/>
    <x v="5"/>
    <s v="Pizza Hut"/>
    <n v="22"/>
    <x v="0"/>
  </r>
  <r>
    <s v="Sweden"/>
    <x v="0"/>
    <s v="Pizza Hut"/>
    <n v="23"/>
    <x v="0"/>
  </r>
  <r>
    <s v="Finland"/>
    <x v="3"/>
    <s v="Pizza Hut"/>
    <n v="23"/>
    <x v="0"/>
  </r>
  <r>
    <s v="Bangladesh"/>
    <x v="5"/>
    <s v="Pizza Hut"/>
    <n v="23"/>
    <x v="0"/>
  </r>
  <r>
    <s v="Paraguay"/>
    <x v="0"/>
    <s v="Pizza Hut"/>
    <n v="24"/>
    <x v="0"/>
  </r>
  <r>
    <s v="Sweden"/>
    <x v="1"/>
    <s v="Pizza Hut"/>
    <n v="24"/>
    <x v="0"/>
  </r>
  <r>
    <s v="Paraguay"/>
    <x v="1"/>
    <s v="Pizza Hut"/>
    <n v="25"/>
    <x v="0"/>
  </r>
  <r>
    <s v="Paraguay"/>
    <x v="3"/>
    <s v="Pizza Hut"/>
    <n v="25"/>
    <x v="0"/>
  </r>
  <r>
    <s v="Hungary"/>
    <x v="1"/>
    <s v="Pizza Hut"/>
    <n v="26"/>
    <x v="0"/>
  </r>
  <r>
    <s v="Hungary"/>
    <x v="2"/>
    <s v="Pizza Hut"/>
    <n v="26"/>
    <x v="0"/>
  </r>
  <r>
    <s v="Sweden"/>
    <x v="2"/>
    <s v="Pizza Hut"/>
    <n v="26"/>
    <x v="0"/>
  </r>
  <r>
    <s v="Hungary"/>
    <x v="3"/>
    <s v="Pizza Hut"/>
    <n v="26"/>
    <x v="0"/>
  </r>
  <r>
    <s v="Hungary"/>
    <x v="4"/>
    <s v="Pizza Hut"/>
    <n v="26"/>
    <x v="0"/>
  </r>
  <r>
    <s v="Sweden"/>
    <x v="3"/>
    <s v="Pizza Hut"/>
    <n v="27"/>
    <x v="0"/>
  </r>
  <r>
    <s v="Paraguay"/>
    <x v="4"/>
    <s v="Pizza Hut"/>
    <n v="27"/>
    <x v="0"/>
  </r>
  <r>
    <s v="Hungary"/>
    <x v="5"/>
    <s v="Pizza Hut"/>
    <n v="27"/>
    <x v="0"/>
  </r>
  <r>
    <s v="Paraguay"/>
    <x v="5"/>
    <s v="Pizza Hut"/>
    <n v="27"/>
    <x v="0"/>
  </r>
  <r>
    <s v="Dominican Republic"/>
    <x v="0"/>
    <s v="Pizza Hut"/>
    <n v="29"/>
    <x v="0"/>
  </r>
  <r>
    <s v="Dominican Republic"/>
    <x v="1"/>
    <s v="Pizza Hut"/>
    <n v="29"/>
    <x v="0"/>
  </r>
  <r>
    <s v="Dominican Republic"/>
    <x v="2"/>
    <s v="Pizza Hut"/>
    <n v="29"/>
    <x v="0"/>
  </r>
  <r>
    <s v="Dominican Republic"/>
    <x v="3"/>
    <s v="Pizza Hut"/>
    <n v="30"/>
    <x v="0"/>
  </r>
  <r>
    <s v="Dominican Republic"/>
    <x v="4"/>
    <s v="Pizza Hut"/>
    <n v="30"/>
    <x v="0"/>
  </r>
  <r>
    <s v="Cyprus"/>
    <x v="4"/>
    <s v="Pizza Hut"/>
    <n v="32"/>
    <x v="0"/>
  </r>
  <r>
    <s v="Cyprus"/>
    <x v="5"/>
    <s v="Pizza Hut"/>
    <n v="32"/>
    <x v="0"/>
  </r>
  <r>
    <s v="Dominican Republic"/>
    <x v="5"/>
    <s v="Pizza Hut"/>
    <n v="32"/>
    <x v="0"/>
  </r>
  <r>
    <s v="Cyprus"/>
    <x v="3"/>
    <s v="Pizza Hut"/>
    <n v="33"/>
    <x v="0"/>
  </r>
  <r>
    <s v="Cyprus"/>
    <x v="2"/>
    <s v="Pizza Hut"/>
    <n v="34"/>
    <x v="0"/>
  </r>
  <r>
    <s v="Cyprus"/>
    <x v="1"/>
    <s v="Pizza Hut"/>
    <n v="35"/>
    <x v="0"/>
  </r>
  <r>
    <s v="Saudi Arabia"/>
    <x v="2"/>
    <s v="Pizza Hut"/>
    <n v="35"/>
    <x v="0"/>
  </r>
  <r>
    <s v="Saudi Arabia"/>
    <x v="3"/>
    <s v="Pizza Hut"/>
    <n v="35"/>
    <x v="0"/>
  </r>
  <r>
    <s v="Sweden"/>
    <x v="4"/>
    <s v="Pizza Hut"/>
    <n v="35"/>
    <x v="0"/>
  </r>
  <r>
    <s v="Cyprus"/>
    <x v="0"/>
    <s v="Pizza Hut"/>
    <n v="36"/>
    <x v="0"/>
  </r>
  <r>
    <s v="Qatar"/>
    <x v="0"/>
    <s v="Pizza Hut"/>
    <n v="36"/>
    <x v="0"/>
  </r>
  <r>
    <s v="Qatar"/>
    <x v="1"/>
    <s v="Pizza Hut"/>
    <n v="37"/>
    <x v="0"/>
  </r>
  <r>
    <s v="Qatar"/>
    <x v="2"/>
    <s v="Pizza Hut"/>
    <n v="38"/>
    <x v="0"/>
  </r>
  <r>
    <s v="Romania"/>
    <x v="2"/>
    <s v="Pizza Hut"/>
    <n v="39"/>
    <x v="0"/>
  </r>
  <r>
    <s v="Sweden"/>
    <x v="5"/>
    <s v="Pizza Hut"/>
    <n v="40"/>
    <x v="0"/>
  </r>
  <r>
    <s v="Oman"/>
    <x v="0"/>
    <s v="Pizza Hut"/>
    <n v="41"/>
    <x v="0"/>
  </r>
  <r>
    <s v="Oman"/>
    <x v="2"/>
    <s v="Pizza Hut"/>
    <n v="41"/>
    <x v="0"/>
  </r>
  <r>
    <s v="Romania"/>
    <x v="5"/>
    <s v="Pizza Hut"/>
    <n v="41"/>
    <x v="0"/>
  </r>
  <r>
    <s v="Panama"/>
    <x v="1"/>
    <s v="Pizza Hut"/>
    <n v="42"/>
    <x v="0"/>
  </r>
  <r>
    <s v="Qatar"/>
    <x v="3"/>
    <s v="Pizza Hut"/>
    <n v="42"/>
    <x v="0"/>
  </r>
  <r>
    <s v="Romania"/>
    <x v="3"/>
    <s v="Pizza Hut"/>
    <n v="42"/>
    <x v="0"/>
  </r>
  <r>
    <s v="Oman"/>
    <x v="1"/>
    <s v="Pizza Hut"/>
    <n v="43"/>
    <x v="0"/>
  </r>
  <r>
    <s v="Romania"/>
    <x v="4"/>
    <s v="Pizza Hut"/>
    <n v="43"/>
    <x v="0"/>
  </r>
  <r>
    <s v="Panama"/>
    <x v="0"/>
    <s v="Pizza Hut"/>
    <n v="44"/>
    <x v="0"/>
  </r>
  <r>
    <s v="Romania"/>
    <x v="0"/>
    <s v="Pizza Hut"/>
    <n v="45"/>
    <x v="0"/>
  </r>
  <r>
    <s v="Romania"/>
    <x v="1"/>
    <s v="Pizza Hut"/>
    <n v="45"/>
    <x v="0"/>
  </r>
  <r>
    <s v="Oman"/>
    <x v="3"/>
    <s v="Pizza Hut"/>
    <n v="45"/>
    <x v="0"/>
  </r>
  <r>
    <s v="Oman"/>
    <x v="4"/>
    <s v="Pizza Hut"/>
    <n v="46"/>
    <x v="0"/>
  </r>
  <r>
    <s v="Qatar"/>
    <x v="4"/>
    <s v="Pizza Hut"/>
    <n v="46"/>
    <x v="0"/>
  </r>
  <r>
    <s v="Qatar"/>
    <x v="5"/>
    <s v="Pizza Hut"/>
    <n v="46"/>
    <x v="0"/>
  </r>
  <r>
    <s v="Oman"/>
    <x v="5"/>
    <s v="Pizza Hut"/>
    <n v="47"/>
    <x v="0"/>
  </r>
  <r>
    <s v="Morocco"/>
    <x v="0"/>
    <s v="Pizza Hut"/>
    <n v="49"/>
    <x v="0"/>
  </r>
  <r>
    <s v="South Africa"/>
    <x v="5"/>
    <s v="Pizza Hut"/>
    <n v="49"/>
    <x v="0"/>
  </r>
  <r>
    <s v="Russia"/>
    <x v="3"/>
    <s v="Pizza Hut"/>
    <n v="50"/>
    <x v="0"/>
  </r>
  <r>
    <s v="Turkey"/>
    <x v="0"/>
    <s v="Pizza Hut"/>
    <n v="51"/>
    <x v="0"/>
  </r>
  <r>
    <s v="Morocco"/>
    <x v="2"/>
    <s v="Pizza Hut"/>
    <n v="52"/>
    <x v="0"/>
  </r>
  <r>
    <s v="Morocco"/>
    <x v="3"/>
    <s v="Pizza Hut"/>
    <n v="52"/>
    <x v="0"/>
  </r>
  <r>
    <s v="Morocco"/>
    <x v="4"/>
    <s v="Pizza Hut"/>
    <n v="52"/>
    <x v="0"/>
  </r>
  <r>
    <s v="Morocco"/>
    <x v="5"/>
    <s v="Pizza Hut"/>
    <n v="52"/>
    <x v="0"/>
  </r>
  <r>
    <s v="Morocco"/>
    <x v="1"/>
    <s v="Pizza Hut"/>
    <n v="53"/>
    <x v="0"/>
  </r>
  <r>
    <s v="South Africa"/>
    <x v="4"/>
    <s v="Pizza Hut"/>
    <n v="53"/>
    <x v="0"/>
  </r>
  <r>
    <s v="Honduras"/>
    <x v="0"/>
    <s v="Pizza Hut"/>
    <n v="54"/>
    <x v="0"/>
  </r>
  <r>
    <s v="Costa Rica"/>
    <x v="2"/>
    <s v="Pizza Hut"/>
    <n v="55"/>
    <x v="0"/>
  </r>
  <r>
    <s v="South Africa"/>
    <x v="2"/>
    <s v="Pizza Hut"/>
    <n v="55"/>
    <x v="0"/>
  </r>
  <r>
    <s v="Puerto Rico"/>
    <x v="2"/>
    <s v="Pizza Hut"/>
    <n v="56"/>
    <x v="0"/>
  </r>
  <r>
    <s v="Guatemala"/>
    <x v="4"/>
    <s v="Pizza Hut"/>
    <n v="56"/>
    <x v="0"/>
  </r>
  <r>
    <s v="Honduras"/>
    <x v="1"/>
    <s v="Pizza Hut"/>
    <n v="57"/>
    <x v="0"/>
  </r>
  <r>
    <s v="Puerto Rico"/>
    <x v="1"/>
    <s v="Pizza Hut"/>
    <n v="57"/>
    <x v="0"/>
  </r>
  <r>
    <s v="Honduras"/>
    <x v="2"/>
    <s v="Pizza Hut"/>
    <n v="57"/>
    <x v="0"/>
  </r>
  <r>
    <s v="Russia"/>
    <x v="2"/>
    <s v="Pizza Hut"/>
    <n v="57"/>
    <x v="0"/>
  </r>
  <r>
    <s v="Costa Rica"/>
    <x v="3"/>
    <s v="Pizza Hut"/>
    <n v="57"/>
    <x v="0"/>
  </r>
  <r>
    <s v="Honduras"/>
    <x v="3"/>
    <s v="Pizza Hut"/>
    <n v="57"/>
    <x v="0"/>
  </r>
  <r>
    <s v="Puerto Rico"/>
    <x v="3"/>
    <s v="Pizza Hut"/>
    <n v="57"/>
    <x v="0"/>
  </r>
  <r>
    <s v="Costa Rica"/>
    <x v="4"/>
    <s v="Pizza Hut"/>
    <n v="57"/>
    <x v="0"/>
  </r>
  <r>
    <s v="Guatemala"/>
    <x v="5"/>
    <s v="Pizza Hut"/>
    <n v="57"/>
    <x v="0"/>
  </r>
  <r>
    <s v="Puerto Rico"/>
    <x v="5"/>
    <s v="Pizza Hut"/>
    <n v="57"/>
    <x v="0"/>
  </r>
  <r>
    <s v="Puerto Rico"/>
    <x v="0"/>
    <s v="Pizza Hut"/>
    <n v="58"/>
    <x v="0"/>
  </r>
  <r>
    <s v="Turkey"/>
    <x v="3"/>
    <s v="Pizza Hut"/>
    <n v="58"/>
    <x v="0"/>
  </r>
  <r>
    <s v="Puerto Rico"/>
    <x v="4"/>
    <s v="Pizza Hut"/>
    <n v="58"/>
    <x v="0"/>
  </r>
  <r>
    <s v="Costa Rica"/>
    <x v="0"/>
    <s v="Pizza Hut"/>
    <n v="59"/>
    <x v="0"/>
  </r>
  <r>
    <s v="Sri Lanka"/>
    <x v="0"/>
    <s v="Pizza Hut"/>
    <n v="59"/>
    <x v="0"/>
  </r>
  <r>
    <s v="Turkey"/>
    <x v="2"/>
    <s v="Pizza Hut"/>
    <n v="59"/>
    <x v="0"/>
  </r>
  <r>
    <s v="Costa Rica"/>
    <x v="5"/>
    <s v="Pizza Hut"/>
    <n v="59"/>
    <x v="0"/>
  </r>
  <r>
    <s v="Ecuador"/>
    <x v="0"/>
    <s v="Pizza Hut"/>
    <n v="60"/>
    <x v="0"/>
  </r>
  <r>
    <s v="Costa Rica"/>
    <x v="1"/>
    <s v="Pizza Hut"/>
    <n v="60"/>
    <x v="0"/>
  </r>
  <r>
    <s v="Turkey"/>
    <x v="1"/>
    <s v="Pizza Hut"/>
    <n v="60"/>
    <x v="0"/>
  </r>
  <r>
    <s v="Honduras"/>
    <x v="4"/>
    <s v="Pizza Hut"/>
    <n v="60"/>
    <x v="0"/>
  </r>
  <r>
    <s v="Honduras"/>
    <x v="5"/>
    <s v="Pizza Hut"/>
    <n v="61"/>
    <x v="0"/>
  </r>
  <r>
    <s v="South Africa"/>
    <x v="3"/>
    <s v="Pizza Hut"/>
    <n v="62"/>
    <x v="0"/>
  </r>
  <r>
    <s v="Kuwait"/>
    <x v="0"/>
    <s v="Pizza Hut"/>
    <n v="63"/>
    <x v="0"/>
  </r>
  <r>
    <s v="South Africa"/>
    <x v="0"/>
    <s v="Pizza Hut"/>
    <n v="63"/>
    <x v="0"/>
  </r>
  <r>
    <s v="Russia"/>
    <x v="0"/>
    <s v="Pizza Hut"/>
    <n v="64"/>
    <x v="0"/>
  </r>
  <r>
    <s v="Kuwait"/>
    <x v="1"/>
    <s v="Pizza Hut"/>
    <n v="64"/>
    <x v="0"/>
  </r>
  <r>
    <s v="Sri Lanka"/>
    <x v="2"/>
    <s v="Pizza Hut"/>
    <n v="64"/>
    <x v="0"/>
  </r>
  <r>
    <s v="South Africa"/>
    <x v="1"/>
    <s v="Pizza Hut"/>
    <n v="65"/>
    <x v="0"/>
  </r>
  <r>
    <s v="Sri Lanka"/>
    <x v="1"/>
    <s v="Pizza Hut"/>
    <n v="65"/>
    <x v="0"/>
  </r>
  <r>
    <s v="Saudi Arabia"/>
    <x v="4"/>
    <s v="Pizza Hut"/>
    <n v="65"/>
    <x v="0"/>
  </r>
  <r>
    <s v="Ecuador"/>
    <x v="1"/>
    <s v="Pizza Hut"/>
    <n v="66"/>
    <x v="0"/>
  </r>
  <r>
    <s v="Kuwait"/>
    <x v="2"/>
    <s v="Pizza Hut"/>
    <n v="66"/>
    <x v="0"/>
  </r>
  <r>
    <s v="El Salvador"/>
    <x v="4"/>
    <s v="Pizza Hut"/>
    <n v="67"/>
    <x v="0"/>
  </r>
  <r>
    <s v="El Salvador"/>
    <x v="5"/>
    <s v="Pizza Hut"/>
    <n v="68"/>
    <x v="0"/>
  </r>
  <r>
    <s v="Ecuador"/>
    <x v="2"/>
    <s v="Pizza Hut"/>
    <n v="69"/>
    <x v="0"/>
  </r>
  <r>
    <s v="Russia"/>
    <x v="1"/>
    <s v="Pizza Hut"/>
    <n v="70"/>
    <x v="0"/>
  </r>
  <r>
    <s v="Ecuador"/>
    <x v="3"/>
    <s v="Pizza Hut"/>
    <n v="72"/>
    <x v="0"/>
  </r>
  <r>
    <s v="Kuwait"/>
    <x v="3"/>
    <s v="Pizza Hut"/>
    <n v="72"/>
    <x v="0"/>
  </r>
  <r>
    <s v="Ecuador"/>
    <x v="4"/>
    <s v="Pizza Hut"/>
    <n v="74"/>
    <x v="0"/>
  </r>
  <r>
    <s v="Singapore"/>
    <x v="5"/>
    <s v="Pizza Hut"/>
    <n v="74"/>
    <x v="0"/>
  </r>
  <r>
    <s v="Ecuador"/>
    <x v="5"/>
    <s v="Pizza Hut"/>
    <n v="75"/>
    <x v="0"/>
  </r>
  <r>
    <s v="Kuwait"/>
    <x v="4"/>
    <s v="Pizza Hut"/>
    <n v="76"/>
    <x v="0"/>
  </r>
  <r>
    <s v="Egypt"/>
    <x v="0"/>
    <s v="Pizza Hut"/>
    <n v="77"/>
    <x v="0"/>
  </r>
  <r>
    <s v="Germany"/>
    <x v="2"/>
    <s v="Pizza Hut"/>
    <n v="77"/>
    <x v="0"/>
  </r>
  <r>
    <s v="Singapore"/>
    <x v="2"/>
    <s v="Pizza Hut"/>
    <n v="77"/>
    <x v="0"/>
  </r>
  <r>
    <s v="Germany"/>
    <x v="3"/>
    <s v="Pizza Hut"/>
    <n v="77"/>
    <x v="0"/>
  </r>
  <r>
    <s v="Pakistan"/>
    <x v="3"/>
    <s v="Pizza Hut"/>
    <n v="77"/>
    <x v="0"/>
  </r>
  <r>
    <s v="Pakistan"/>
    <x v="4"/>
    <s v="Pizza Hut"/>
    <n v="77"/>
    <x v="0"/>
  </r>
  <r>
    <s v="Germany"/>
    <x v="0"/>
    <s v="Pizza Hut"/>
    <n v="78"/>
    <x v="0"/>
  </r>
  <r>
    <s v="Singapore"/>
    <x v="0"/>
    <s v="Pizza Hut"/>
    <n v="78"/>
    <x v="0"/>
  </r>
  <r>
    <s v="Singapore"/>
    <x v="3"/>
    <s v="Pizza Hut"/>
    <n v="78"/>
    <x v="0"/>
  </r>
  <r>
    <s v="Singapore"/>
    <x v="4"/>
    <s v="Pizza Hut"/>
    <n v="78"/>
    <x v="0"/>
  </r>
  <r>
    <s v="Singapore"/>
    <x v="1"/>
    <s v="Pizza Hut"/>
    <n v="79"/>
    <x v="0"/>
  </r>
  <r>
    <s v="Colombia"/>
    <x v="2"/>
    <s v="Pizza Hut"/>
    <n v="79"/>
    <x v="0"/>
  </r>
  <r>
    <s v="Germany"/>
    <x v="1"/>
    <s v="Pizza Hut"/>
    <n v="80"/>
    <x v="0"/>
  </r>
  <r>
    <s v="Germany"/>
    <x v="4"/>
    <s v="Pizza Hut"/>
    <n v="80"/>
    <x v="0"/>
  </r>
  <r>
    <s v="Kuwait"/>
    <x v="5"/>
    <s v="Pizza Hut"/>
    <n v="80"/>
    <x v="0"/>
  </r>
  <r>
    <s v="Vietnam"/>
    <x v="0"/>
    <s v="Pizza Hut"/>
    <n v="81"/>
    <x v="0"/>
  </r>
  <r>
    <s v="Colombia"/>
    <x v="5"/>
    <s v="Pizza Hut"/>
    <n v="81"/>
    <x v="0"/>
  </r>
  <r>
    <s v="Colombia"/>
    <x v="4"/>
    <s v="Pizza Hut"/>
    <n v="82"/>
    <x v="0"/>
  </r>
  <r>
    <s v="Germany"/>
    <x v="5"/>
    <s v="Pizza Hut"/>
    <n v="83"/>
    <x v="0"/>
  </r>
  <r>
    <s v="Sri Lanka"/>
    <x v="3"/>
    <s v="Pizza Hut"/>
    <n v="84"/>
    <x v="0"/>
  </r>
  <r>
    <s v="Egypt"/>
    <x v="2"/>
    <s v="Pizza Hut"/>
    <n v="85"/>
    <x v="0"/>
  </r>
  <r>
    <s v="Egypt"/>
    <x v="1"/>
    <s v="Pizza Hut"/>
    <n v="86"/>
    <x v="0"/>
  </r>
  <r>
    <s v="Colombia"/>
    <x v="3"/>
    <s v="Pizza Hut"/>
    <n v="86"/>
    <x v="0"/>
  </r>
  <r>
    <s v="Saudi Arabia"/>
    <x v="5"/>
    <s v="Pizza Hut"/>
    <n v="87"/>
    <x v="0"/>
  </r>
  <r>
    <s v="Colombia"/>
    <x v="0"/>
    <s v="Pizza Hut"/>
    <n v="88"/>
    <x v="0"/>
  </r>
  <r>
    <s v="Israel"/>
    <x v="0"/>
    <s v="Pizza Hut"/>
    <n v="89"/>
    <x v="0"/>
  </r>
  <r>
    <s v="Israel"/>
    <x v="1"/>
    <s v="Pizza Hut"/>
    <n v="89"/>
    <x v="0"/>
  </r>
  <r>
    <s v="Pakistan"/>
    <x v="2"/>
    <s v="Pizza Hut"/>
    <n v="89"/>
    <x v="0"/>
  </r>
  <r>
    <s v="Israel"/>
    <x v="2"/>
    <s v="Pizza Hut"/>
    <n v="90"/>
    <x v="0"/>
  </r>
  <r>
    <s v="Egypt"/>
    <x v="3"/>
    <s v="Pizza Hut"/>
    <n v="93"/>
    <x v="0"/>
  </r>
  <r>
    <s v="Colombia"/>
    <x v="1"/>
    <s v="Pizza Hut"/>
    <n v="96"/>
    <x v="0"/>
  </r>
  <r>
    <s v="Israel"/>
    <x v="3"/>
    <s v="Pizza Hut"/>
    <n v="97"/>
    <x v="0"/>
  </r>
  <r>
    <s v="New Zealand"/>
    <x v="0"/>
    <s v="Pizza Hut"/>
    <n v="98"/>
    <x v="0"/>
  </r>
  <r>
    <s v="Vietnam"/>
    <x v="1"/>
    <s v="Pizza Hut"/>
    <n v="98"/>
    <x v="0"/>
  </r>
  <r>
    <s v="Egypt"/>
    <x v="4"/>
    <s v="Pizza Hut"/>
    <n v="99"/>
    <x v="0"/>
  </r>
  <r>
    <s v="Egypt"/>
    <x v="5"/>
    <s v="Pizza Hut"/>
    <n v="99"/>
    <x v="0"/>
  </r>
  <r>
    <s v="Pakistan"/>
    <x v="1"/>
    <s v="Pizza Hut"/>
    <n v="100"/>
    <x v="0"/>
  </r>
  <r>
    <s v="Vietnam"/>
    <x v="2"/>
    <s v="Pizza Hut"/>
    <n v="100"/>
    <x v="0"/>
  </r>
  <r>
    <s v="New Zealand"/>
    <x v="1"/>
    <s v="Pizza Hut"/>
    <n v="101"/>
    <x v="0"/>
  </r>
  <r>
    <s v="Pakistan"/>
    <x v="0"/>
    <s v="Pizza Hut"/>
    <n v="102"/>
    <x v="0"/>
  </r>
  <r>
    <s v="Belgium"/>
    <x v="0"/>
    <s v="Pizza Hut"/>
    <n v="103"/>
    <x v="0"/>
  </r>
  <r>
    <s v="New Zealand"/>
    <x v="2"/>
    <s v="Pizza Hut"/>
    <n v="103"/>
    <x v="0"/>
  </r>
  <r>
    <s v="Israel"/>
    <x v="4"/>
    <s v="Pizza Hut"/>
    <n v="103"/>
    <x v="0"/>
  </r>
  <r>
    <s v="New Zealand"/>
    <x v="3"/>
    <s v="Pizza Hut"/>
    <n v="105"/>
    <x v="0"/>
  </r>
  <r>
    <s v="Sri Lanka"/>
    <x v="4"/>
    <s v="Pizza Hut"/>
    <n v="105"/>
    <x v="0"/>
  </r>
  <r>
    <s v="Israel"/>
    <x v="5"/>
    <s v="Pizza Hut"/>
    <n v="105"/>
    <x v="0"/>
  </r>
  <r>
    <s v="El Salvador"/>
    <x v="0"/>
    <s v="Pizza Hut"/>
    <n v="106"/>
    <x v="0"/>
  </r>
  <r>
    <s v="United Arab Emirates"/>
    <x v="0"/>
    <s v="Pizza Hut"/>
    <n v="106"/>
    <x v="0"/>
  </r>
  <r>
    <s v="Peru"/>
    <x v="2"/>
    <s v="Pizza Hut"/>
    <n v="106"/>
    <x v="0"/>
  </r>
  <r>
    <s v="Belgium"/>
    <x v="1"/>
    <s v="Pizza Hut"/>
    <n v="108"/>
    <x v="0"/>
  </r>
  <r>
    <s v="El Salvador"/>
    <x v="1"/>
    <s v="Pizza Hut"/>
    <n v="109"/>
    <x v="0"/>
  </r>
  <r>
    <s v="Sri Lanka"/>
    <x v="5"/>
    <s v="Pizza Hut"/>
    <n v="109"/>
    <x v="0"/>
  </r>
  <r>
    <s v="Belgium"/>
    <x v="2"/>
    <s v="Pizza Hut"/>
    <n v="110"/>
    <x v="0"/>
  </r>
  <r>
    <s v="Vietnam"/>
    <x v="3"/>
    <s v="Pizza Hut"/>
    <n v="110"/>
    <x v="0"/>
  </r>
  <r>
    <s v="Peru"/>
    <x v="4"/>
    <s v="Pizza Hut"/>
    <n v="110"/>
    <x v="0"/>
  </r>
  <r>
    <s v="El Salvador"/>
    <x v="3"/>
    <s v="Pizza Hut"/>
    <n v="111"/>
    <x v="0"/>
  </r>
  <r>
    <s v="Belgium"/>
    <x v="5"/>
    <s v="Pizza Hut"/>
    <n v="111"/>
    <x v="0"/>
  </r>
  <r>
    <s v="Peru"/>
    <x v="5"/>
    <s v="Pizza Hut"/>
    <n v="111"/>
    <x v="0"/>
  </r>
  <r>
    <s v="Hong Kong"/>
    <x v="1"/>
    <s v="Pizza Hut"/>
    <n v="112"/>
    <x v="0"/>
  </r>
  <r>
    <s v="El Salvador"/>
    <x v="2"/>
    <s v="Pizza Hut"/>
    <n v="112"/>
    <x v="0"/>
  </r>
  <r>
    <s v="Belgium"/>
    <x v="3"/>
    <s v="Pizza Hut"/>
    <n v="112"/>
    <x v="0"/>
  </r>
  <r>
    <s v="Belgium"/>
    <x v="4"/>
    <s v="Pizza Hut"/>
    <n v="112"/>
    <x v="0"/>
  </r>
  <r>
    <s v="New Zealand"/>
    <x v="4"/>
    <s v="Pizza Hut"/>
    <n v="114"/>
    <x v="0"/>
  </r>
  <r>
    <s v="Peru"/>
    <x v="3"/>
    <s v="Pizza Hut"/>
    <n v="115"/>
    <x v="0"/>
  </r>
  <r>
    <s v="Hong Kong"/>
    <x v="0"/>
    <s v="Pizza Hut"/>
    <n v="116"/>
    <x v="0"/>
  </r>
  <r>
    <s v="Hong Kong"/>
    <x v="2"/>
    <s v="Pizza Hut"/>
    <n v="116"/>
    <x v="0"/>
  </r>
  <r>
    <s v="New Zealand"/>
    <x v="5"/>
    <s v="Pizza Hut"/>
    <n v="120"/>
    <x v="0"/>
  </r>
  <r>
    <s v="Hong Kong"/>
    <x v="3"/>
    <s v="Pizza Hut"/>
    <n v="121"/>
    <x v="0"/>
  </r>
  <r>
    <s v="Hong Kong"/>
    <x v="4"/>
    <s v="Pizza Hut"/>
    <n v="122"/>
    <x v="0"/>
  </r>
  <r>
    <s v="Hong Kong"/>
    <x v="5"/>
    <s v="Pizza Hut"/>
    <n v="124"/>
    <x v="0"/>
  </r>
  <r>
    <s v="Turkey"/>
    <x v="4"/>
    <s v="Pizza Hut"/>
    <n v="125"/>
    <x v="0"/>
  </r>
  <r>
    <s v="United Arab Emirates"/>
    <x v="1"/>
    <s v="Pizza Hut"/>
    <n v="126"/>
    <x v="0"/>
  </r>
  <r>
    <s v="Vietnam"/>
    <x v="5"/>
    <s v="Pizza Hut"/>
    <n v="127"/>
    <x v="0"/>
  </r>
  <r>
    <s v="Vietnam"/>
    <x v="4"/>
    <s v="Pizza Hut"/>
    <n v="128"/>
    <x v="0"/>
  </r>
  <r>
    <s v="United Arab Emirates"/>
    <x v="2"/>
    <s v="Pizza Hut"/>
    <n v="130"/>
    <x v="0"/>
  </r>
  <r>
    <s v="France"/>
    <x v="2"/>
    <s v="Pizza Hut"/>
    <n v="133"/>
    <x v="0"/>
  </r>
  <r>
    <s v="Peru"/>
    <x v="1"/>
    <s v="Pizza Hut"/>
    <n v="134"/>
    <x v="0"/>
  </r>
  <r>
    <s v="Poland"/>
    <x v="0"/>
    <s v="Pizza Hut"/>
    <n v="135"/>
    <x v="0"/>
  </r>
  <r>
    <s v="France"/>
    <x v="5"/>
    <s v="Pizza Hut"/>
    <n v="135"/>
    <x v="0"/>
  </r>
  <r>
    <s v="Thailand"/>
    <x v="0"/>
    <s v="Pizza Hut"/>
    <n v="137"/>
    <x v="0"/>
  </r>
  <r>
    <s v="Peru"/>
    <x v="0"/>
    <s v="Pizza Hut"/>
    <n v="139"/>
    <x v="0"/>
  </r>
  <r>
    <s v="Philippines"/>
    <x v="5"/>
    <s v="Pizza Hut"/>
    <n v="140"/>
    <x v="0"/>
  </r>
  <r>
    <s v="France"/>
    <x v="3"/>
    <s v="Pizza Hut"/>
    <n v="142"/>
    <x v="0"/>
  </r>
  <r>
    <s v="Philippines"/>
    <x v="4"/>
    <s v="Pizza Hut"/>
    <n v="142"/>
    <x v="0"/>
  </r>
  <r>
    <s v="France"/>
    <x v="1"/>
    <s v="Pizza Hut"/>
    <n v="144"/>
    <x v="0"/>
  </r>
  <r>
    <s v="United Arab Emirates"/>
    <x v="3"/>
    <s v="Pizza Hut"/>
    <n v="145"/>
    <x v="0"/>
  </r>
  <r>
    <s v="Guatemala"/>
    <x v="0"/>
    <s v="Pizza Hut"/>
    <n v="146"/>
    <x v="0"/>
  </r>
  <r>
    <s v="France"/>
    <x v="4"/>
    <s v="Pizza Hut"/>
    <n v="147"/>
    <x v="0"/>
  </r>
  <r>
    <s v="Thailand"/>
    <x v="1"/>
    <s v="Pizza Hut"/>
    <n v="148"/>
    <x v="0"/>
  </r>
  <r>
    <s v="Philippines"/>
    <x v="3"/>
    <s v="Pizza Hut"/>
    <n v="148"/>
    <x v="0"/>
  </r>
  <r>
    <s v="France"/>
    <x v="0"/>
    <s v="Pizza Hut"/>
    <n v="152"/>
    <x v="0"/>
  </r>
  <r>
    <s v="Guatemala"/>
    <x v="1"/>
    <s v="Pizza Hut"/>
    <n v="152"/>
    <x v="0"/>
  </r>
  <r>
    <s v="Guatemala"/>
    <x v="2"/>
    <s v="Pizza Hut"/>
    <n v="152"/>
    <x v="0"/>
  </r>
  <r>
    <s v="Poland"/>
    <x v="2"/>
    <s v="Pizza Hut"/>
    <n v="152"/>
    <x v="0"/>
  </r>
  <r>
    <s v="United Arab Emirates"/>
    <x v="4"/>
    <s v="Pizza Hut"/>
    <n v="152"/>
    <x v="0"/>
  </r>
  <r>
    <s v="Chile"/>
    <x v="5"/>
    <s v="Pizza Hut"/>
    <n v="152"/>
    <x v="0"/>
  </r>
  <r>
    <s v="Poland"/>
    <x v="1"/>
    <s v="Pizza Hut"/>
    <n v="153"/>
    <x v="0"/>
  </r>
  <r>
    <s v="Guatemala"/>
    <x v="3"/>
    <s v="Pizza Hut"/>
    <n v="153"/>
    <x v="0"/>
  </r>
  <r>
    <s v="Poland"/>
    <x v="5"/>
    <s v="Pizza Hut"/>
    <n v="156"/>
    <x v="0"/>
  </r>
  <r>
    <s v="Poland"/>
    <x v="3"/>
    <s v="Pizza Hut"/>
    <n v="162"/>
    <x v="0"/>
  </r>
  <r>
    <s v="United Arab Emirates"/>
    <x v="5"/>
    <s v="Pizza Hut"/>
    <n v="162"/>
    <x v="0"/>
  </r>
  <r>
    <s v="Philippines"/>
    <x v="2"/>
    <s v="Pizza Hut"/>
    <n v="163"/>
    <x v="0"/>
  </r>
  <r>
    <s v="Poland"/>
    <x v="4"/>
    <s v="Pizza Hut"/>
    <n v="164"/>
    <x v="0"/>
  </r>
  <r>
    <s v="Thailand"/>
    <x v="2"/>
    <s v="Pizza Hut"/>
    <n v="169"/>
    <x v="0"/>
  </r>
  <r>
    <s v="Thailand"/>
    <x v="3"/>
    <s v="Pizza Hut"/>
    <n v="177"/>
    <x v="0"/>
  </r>
  <r>
    <s v="Turkey"/>
    <x v="5"/>
    <s v="Pizza Hut"/>
    <n v="178"/>
    <x v="0"/>
  </r>
  <r>
    <s v="Philippines"/>
    <x v="0"/>
    <s v="Pizza Hut"/>
    <n v="182"/>
    <x v="0"/>
  </r>
  <r>
    <s v="Philippines"/>
    <x v="1"/>
    <s v="Pizza Hut"/>
    <n v="182"/>
    <x v="0"/>
  </r>
  <r>
    <s v="Brazil"/>
    <x v="0"/>
    <s v="Pizza Hut"/>
    <n v="184"/>
    <x v="0"/>
  </r>
  <r>
    <s v="Thailand"/>
    <x v="5"/>
    <s v="Pizza Hut"/>
    <n v="184"/>
    <x v="0"/>
  </r>
  <r>
    <s v="Thailand"/>
    <x v="4"/>
    <s v="Pizza Hut"/>
    <n v="192"/>
    <x v="0"/>
  </r>
  <r>
    <s v="Chile"/>
    <x v="4"/>
    <s v="Pizza Hut"/>
    <n v="194"/>
    <x v="0"/>
  </r>
  <r>
    <s v="Chile"/>
    <x v="3"/>
    <s v="Pizza Hut"/>
    <n v="201"/>
    <x v="0"/>
  </r>
  <r>
    <s v="Chile"/>
    <x v="2"/>
    <s v="Pizza Hut"/>
    <n v="203"/>
    <x v="0"/>
  </r>
  <r>
    <s v="Mexico"/>
    <x v="2"/>
    <s v="Pizza Hut"/>
    <n v="218"/>
    <x v="0"/>
  </r>
  <r>
    <s v="Portugal"/>
    <x v="0"/>
    <s v="Pizza Hut"/>
    <n v="219"/>
    <x v="0"/>
  </r>
  <r>
    <s v="Saudi Arabia"/>
    <x v="1"/>
    <s v="Pizza Hut"/>
    <n v="221"/>
    <x v="0"/>
  </r>
  <r>
    <s v="Saudi Arabia"/>
    <x v="0"/>
    <s v="Pizza Hut"/>
    <n v="223"/>
    <x v="0"/>
  </r>
  <r>
    <s v="Chile"/>
    <x v="1"/>
    <s v="Pizza Hut"/>
    <n v="223"/>
    <x v="0"/>
  </r>
  <r>
    <s v="Chile"/>
    <x v="0"/>
    <s v="Pizza Hut"/>
    <n v="224"/>
    <x v="0"/>
  </r>
  <r>
    <s v="Brazil"/>
    <x v="1"/>
    <s v="Pizza Hut"/>
    <n v="224"/>
    <x v="0"/>
  </r>
  <r>
    <s v="Portugal"/>
    <x v="1"/>
    <s v="Pizza Hut"/>
    <n v="229"/>
    <x v="0"/>
  </r>
  <r>
    <s v="Brazil"/>
    <x v="2"/>
    <s v="Pizza Hut"/>
    <n v="229"/>
    <x v="0"/>
  </r>
  <r>
    <s v="Taiwan"/>
    <x v="0"/>
    <s v="Pizza Hut"/>
    <n v="233"/>
    <x v="0"/>
  </r>
  <r>
    <s v="Portugal"/>
    <x v="2"/>
    <s v="Pizza Hut"/>
    <n v="235"/>
    <x v="0"/>
  </r>
  <r>
    <s v="Taiwan"/>
    <x v="1"/>
    <s v="Pizza Hut"/>
    <n v="247"/>
    <x v="0"/>
  </r>
  <r>
    <s v="Mexico"/>
    <x v="0"/>
    <s v="Pizza Hut"/>
    <n v="248"/>
    <x v="0"/>
  </r>
  <r>
    <s v="Mexico"/>
    <x v="1"/>
    <s v="Pizza Hut"/>
    <n v="248"/>
    <x v="0"/>
  </r>
  <r>
    <s v="Mexico"/>
    <x v="3"/>
    <s v="Pizza Hut"/>
    <n v="255"/>
    <x v="0"/>
  </r>
  <r>
    <s v="Portugal"/>
    <x v="3"/>
    <s v="Pizza Hut"/>
    <n v="255"/>
    <x v="0"/>
  </r>
  <r>
    <s v="Brazil"/>
    <x v="5"/>
    <s v="Pizza Hut"/>
    <n v="255"/>
    <x v="0"/>
  </r>
  <r>
    <s v="Taiwan"/>
    <x v="2"/>
    <s v="Pizza Hut"/>
    <n v="258"/>
    <x v="0"/>
  </r>
  <r>
    <s v="Australia"/>
    <x v="4"/>
    <s v="Pizza Hut"/>
    <n v="259"/>
    <x v="0"/>
  </r>
  <r>
    <s v="Australia"/>
    <x v="3"/>
    <s v="Pizza Hut"/>
    <n v="261"/>
    <x v="0"/>
  </r>
  <r>
    <s v="Brazil"/>
    <x v="4"/>
    <s v="Pizza Hut"/>
    <n v="261"/>
    <x v="0"/>
  </r>
  <r>
    <s v="Australia"/>
    <x v="2"/>
    <s v="Pizza Hut"/>
    <n v="263"/>
    <x v="0"/>
  </r>
  <r>
    <s v="Australia"/>
    <x v="5"/>
    <s v="Pizza Hut"/>
    <n v="263"/>
    <x v="0"/>
  </r>
  <r>
    <s v="Portugal"/>
    <x v="4"/>
    <s v="Pizza Hut"/>
    <n v="266"/>
    <x v="0"/>
  </r>
  <r>
    <s v="Australia"/>
    <x v="1"/>
    <s v="Pizza Hut"/>
    <n v="267"/>
    <x v="0"/>
  </r>
  <r>
    <s v="Brazil"/>
    <x v="3"/>
    <s v="Pizza Hut"/>
    <n v="267"/>
    <x v="0"/>
  </r>
  <r>
    <s v="Portugal"/>
    <x v="5"/>
    <s v="Pizza Hut"/>
    <n v="268"/>
    <x v="0"/>
  </r>
  <r>
    <s v="Taiwan"/>
    <x v="3"/>
    <s v="Pizza Hut"/>
    <n v="270"/>
    <x v="0"/>
  </r>
  <r>
    <s v="Australia"/>
    <x v="0"/>
    <s v="Pizza Hut"/>
    <n v="279"/>
    <x v="0"/>
  </r>
  <r>
    <s v="Mexico"/>
    <x v="5"/>
    <s v="Pizza Hut"/>
    <n v="284"/>
    <x v="0"/>
  </r>
  <r>
    <s v="Mexico"/>
    <x v="4"/>
    <s v="Pizza Hut"/>
    <n v="285"/>
    <x v="0"/>
  </r>
  <r>
    <s v="Taiwan"/>
    <x v="4"/>
    <s v="Pizza Hut"/>
    <n v="286"/>
    <x v="0"/>
  </r>
  <r>
    <s v="Taiwan"/>
    <x v="5"/>
    <s v="Pizza Hut"/>
    <n v="301"/>
    <x v="0"/>
  </r>
  <r>
    <s v="South Korea"/>
    <x v="0"/>
    <s v="Pizza Hut"/>
    <n v="334"/>
    <x v="0"/>
  </r>
  <r>
    <s v="South Korea"/>
    <x v="1"/>
    <s v="Pizza Hut"/>
    <n v="352"/>
    <x v="0"/>
  </r>
  <r>
    <s v="South Korea"/>
    <x v="5"/>
    <s v="Pizza Hut"/>
    <n v="368"/>
    <x v="0"/>
  </r>
  <r>
    <s v="South Korea"/>
    <x v="2"/>
    <s v="Pizza Hut"/>
    <n v="378"/>
    <x v="0"/>
  </r>
  <r>
    <s v="South Korea"/>
    <x v="4"/>
    <s v="Pizza Hut"/>
    <n v="393"/>
    <x v="0"/>
  </r>
  <r>
    <s v="Malaysia"/>
    <x v="0"/>
    <s v="Pizza Hut"/>
    <n v="394"/>
    <x v="0"/>
  </r>
  <r>
    <s v="South Korea"/>
    <x v="3"/>
    <s v="Pizza Hut"/>
    <n v="403"/>
    <x v="0"/>
  </r>
  <r>
    <s v="Malaysia"/>
    <x v="1"/>
    <s v="Pizza Hut"/>
    <n v="409"/>
    <x v="0"/>
  </r>
  <r>
    <s v="Japan"/>
    <x v="0"/>
    <s v="Pizza Hut"/>
    <n v="416"/>
    <x v="0"/>
  </r>
  <r>
    <s v="Malaysia"/>
    <x v="2"/>
    <s v="Pizza Hut"/>
    <n v="416"/>
    <x v="0"/>
  </r>
  <r>
    <s v="Japan"/>
    <x v="1"/>
    <s v="Pizza Hut"/>
    <n v="422"/>
    <x v="0"/>
  </r>
  <r>
    <s v="Malaysia"/>
    <x v="3"/>
    <s v="Pizza Hut"/>
    <n v="424"/>
    <x v="0"/>
  </r>
  <r>
    <s v="Canada"/>
    <x v="0"/>
    <s v="Pizza Hut"/>
    <n v="431"/>
    <x v="0"/>
  </r>
  <r>
    <s v="India"/>
    <x v="0"/>
    <s v="Pizza Hut"/>
    <n v="432"/>
    <x v="0"/>
  </r>
  <r>
    <s v="India"/>
    <x v="2"/>
    <s v="Pizza Hut"/>
    <n v="443"/>
    <x v="0"/>
  </r>
  <r>
    <s v="Japan"/>
    <x v="2"/>
    <s v="Pizza Hut"/>
    <n v="444"/>
    <x v="0"/>
  </r>
  <r>
    <s v="Indonesia"/>
    <x v="0"/>
    <s v="Pizza Hut"/>
    <n v="453"/>
    <x v="0"/>
  </r>
  <r>
    <s v="Malaysia"/>
    <x v="4"/>
    <s v="Pizza Hut"/>
    <n v="455"/>
    <x v="0"/>
  </r>
  <r>
    <s v="Malaysia"/>
    <x v="5"/>
    <s v="Pizza Hut"/>
    <n v="459"/>
    <x v="0"/>
  </r>
  <r>
    <s v="India"/>
    <x v="1"/>
    <s v="Pizza Hut"/>
    <n v="460"/>
    <x v="0"/>
  </r>
  <r>
    <s v="Canada"/>
    <x v="1"/>
    <s v="Pizza Hut"/>
    <n v="461"/>
    <x v="0"/>
  </r>
  <r>
    <s v="Japan"/>
    <x v="3"/>
    <s v="Pizza Hut"/>
    <n v="471"/>
    <x v="0"/>
  </r>
  <r>
    <s v="Canada"/>
    <x v="2"/>
    <s v="Pizza Hut"/>
    <n v="480"/>
    <x v="0"/>
  </r>
  <r>
    <s v="United Kingdom"/>
    <x v="5"/>
    <s v="Pizza Hut"/>
    <n v="512"/>
    <x v="0"/>
  </r>
  <r>
    <s v="United Kingdom"/>
    <x v="2"/>
    <s v="Pizza Hut"/>
    <n v="513"/>
    <x v="0"/>
  </r>
  <r>
    <s v="Canada"/>
    <x v="3"/>
    <s v="Pizza Hut"/>
    <n v="514"/>
    <x v="0"/>
  </r>
  <r>
    <s v="Indonesia"/>
    <x v="1"/>
    <s v="Pizza Hut"/>
    <n v="517"/>
    <x v="0"/>
  </r>
  <r>
    <s v="Indonesia"/>
    <x v="2"/>
    <s v="Pizza Hut"/>
    <n v="521"/>
    <x v="0"/>
  </r>
  <r>
    <s v="Japan"/>
    <x v="4"/>
    <s v="Pizza Hut"/>
    <n v="521"/>
    <x v="0"/>
  </r>
  <r>
    <s v="United Kingdom"/>
    <x v="4"/>
    <s v="Pizza Hut"/>
    <n v="533"/>
    <x v="0"/>
  </r>
  <r>
    <s v="Indonesia"/>
    <x v="3"/>
    <s v="Pizza Hut"/>
    <n v="541"/>
    <x v="0"/>
  </r>
  <r>
    <s v="United Kingdom"/>
    <x v="3"/>
    <s v="Pizza Hut"/>
    <n v="548"/>
    <x v="0"/>
  </r>
  <r>
    <s v="Japan"/>
    <x v="5"/>
    <s v="Pizza Hut"/>
    <n v="556"/>
    <x v="0"/>
  </r>
  <r>
    <s v="United Kingdom"/>
    <x v="1"/>
    <s v="Pizza Hut"/>
    <n v="559"/>
    <x v="0"/>
  </r>
  <r>
    <s v="Canada"/>
    <x v="4"/>
    <s v="Pizza Hut"/>
    <n v="565"/>
    <x v="0"/>
  </r>
  <r>
    <s v="Canada"/>
    <x v="5"/>
    <s v="Pizza Hut"/>
    <n v="585"/>
    <x v="0"/>
  </r>
  <r>
    <s v="India"/>
    <x v="3"/>
    <s v="Pizza Hut"/>
    <n v="609"/>
    <x v="0"/>
  </r>
  <r>
    <s v="Indonesia"/>
    <x v="5"/>
    <s v="Pizza Hut"/>
    <n v="614"/>
    <x v="0"/>
  </r>
  <r>
    <s v="Indonesia"/>
    <x v="4"/>
    <s v="Pizza Hut"/>
    <n v="618"/>
    <x v="0"/>
  </r>
  <r>
    <s v="United Kingdom"/>
    <x v="0"/>
    <s v="Pizza Hut"/>
    <n v="632"/>
    <x v="0"/>
  </r>
  <r>
    <s v="Spain"/>
    <x v="0"/>
    <s v="Pizza Hut"/>
    <n v="706"/>
    <x v="0"/>
  </r>
  <r>
    <s v="Spain"/>
    <x v="4"/>
    <s v="Pizza Hut"/>
    <n v="729"/>
    <x v="0"/>
  </r>
  <r>
    <s v="Spain"/>
    <x v="1"/>
    <s v="Pizza Hut"/>
    <n v="756"/>
    <x v="0"/>
  </r>
  <r>
    <s v="Spain"/>
    <x v="5"/>
    <s v="Pizza Hut"/>
    <n v="760"/>
    <x v="0"/>
  </r>
  <r>
    <s v="Spain"/>
    <x v="2"/>
    <s v="Pizza Hut"/>
    <n v="762"/>
    <x v="0"/>
  </r>
  <r>
    <s v="India"/>
    <x v="4"/>
    <s v="Pizza Hut"/>
    <n v="764"/>
    <x v="0"/>
  </r>
  <r>
    <s v="Spain"/>
    <x v="3"/>
    <s v="Pizza Hut"/>
    <n v="781"/>
    <x v="0"/>
  </r>
  <r>
    <s v="India"/>
    <x v="5"/>
    <s v="Pizza Hut"/>
    <n v="849"/>
    <x v="0"/>
  </r>
  <r>
    <s v="China"/>
    <x v="0"/>
    <s v="Pizza Hut"/>
    <n v="2240"/>
    <x v="0"/>
  </r>
  <r>
    <s v="China"/>
    <x v="1"/>
    <s v="Pizza Hut"/>
    <n v="2281"/>
    <x v="0"/>
  </r>
  <r>
    <s v="China"/>
    <x v="2"/>
    <s v="Pizza Hut"/>
    <n v="2355"/>
    <x v="0"/>
  </r>
  <r>
    <s v="China"/>
    <x v="3"/>
    <s v="Pizza Hut"/>
    <n v="2590"/>
    <x v="0"/>
  </r>
  <r>
    <s v="China"/>
    <x v="4"/>
    <s v="Pizza Hut"/>
    <n v="2903"/>
    <x v="0"/>
  </r>
  <r>
    <s v="China"/>
    <x v="5"/>
    <s v="Pizza Hut"/>
    <n v="3202"/>
    <x v="0"/>
  </r>
  <r>
    <s v="United States"/>
    <x v="3"/>
    <s v="Pizza Hut"/>
    <n v="6501"/>
    <x v="0"/>
  </r>
  <r>
    <s v="United States"/>
    <x v="2"/>
    <s v="Pizza Hut"/>
    <n v="6514"/>
    <x v="0"/>
  </r>
  <r>
    <s v="United States"/>
    <x v="4"/>
    <s v="Pizza Hut"/>
    <n v="6515"/>
    <x v="0"/>
  </r>
  <r>
    <s v="United States"/>
    <x v="5"/>
    <s v="Pizza Hut"/>
    <n v="6549"/>
    <x v="0"/>
  </r>
  <r>
    <s v="United States"/>
    <x v="1"/>
    <s v="Pizza Hut"/>
    <n v="7257"/>
    <x v="0"/>
  </r>
  <r>
    <s v="United States"/>
    <x v="0"/>
    <s v="Pizza Hut"/>
    <n v="7432"/>
    <x v="0"/>
  </r>
  <r>
    <s v="India"/>
    <x v="1"/>
    <s v="Taco Bell"/>
    <n v="1"/>
    <x v="1"/>
  </r>
  <r>
    <s v="Canada"/>
    <x v="0"/>
    <s v="Taco Bell"/>
    <n v="4"/>
    <x v="1"/>
  </r>
  <r>
    <s v="India"/>
    <x v="0"/>
    <s v="Taco Bell"/>
    <n v="4"/>
    <x v="1"/>
  </r>
  <r>
    <s v="United States"/>
    <x v="0"/>
    <s v="Taco Bell"/>
    <n v="462"/>
    <x v="1"/>
  </r>
  <r>
    <s v="United States"/>
    <x v="3"/>
    <s v="Taco Bell"/>
    <n v="462"/>
    <x v="1"/>
  </r>
  <r>
    <s v="United States"/>
    <x v="4"/>
    <s v="Taco Bell"/>
    <n v="464"/>
    <x v="1"/>
  </r>
  <r>
    <s v="United States"/>
    <x v="1"/>
    <s v="Taco Bell"/>
    <n v="467"/>
    <x v="1"/>
  </r>
  <r>
    <s v="United States"/>
    <x v="2"/>
    <s v="Taco Bell"/>
    <n v="475"/>
    <x v="1"/>
  </r>
  <r>
    <s v="United States"/>
    <x v="5"/>
    <s v="Taco Bell"/>
    <n v="477"/>
    <x v="1"/>
  </r>
  <r>
    <s v="Military - Latin America"/>
    <x v="0"/>
    <s v="Taco Bell"/>
    <n v="1"/>
    <x v="0"/>
  </r>
  <r>
    <s v="Military - Latin America"/>
    <x v="1"/>
    <s v="Taco Bell"/>
    <n v="1"/>
    <x v="0"/>
  </r>
  <r>
    <s v="New Zealand"/>
    <x v="1"/>
    <s v="Taco Bell"/>
    <n v="1"/>
    <x v="0"/>
  </r>
  <r>
    <s v="Indonesia"/>
    <x v="2"/>
    <s v="Taco Bell"/>
    <n v="1"/>
    <x v="0"/>
  </r>
  <r>
    <s v="Military - Latin America"/>
    <x v="2"/>
    <s v="Taco Bell"/>
    <n v="1"/>
    <x v="0"/>
  </r>
  <r>
    <s v="Military - Latin America"/>
    <x v="3"/>
    <s v="Taco Bell"/>
    <n v="1"/>
    <x v="0"/>
  </r>
  <r>
    <s v="Military - Latin America"/>
    <x v="4"/>
    <s v="Taco Bell"/>
    <n v="1"/>
    <x v="0"/>
  </r>
  <r>
    <s v="Military - Latin America"/>
    <x v="5"/>
    <s v="Taco Bell"/>
    <n v="1"/>
    <x v="0"/>
  </r>
  <r>
    <s v="Peru"/>
    <x v="0"/>
    <s v="Taco Bell"/>
    <n v="2"/>
    <x v="0"/>
  </r>
  <r>
    <s v="Portugal"/>
    <x v="1"/>
    <s v="Taco Bell"/>
    <n v="2"/>
    <x v="0"/>
  </r>
  <r>
    <s v="Aruba"/>
    <x v="0"/>
    <s v="Taco Bell"/>
    <n v="3"/>
    <x v="0"/>
  </r>
  <r>
    <s v="Netherlands"/>
    <x v="0"/>
    <s v="Taco Bell"/>
    <n v="3"/>
    <x v="0"/>
  </r>
  <r>
    <s v="Sri Lanka"/>
    <x v="0"/>
    <s v="Taco Bell"/>
    <n v="3"/>
    <x v="0"/>
  </r>
  <r>
    <s v="Aruba"/>
    <x v="1"/>
    <s v="Taco Bell"/>
    <n v="3"/>
    <x v="0"/>
  </r>
  <r>
    <s v="Netherlands"/>
    <x v="1"/>
    <s v="Taco Bell"/>
    <n v="3"/>
    <x v="0"/>
  </r>
  <r>
    <s v="Sri Lanka"/>
    <x v="1"/>
    <s v="Taco Bell"/>
    <n v="3"/>
    <x v="0"/>
  </r>
  <r>
    <s v="Aruba"/>
    <x v="2"/>
    <s v="Taco Bell"/>
    <n v="3"/>
    <x v="0"/>
  </r>
  <r>
    <s v="Sri Lanka"/>
    <x v="2"/>
    <s v="Taco Bell"/>
    <n v="3"/>
    <x v="0"/>
  </r>
  <r>
    <s v="Aruba"/>
    <x v="3"/>
    <s v="Taco Bell"/>
    <n v="3"/>
    <x v="0"/>
  </r>
  <r>
    <s v="Indonesia"/>
    <x v="3"/>
    <s v="Taco Bell"/>
    <n v="3"/>
    <x v="0"/>
  </r>
  <r>
    <s v="Military - MENA"/>
    <x v="3"/>
    <s v="Taco Bell"/>
    <n v="3"/>
    <x v="0"/>
  </r>
  <r>
    <s v="Aruba"/>
    <x v="4"/>
    <s v="Taco Bell"/>
    <n v="3"/>
    <x v="0"/>
  </r>
  <r>
    <s v="Aruba"/>
    <x v="5"/>
    <s v="Taco Bell"/>
    <n v="3"/>
    <x v="0"/>
  </r>
  <r>
    <s v="Australia"/>
    <x v="0"/>
    <s v="Taco Bell"/>
    <n v="4"/>
    <x v="0"/>
  </r>
  <r>
    <s v="China"/>
    <x v="0"/>
    <s v="Taco Bell"/>
    <n v="4"/>
    <x v="0"/>
  </r>
  <r>
    <s v="Peru"/>
    <x v="1"/>
    <s v="Taco Bell"/>
    <n v="4"/>
    <x v="0"/>
  </r>
  <r>
    <s v="Military - MENA"/>
    <x v="2"/>
    <s v="Taco Bell"/>
    <n v="4"/>
    <x v="0"/>
  </r>
  <r>
    <s v="Netherlands"/>
    <x v="2"/>
    <s v="Taco Bell"/>
    <n v="4"/>
    <x v="0"/>
  </r>
  <r>
    <s v="New Zealand"/>
    <x v="2"/>
    <s v="Taco Bell"/>
    <n v="4"/>
    <x v="0"/>
  </r>
  <r>
    <s v="Peru"/>
    <x v="2"/>
    <s v="Taco Bell"/>
    <n v="4"/>
    <x v="0"/>
  </r>
  <r>
    <s v="Portugal"/>
    <x v="2"/>
    <s v="Taco Bell"/>
    <n v="4"/>
    <x v="0"/>
  </r>
  <r>
    <s v="Malaysia"/>
    <x v="3"/>
    <s v="Taco Bell"/>
    <n v="4"/>
    <x v="0"/>
  </r>
  <r>
    <s v="Military - MENA"/>
    <x v="4"/>
    <s v="Taco Bell"/>
    <n v="4"/>
    <x v="0"/>
  </r>
  <r>
    <s v="Military - MENA"/>
    <x v="5"/>
    <s v="Taco Bell"/>
    <n v="4"/>
    <x v="0"/>
  </r>
  <r>
    <s v="Cyprus"/>
    <x v="0"/>
    <s v="Taco Bell"/>
    <n v="5"/>
    <x v="0"/>
  </r>
  <r>
    <s v="Finland"/>
    <x v="0"/>
    <s v="Taco Bell"/>
    <n v="5"/>
    <x v="0"/>
  </r>
  <r>
    <s v="Military - MENA"/>
    <x v="0"/>
    <s v="Taco Bell"/>
    <n v="5"/>
    <x v="0"/>
  </r>
  <r>
    <s v="Romania"/>
    <x v="0"/>
    <s v="Taco Bell"/>
    <n v="5"/>
    <x v="0"/>
  </r>
  <r>
    <s v="Cyprus"/>
    <x v="1"/>
    <s v="Taco Bell"/>
    <n v="5"/>
    <x v="0"/>
  </r>
  <r>
    <s v="Military - MENA"/>
    <x v="1"/>
    <s v="Taco Bell"/>
    <n v="5"/>
    <x v="0"/>
  </r>
  <r>
    <s v="Thailand"/>
    <x v="1"/>
    <s v="Taco Bell"/>
    <n v="5"/>
    <x v="0"/>
  </r>
  <r>
    <s v="Cyprus"/>
    <x v="2"/>
    <s v="Taco Bell"/>
    <n v="5"/>
    <x v="0"/>
  </r>
  <r>
    <s v="Sri Lanka"/>
    <x v="3"/>
    <s v="Taco Bell"/>
    <n v="5"/>
    <x v="0"/>
  </r>
  <r>
    <s v="El Salvador"/>
    <x v="0"/>
    <s v="Taco Bell"/>
    <n v="6"/>
    <x v="0"/>
  </r>
  <r>
    <s v="El Salvador"/>
    <x v="2"/>
    <s v="Taco Bell"/>
    <n v="6"/>
    <x v="0"/>
  </r>
  <r>
    <s v="Cyprus"/>
    <x v="3"/>
    <s v="Taco Bell"/>
    <n v="6"/>
    <x v="0"/>
  </r>
  <r>
    <s v="Netherlands"/>
    <x v="3"/>
    <s v="Taco Bell"/>
    <n v="6"/>
    <x v="0"/>
  </r>
  <r>
    <s v="Peru"/>
    <x v="3"/>
    <s v="Taco Bell"/>
    <n v="6"/>
    <x v="0"/>
  </r>
  <r>
    <s v="Cyprus"/>
    <x v="4"/>
    <s v="Taco Bell"/>
    <n v="6"/>
    <x v="0"/>
  </r>
  <r>
    <s v="Indonesia"/>
    <x v="4"/>
    <s v="Taco Bell"/>
    <n v="6"/>
    <x v="0"/>
  </r>
  <r>
    <s v="Netherlands"/>
    <x v="4"/>
    <s v="Taco Bell"/>
    <n v="6"/>
    <x v="0"/>
  </r>
  <r>
    <s v="Peru"/>
    <x v="4"/>
    <s v="Taco Bell"/>
    <n v="6"/>
    <x v="0"/>
  </r>
  <r>
    <s v="Cyprus"/>
    <x v="5"/>
    <s v="Taco Bell"/>
    <n v="6"/>
    <x v="0"/>
  </r>
  <r>
    <s v="Peru"/>
    <x v="5"/>
    <s v="Taco Bell"/>
    <n v="6"/>
    <x v="0"/>
  </r>
  <r>
    <s v="Guam"/>
    <x v="0"/>
    <s v="Taco Bell"/>
    <n v="7"/>
    <x v="0"/>
  </r>
  <r>
    <s v="Kuwait"/>
    <x v="0"/>
    <s v="Taco Bell"/>
    <n v="7"/>
    <x v="0"/>
  </r>
  <r>
    <s v="China"/>
    <x v="1"/>
    <s v="Taco Bell"/>
    <n v="7"/>
    <x v="0"/>
  </r>
  <r>
    <s v="El Salvador"/>
    <x v="1"/>
    <s v="Taco Bell"/>
    <n v="7"/>
    <x v="0"/>
  </r>
  <r>
    <s v="Guam"/>
    <x v="1"/>
    <s v="Taco Bell"/>
    <n v="7"/>
    <x v="0"/>
  </r>
  <r>
    <s v="Philippines"/>
    <x v="1"/>
    <s v="Taco Bell"/>
    <n v="7"/>
    <x v="0"/>
  </r>
  <r>
    <s v="Guam"/>
    <x v="2"/>
    <s v="Taco Bell"/>
    <n v="7"/>
    <x v="0"/>
  </r>
  <r>
    <s v="El Salvador"/>
    <x v="3"/>
    <s v="Taco Bell"/>
    <n v="7"/>
    <x v="0"/>
  </r>
  <r>
    <s v="Guam"/>
    <x v="3"/>
    <s v="Taco Bell"/>
    <n v="7"/>
    <x v="0"/>
  </r>
  <r>
    <s v="Guam"/>
    <x v="4"/>
    <s v="Taco Bell"/>
    <n v="7"/>
    <x v="0"/>
  </r>
  <r>
    <s v="Guam"/>
    <x v="5"/>
    <s v="Taco Bell"/>
    <n v="7"/>
    <x v="0"/>
  </r>
  <r>
    <s v="Japan"/>
    <x v="0"/>
    <s v="Taco Bell"/>
    <n v="8"/>
    <x v="0"/>
  </r>
  <r>
    <s v="Philippines"/>
    <x v="0"/>
    <s v="Taco Bell"/>
    <n v="8"/>
    <x v="0"/>
  </r>
  <r>
    <s v="Philippines"/>
    <x v="2"/>
    <s v="Taco Bell"/>
    <n v="8"/>
    <x v="0"/>
  </r>
  <r>
    <s v="Thailand"/>
    <x v="2"/>
    <s v="Taco Bell"/>
    <n v="8"/>
    <x v="0"/>
  </r>
  <r>
    <s v="South Korea"/>
    <x v="3"/>
    <s v="Taco Bell"/>
    <n v="8"/>
    <x v="0"/>
  </r>
  <r>
    <s v="South Korea"/>
    <x v="4"/>
    <s v="Taco Bell"/>
    <n v="8"/>
    <x v="0"/>
  </r>
  <r>
    <s v="Indonesia"/>
    <x v="5"/>
    <s v="Taco Bell"/>
    <n v="8"/>
    <x v="0"/>
  </r>
  <r>
    <s v="Japan"/>
    <x v="5"/>
    <s v="Taco Bell"/>
    <n v="8"/>
    <x v="0"/>
  </r>
  <r>
    <s v="Netherlands"/>
    <x v="5"/>
    <s v="Taco Bell"/>
    <n v="8"/>
    <x v="0"/>
  </r>
  <r>
    <s v="Chile"/>
    <x v="0"/>
    <s v="Taco Bell"/>
    <n v="9"/>
    <x v="0"/>
  </r>
  <r>
    <s v="Chile"/>
    <x v="1"/>
    <s v="Taco Bell"/>
    <n v="9"/>
    <x v="0"/>
  </r>
  <r>
    <s v="Kuwait"/>
    <x v="1"/>
    <s v="Taco Bell"/>
    <n v="9"/>
    <x v="0"/>
  </r>
  <r>
    <s v="Kuwait"/>
    <x v="2"/>
    <s v="Taco Bell"/>
    <n v="9"/>
    <x v="0"/>
  </r>
  <r>
    <s v="El Salvador"/>
    <x v="4"/>
    <s v="Taco Bell"/>
    <n v="9"/>
    <x v="0"/>
  </r>
  <r>
    <s v="Japan"/>
    <x v="4"/>
    <s v="Taco Bell"/>
    <n v="9"/>
    <x v="0"/>
  </r>
  <r>
    <s v="Sri Lanka"/>
    <x v="4"/>
    <s v="Taco Bell"/>
    <n v="9"/>
    <x v="0"/>
  </r>
  <r>
    <s v="El Salvador"/>
    <x v="5"/>
    <s v="Taco Bell"/>
    <n v="9"/>
    <x v="0"/>
  </r>
  <r>
    <s v="Sri Lanka"/>
    <x v="5"/>
    <s v="Taco Bell"/>
    <n v="9"/>
    <x v="0"/>
  </r>
  <r>
    <s v="Finland"/>
    <x v="1"/>
    <s v="Taco Bell"/>
    <n v="10"/>
    <x v="0"/>
  </r>
  <r>
    <s v="Romania"/>
    <x v="1"/>
    <s v="Taco Bell"/>
    <n v="10"/>
    <x v="0"/>
  </r>
  <r>
    <s v="Finland"/>
    <x v="2"/>
    <s v="Taco Bell"/>
    <n v="10"/>
    <x v="0"/>
  </r>
  <r>
    <s v="New Zealand"/>
    <x v="3"/>
    <s v="Taco Bell"/>
    <n v="10"/>
    <x v="0"/>
  </r>
  <r>
    <s v="Philippines"/>
    <x v="3"/>
    <s v="Taco Bell"/>
    <n v="10"/>
    <x v="0"/>
  </r>
  <r>
    <s v="Philippines"/>
    <x v="4"/>
    <s v="Taco Bell"/>
    <n v="10"/>
    <x v="0"/>
  </r>
  <r>
    <s v="Panama"/>
    <x v="0"/>
    <s v="Taco Bell"/>
    <n v="11"/>
    <x v="0"/>
  </r>
  <r>
    <s v="Panama"/>
    <x v="1"/>
    <s v="Taco Bell"/>
    <n v="11"/>
    <x v="0"/>
  </r>
  <r>
    <s v="Romania"/>
    <x v="2"/>
    <s v="Taco Bell"/>
    <n v="11"/>
    <x v="0"/>
  </r>
  <r>
    <s v="Kuwait"/>
    <x v="3"/>
    <s v="Taco Bell"/>
    <n v="11"/>
    <x v="0"/>
  </r>
  <r>
    <s v="Panama"/>
    <x v="3"/>
    <s v="Taco Bell"/>
    <n v="11"/>
    <x v="0"/>
  </r>
  <r>
    <s v="Portugal"/>
    <x v="3"/>
    <s v="Taco Bell"/>
    <n v="11"/>
    <x v="0"/>
  </r>
  <r>
    <s v="Thailand"/>
    <x v="3"/>
    <s v="Taco Bell"/>
    <n v="11"/>
    <x v="0"/>
  </r>
  <r>
    <s v="South Korea"/>
    <x v="5"/>
    <s v="Taco Bell"/>
    <n v="11"/>
    <x v="0"/>
  </r>
  <r>
    <s v="Philippines"/>
    <x v="5"/>
    <s v="Taco Bell"/>
    <n v="11"/>
    <x v="0"/>
  </r>
  <r>
    <s v="Japan"/>
    <x v="1"/>
    <s v="Taco Bell"/>
    <n v="12"/>
    <x v="0"/>
  </r>
  <r>
    <s v="China"/>
    <x v="2"/>
    <s v="Taco Bell"/>
    <n v="12"/>
    <x v="0"/>
  </r>
  <r>
    <s v="Japan"/>
    <x v="2"/>
    <s v="Taco Bell"/>
    <n v="12"/>
    <x v="0"/>
  </r>
  <r>
    <s v="Panama"/>
    <x v="2"/>
    <s v="Taco Bell"/>
    <n v="12"/>
    <x v="0"/>
  </r>
  <r>
    <s v="Japan"/>
    <x v="3"/>
    <s v="Taco Bell"/>
    <n v="12"/>
    <x v="0"/>
  </r>
  <r>
    <s v="Kuwait"/>
    <x v="4"/>
    <s v="Taco Bell"/>
    <n v="12"/>
    <x v="0"/>
  </r>
  <r>
    <s v="Thailand"/>
    <x v="4"/>
    <s v="Taco Bell"/>
    <n v="12"/>
    <x v="0"/>
  </r>
  <r>
    <s v="Australia"/>
    <x v="1"/>
    <s v="Taco Bell"/>
    <n v="13"/>
    <x v="0"/>
  </r>
  <r>
    <s v="Chile"/>
    <x v="2"/>
    <s v="Taco Bell"/>
    <n v="13"/>
    <x v="0"/>
  </r>
  <r>
    <s v="Romania"/>
    <x v="3"/>
    <s v="Taco Bell"/>
    <n v="13"/>
    <x v="0"/>
  </r>
  <r>
    <s v="New Zealand"/>
    <x v="4"/>
    <s v="Taco Bell"/>
    <n v="13"/>
    <x v="0"/>
  </r>
  <r>
    <s v="Panama"/>
    <x v="4"/>
    <s v="Taco Bell"/>
    <n v="13"/>
    <x v="0"/>
  </r>
  <r>
    <s v="Kuwait"/>
    <x v="5"/>
    <s v="Taco Bell"/>
    <n v="13"/>
    <x v="0"/>
  </r>
  <r>
    <s v="Panama"/>
    <x v="5"/>
    <s v="Taco Bell"/>
    <n v="13"/>
    <x v="0"/>
  </r>
  <r>
    <s v="Military - Europe"/>
    <x v="0"/>
    <s v="Taco Bell"/>
    <n v="14"/>
    <x v="0"/>
  </r>
  <r>
    <s v="Military - Europe"/>
    <x v="1"/>
    <s v="Taco Bell"/>
    <n v="14"/>
    <x v="0"/>
  </r>
  <r>
    <s v="Military - Europe"/>
    <x v="2"/>
    <s v="Taco Bell"/>
    <n v="14"/>
    <x v="0"/>
  </r>
  <r>
    <s v="Military - Europe"/>
    <x v="3"/>
    <s v="Taco Bell"/>
    <n v="14"/>
    <x v="0"/>
  </r>
  <r>
    <s v="Military - Europe"/>
    <x v="4"/>
    <s v="Taco Bell"/>
    <n v="14"/>
    <x v="0"/>
  </r>
  <r>
    <s v="Military - Europe"/>
    <x v="5"/>
    <s v="Taco Bell"/>
    <n v="14"/>
    <x v="0"/>
  </r>
  <r>
    <s v="New Zealand"/>
    <x v="5"/>
    <s v="Taco Bell"/>
    <n v="14"/>
    <x v="0"/>
  </r>
  <r>
    <s v="South Korea"/>
    <x v="0"/>
    <s v="Taco Bell"/>
    <n v="15"/>
    <x v="0"/>
  </r>
  <r>
    <s v="South Korea"/>
    <x v="1"/>
    <s v="Taco Bell"/>
    <n v="15"/>
    <x v="0"/>
  </r>
  <r>
    <s v="South Korea"/>
    <x v="2"/>
    <s v="Taco Bell"/>
    <n v="15"/>
    <x v="0"/>
  </r>
  <r>
    <s v="Finland"/>
    <x v="3"/>
    <s v="Taco Bell"/>
    <n v="15"/>
    <x v="0"/>
  </r>
  <r>
    <s v="Romania"/>
    <x v="4"/>
    <s v="Taco Bell"/>
    <n v="15"/>
    <x v="0"/>
  </r>
  <r>
    <s v="Romania"/>
    <x v="5"/>
    <s v="Taco Bell"/>
    <n v="15"/>
    <x v="0"/>
  </r>
  <r>
    <s v="Dominican Republic"/>
    <x v="0"/>
    <s v="Taco Bell"/>
    <n v="16"/>
    <x v="0"/>
  </r>
  <r>
    <s v="Dominican Republic"/>
    <x v="1"/>
    <s v="Taco Bell"/>
    <n v="16"/>
    <x v="0"/>
  </r>
  <r>
    <s v="Dominican Republic"/>
    <x v="2"/>
    <s v="Taco Bell"/>
    <n v="16"/>
    <x v="0"/>
  </r>
  <r>
    <s v="Dominican Republic"/>
    <x v="3"/>
    <s v="Taco Bell"/>
    <n v="16"/>
    <x v="0"/>
  </r>
  <r>
    <s v="Finland"/>
    <x v="4"/>
    <s v="Taco Bell"/>
    <n v="16"/>
    <x v="0"/>
  </r>
  <r>
    <s v="Portugal"/>
    <x v="4"/>
    <s v="Taco Bell"/>
    <n v="16"/>
    <x v="0"/>
  </r>
  <r>
    <s v="Finland"/>
    <x v="5"/>
    <s v="Taco Bell"/>
    <n v="16"/>
    <x v="0"/>
  </r>
  <r>
    <s v="Portugal"/>
    <x v="5"/>
    <s v="Taco Bell"/>
    <n v="16"/>
    <x v="0"/>
  </r>
  <r>
    <s v="Australia"/>
    <x v="2"/>
    <s v="Taco Bell"/>
    <n v="17"/>
    <x v="0"/>
  </r>
  <r>
    <s v="Chile"/>
    <x v="3"/>
    <s v="Taco Bell"/>
    <n v="17"/>
    <x v="0"/>
  </r>
  <r>
    <s v="Dominican Republic"/>
    <x v="4"/>
    <s v="Taco Bell"/>
    <n v="17"/>
    <x v="0"/>
  </r>
  <r>
    <s v="Thailand"/>
    <x v="5"/>
    <s v="Taco Bell"/>
    <n v="18"/>
    <x v="0"/>
  </r>
  <r>
    <s v="Dominican Republic"/>
    <x v="5"/>
    <s v="Taco Bell"/>
    <n v="19"/>
    <x v="0"/>
  </r>
  <r>
    <s v="Malaysia"/>
    <x v="4"/>
    <s v="Taco Bell"/>
    <n v="20"/>
    <x v="0"/>
  </r>
  <r>
    <s v="Military - Asia"/>
    <x v="4"/>
    <s v="Taco Bell"/>
    <n v="20"/>
    <x v="0"/>
  </r>
  <r>
    <s v="Chile"/>
    <x v="5"/>
    <s v="Taco Bell"/>
    <n v="20"/>
    <x v="0"/>
  </r>
  <r>
    <s v="Military - Asia"/>
    <x v="5"/>
    <s v="Taco Bell"/>
    <n v="20"/>
    <x v="0"/>
  </r>
  <r>
    <s v="Military - Asia"/>
    <x v="1"/>
    <s v="Taco Bell"/>
    <n v="21"/>
    <x v="0"/>
  </r>
  <r>
    <s v="Military - Asia"/>
    <x v="2"/>
    <s v="Taco Bell"/>
    <n v="21"/>
    <x v="0"/>
  </r>
  <r>
    <s v="Military - Asia"/>
    <x v="3"/>
    <s v="Taco Bell"/>
    <n v="21"/>
    <x v="0"/>
  </r>
  <r>
    <s v="Military - Asia"/>
    <x v="0"/>
    <s v="Taco Bell"/>
    <n v="22"/>
    <x v="0"/>
  </r>
  <r>
    <s v="Chile"/>
    <x v="4"/>
    <s v="Taco Bell"/>
    <n v="22"/>
    <x v="0"/>
  </r>
  <r>
    <s v="Malaysia"/>
    <x v="5"/>
    <s v="Taco Bell"/>
    <n v="23"/>
    <x v="0"/>
  </r>
  <r>
    <s v="Australia"/>
    <x v="3"/>
    <s v="Taco Bell"/>
    <n v="26"/>
    <x v="0"/>
  </r>
  <r>
    <s v="Brazil"/>
    <x v="0"/>
    <s v="Taco Bell"/>
    <n v="27"/>
    <x v="0"/>
  </r>
  <r>
    <s v="India"/>
    <x v="0"/>
    <s v="Taco Bell"/>
    <n v="28"/>
    <x v="0"/>
  </r>
  <r>
    <s v="Brazil"/>
    <x v="2"/>
    <s v="Taco Bell"/>
    <n v="29"/>
    <x v="0"/>
  </r>
  <r>
    <s v="Brazil"/>
    <x v="3"/>
    <s v="Taco Bell"/>
    <n v="30"/>
    <x v="0"/>
  </r>
  <r>
    <s v="Brazil"/>
    <x v="4"/>
    <s v="Taco Bell"/>
    <n v="31"/>
    <x v="0"/>
  </r>
  <r>
    <s v="Brazil"/>
    <x v="5"/>
    <s v="Taco Bell"/>
    <n v="31"/>
    <x v="0"/>
  </r>
  <r>
    <s v="Canada"/>
    <x v="0"/>
    <s v="Taco Bell"/>
    <n v="35"/>
    <x v="0"/>
  </r>
  <r>
    <s v="United Kingdom"/>
    <x v="0"/>
    <s v="Taco Bell"/>
    <n v="35"/>
    <x v="0"/>
  </r>
  <r>
    <s v="Brazil"/>
    <x v="1"/>
    <s v="Taco Bell"/>
    <n v="35"/>
    <x v="0"/>
  </r>
  <r>
    <s v="Puerto Rico"/>
    <x v="0"/>
    <s v="Taco Bell"/>
    <n v="36"/>
    <x v="0"/>
  </r>
  <r>
    <s v="Puerto Rico"/>
    <x v="1"/>
    <s v="Taco Bell"/>
    <n v="36"/>
    <x v="0"/>
  </r>
  <r>
    <s v="Puerto Rico"/>
    <x v="2"/>
    <s v="Taco Bell"/>
    <n v="36"/>
    <x v="0"/>
  </r>
  <r>
    <s v="Puerto Rico"/>
    <x v="3"/>
    <s v="Taco Bell"/>
    <n v="36"/>
    <x v="0"/>
  </r>
  <r>
    <s v="Australia"/>
    <x v="4"/>
    <s v="Taco Bell"/>
    <n v="36"/>
    <x v="0"/>
  </r>
  <r>
    <s v="China"/>
    <x v="3"/>
    <s v="Taco Bell"/>
    <n v="37"/>
    <x v="0"/>
  </r>
  <r>
    <s v="Puerto Rico"/>
    <x v="4"/>
    <s v="Taco Bell"/>
    <n v="37"/>
    <x v="0"/>
  </r>
  <r>
    <s v="Puerto Rico"/>
    <x v="5"/>
    <s v="Taco Bell"/>
    <n v="37"/>
    <x v="0"/>
  </r>
  <r>
    <s v="Costa Rica"/>
    <x v="0"/>
    <s v="Taco Bell"/>
    <n v="40"/>
    <x v="0"/>
  </r>
  <r>
    <s v="Australia"/>
    <x v="5"/>
    <s v="Taco Bell"/>
    <n v="40"/>
    <x v="0"/>
  </r>
  <r>
    <s v="Costa Rica"/>
    <x v="2"/>
    <s v="Taco Bell"/>
    <n v="41"/>
    <x v="0"/>
  </r>
  <r>
    <s v="Costa Rica"/>
    <x v="1"/>
    <s v="Taco Bell"/>
    <n v="44"/>
    <x v="0"/>
  </r>
  <r>
    <s v="United Kingdom"/>
    <x v="1"/>
    <s v="Taco Bell"/>
    <n v="44"/>
    <x v="0"/>
  </r>
  <r>
    <s v="Costa Rica"/>
    <x v="3"/>
    <s v="Taco Bell"/>
    <n v="45"/>
    <x v="0"/>
  </r>
  <r>
    <s v="Canada"/>
    <x v="1"/>
    <s v="Taco Bell"/>
    <n v="47"/>
    <x v="0"/>
  </r>
  <r>
    <s v="Costa Rica"/>
    <x v="4"/>
    <s v="Taco Bell"/>
    <n v="47"/>
    <x v="0"/>
  </r>
  <r>
    <s v="Costa Rica"/>
    <x v="5"/>
    <s v="Taco Bell"/>
    <n v="49"/>
    <x v="0"/>
  </r>
  <r>
    <s v="Canada"/>
    <x v="2"/>
    <s v="Taco Bell"/>
    <n v="50"/>
    <x v="0"/>
  </r>
  <r>
    <s v="Canada"/>
    <x v="3"/>
    <s v="Taco Bell"/>
    <n v="51"/>
    <x v="0"/>
  </r>
  <r>
    <s v="Spain"/>
    <x v="0"/>
    <s v="Taco Bell"/>
    <n v="52"/>
    <x v="0"/>
  </r>
  <r>
    <s v="Canada"/>
    <x v="4"/>
    <s v="Taco Bell"/>
    <n v="52"/>
    <x v="0"/>
  </r>
  <r>
    <s v="United Kingdom"/>
    <x v="2"/>
    <s v="Taco Bell"/>
    <n v="53"/>
    <x v="0"/>
  </r>
  <r>
    <s v="India"/>
    <x v="2"/>
    <s v="Taco Bell"/>
    <n v="54"/>
    <x v="0"/>
  </r>
  <r>
    <s v="Canada"/>
    <x v="5"/>
    <s v="Taco Bell"/>
    <n v="54"/>
    <x v="0"/>
  </r>
  <r>
    <s v="India"/>
    <x v="1"/>
    <s v="Taco Bell"/>
    <n v="57"/>
    <x v="0"/>
  </r>
  <r>
    <s v="Guatemala"/>
    <x v="0"/>
    <s v="Taco Bell"/>
    <n v="60"/>
    <x v="0"/>
  </r>
  <r>
    <s v="Guatemala"/>
    <x v="2"/>
    <s v="Taco Bell"/>
    <n v="65"/>
    <x v="0"/>
  </r>
  <r>
    <s v="Spain"/>
    <x v="1"/>
    <s v="Taco Bell"/>
    <n v="66"/>
    <x v="0"/>
  </r>
  <r>
    <s v="Guatemala"/>
    <x v="1"/>
    <s v="Taco Bell"/>
    <n v="67"/>
    <x v="0"/>
  </r>
  <r>
    <s v="Guatemala"/>
    <x v="3"/>
    <s v="Taco Bell"/>
    <n v="69"/>
    <x v="0"/>
  </r>
  <r>
    <s v="Guatemala"/>
    <x v="4"/>
    <s v="Taco Bell"/>
    <n v="73"/>
    <x v="0"/>
  </r>
  <r>
    <s v="Spain"/>
    <x v="2"/>
    <s v="Taco Bell"/>
    <n v="76"/>
    <x v="0"/>
  </r>
  <r>
    <s v="India"/>
    <x v="3"/>
    <s v="Taco Bell"/>
    <n v="76"/>
    <x v="0"/>
  </r>
  <r>
    <s v="Guatemala"/>
    <x v="5"/>
    <s v="Taco Bell"/>
    <n v="81"/>
    <x v="0"/>
  </r>
  <r>
    <s v="United Kingdom"/>
    <x v="3"/>
    <s v="Taco Bell"/>
    <n v="87"/>
    <x v="0"/>
  </r>
  <r>
    <s v="China"/>
    <x v="4"/>
    <s v="Taco Bell"/>
    <n v="91"/>
    <x v="0"/>
  </r>
  <r>
    <s v="Spain"/>
    <x v="3"/>
    <s v="Taco Bell"/>
    <n v="101"/>
    <x v="0"/>
  </r>
  <r>
    <s v="China"/>
    <x v="5"/>
    <s v="Taco Bell"/>
    <n v="114"/>
    <x v="0"/>
  </r>
  <r>
    <s v="United Kingdom"/>
    <x v="4"/>
    <s v="Taco Bell"/>
    <n v="124"/>
    <x v="0"/>
  </r>
  <r>
    <s v="India"/>
    <x v="4"/>
    <s v="Taco Bell"/>
    <n v="125"/>
    <x v="0"/>
  </r>
  <r>
    <s v="Spain"/>
    <x v="4"/>
    <s v="Taco Bell"/>
    <n v="130"/>
    <x v="0"/>
  </r>
  <r>
    <s v="United Kingdom"/>
    <x v="5"/>
    <s v="Taco Bell"/>
    <n v="133"/>
    <x v="0"/>
  </r>
  <r>
    <s v="India"/>
    <x v="5"/>
    <s v="Taco Bell"/>
    <n v="134"/>
    <x v="0"/>
  </r>
  <r>
    <s v="Spain"/>
    <x v="5"/>
    <s v="Taco Bell"/>
    <n v="141"/>
    <x v="0"/>
  </r>
  <r>
    <s v="United States"/>
    <x v="0"/>
    <s v="Taco Bell"/>
    <n v="6126"/>
    <x v="0"/>
  </r>
  <r>
    <s v="United States"/>
    <x v="1"/>
    <s v="Taco Bell"/>
    <n v="6299"/>
    <x v="0"/>
  </r>
  <r>
    <s v="United States"/>
    <x v="2"/>
    <s v="Taco Bell"/>
    <n v="6324"/>
    <x v="0"/>
  </r>
  <r>
    <s v="United States"/>
    <x v="3"/>
    <s v="Taco Bell"/>
    <n v="6540"/>
    <x v="0"/>
  </r>
  <r>
    <s v="United States"/>
    <x v="4"/>
    <s v="Taco Bell"/>
    <n v="6734"/>
    <x v="0"/>
  </r>
  <r>
    <s v="United States"/>
    <x v="5"/>
    <s v="Taco Bell"/>
    <n v="6802"/>
    <x v="0"/>
  </r>
  <r>
    <s v="United States"/>
    <x v="2"/>
    <s v="Habit"/>
    <n v="253"/>
    <x v="1"/>
  </r>
  <r>
    <s v="United States"/>
    <x v="3"/>
    <s v="Habit"/>
    <n v="276"/>
    <x v="1"/>
  </r>
  <r>
    <s v="United States"/>
    <x v="4"/>
    <s v="Habit"/>
    <n v="286"/>
    <x v="1"/>
  </r>
  <r>
    <s v="United States"/>
    <x v="5"/>
    <s v="Habit"/>
    <n v="302"/>
    <x v="1"/>
  </r>
  <r>
    <s v="Cambodia"/>
    <x v="2"/>
    <s v="Habit"/>
    <n v="2"/>
    <x v="0"/>
  </r>
  <r>
    <s v="Cambodia"/>
    <x v="3"/>
    <s v="Habit"/>
    <n v="4"/>
    <x v="0"/>
  </r>
  <r>
    <s v="China"/>
    <x v="4"/>
    <s v="Habit"/>
    <n v="5"/>
    <x v="0"/>
  </r>
  <r>
    <s v="China"/>
    <x v="5"/>
    <s v="Habit"/>
    <n v="5"/>
    <x v="0"/>
  </r>
  <r>
    <s v="Cambodia"/>
    <x v="4"/>
    <s v="Habit"/>
    <n v="6"/>
    <x v="0"/>
  </r>
  <r>
    <s v="China"/>
    <x v="2"/>
    <s v="Habit"/>
    <n v="7"/>
    <x v="0"/>
  </r>
  <r>
    <s v="China"/>
    <x v="3"/>
    <s v="Habit"/>
    <n v="7"/>
    <x v="0"/>
  </r>
  <r>
    <s v="Cambodia"/>
    <x v="5"/>
    <s v="Habit"/>
    <n v="7"/>
    <x v="0"/>
  </r>
  <r>
    <s v="United States"/>
    <x v="2"/>
    <s v="Habit"/>
    <n v="25"/>
    <x v="0"/>
  </r>
  <r>
    <s v="United States"/>
    <x v="3"/>
    <s v="Habit"/>
    <n v="31"/>
    <x v="0"/>
  </r>
  <r>
    <s v="United States"/>
    <x v="4"/>
    <s v="Habit"/>
    <n v="52"/>
    <x v="0"/>
  </r>
  <r>
    <s v="United States"/>
    <x v="5"/>
    <s v="Habit"/>
    <n v="5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F6C25-7B54-4352-BB79-229D8DD1AD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20" firstHeaderRow="1" firstDataRow="1" firstDataCol="1" rowPageCount="1" colPageCount="1"/>
  <pivotFields count="5">
    <pivotField numFmtId="1" showAll="0"/>
    <pivotField showAll="0"/>
    <pivotField axis="axisRow" dataField="1" showAll="0">
      <items count="32">
        <item x="6"/>
        <item x="3"/>
        <item x="0"/>
        <item x="1"/>
        <item x="2"/>
        <item x="21"/>
        <item x="22"/>
        <item x="19"/>
        <item x="23"/>
        <item x="24"/>
        <item x="18"/>
        <item x="25"/>
        <item x="26"/>
        <item x="5"/>
        <item x="27"/>
        <item x="28"/>
        <item x="20"/>
        <item x="10"/>
        <item x="11"/>
        <item x="9"/>
        <item x="8"/>
        <item x="7"/>
        <item x="4"/>
        <item x="29"/>
        <item x="12"/>
        <item x="17"/>
        <item x="13"/>
        <item x="30"/>
        <item x="15"/>
        <item x="14"/>
        <item x="16"/>
        <item t="default"/>
      </items>
    </pivotField>
    <pivotField showAll="0"/>
    <pivotField axis="axisPage" multipleItemSelectionAllowed="1" showAll="0">
      <items count="124">
        <item h="1" x="79"/>
        <item h="1" x="12"/>
        <item h="1" x="80"/>
        <item h="1" x="58"/>
        <item h="1" x="9"/>
        <item h="1" x="101"/>
        <item h="1" x="36"/>
        <item h="1" x="99"/>
        <item h="1" x="102"/>
        <item h="1" x="81"/>
        <item h="1" x="62"/>
        <item h="1" x="22"/>
        <item h="1" x="37"/>
        <item h="1" x="121"/>
        <item h="1" x="13"/>
        <item h="1" x="54"/>
        <item h="1" x="33"/>
        <item h="1" x="95"/>
        <item h="1" x="61"/>
        <item h="1" x="3"/>
        <item h="1" x="40"/>
        <item h="1" x="75"/>
        <item h="1" x="4"/>
        <item h="1" x="29"/>
        <item h="1" x="115"/>
        <item h="1" x="53"/>
        <item h="1" x="35"/>
        <item h="1" x="48"/>
        <item h="1" x="60"/>
        <item h="1" x="109"/>
        <item h="1" x="83"/>
        <item h="1" x="88"/>
        <item h="1" x="39"/>
        <item h="1" x="66"/>
        <item h="1" x="1"/>
        <item h="1" x="0"/>
        <item h="1" x="51"/>
        <item h="1" x="119"/>
        <item h="1" x="11"/>
        <item h="1" x="24"/>
        <item h="1" x="92"/>
        <item h="1" x="107"/>
        <item h="1" x="120"/>
        <item h="1" x="15"/>
        <item h="1" x="71"/>
        <item h="1" x="103"/>
        <item h="1" x="64"/>
        <item h="1" x="82"/>
        <item h="1" x="89"/>
        <item h="1" x="45"/>
        <item h="1" x="25"/>
        <item h="1" x="86"/>
        <item h="1" x="69"/>
        <item h="1" x="73"/>
        <item h="1" x="77"/>
        <item h="1" x="105"/>
        <item h="1" x="122"/>
        <item h="1" x="111"/>
        <item h="1" x="63"/>
        <item h="1" x="16"/>
        <item h="1" x="28"/>
        <item h="1" x="14"/>
        <item h="1" x="7"/>
        <item h="1" x="17"/>
        <item h="1" x="38"/>
        <item h="1" x="19"/>
        <item h="1" x="27"/>
        <item h="1" x="50"/>
        <item h="1" x="108"/>
        <item h="1" x="118"/>
        <item h="1" x="31"/>
        <item x="5"/>
        <item h="1" x="91"/>
        <item h="1" x="97"/>
        <item h="1" x="49"/>
        <item h="1" x="93"/>
        <item h="1" x="90"/>
        <item h="1" x="56"/>
        <item h="1" x="26"/>
        <item h="1" x="23"/>
        <item h="1" x="117"/>
        <item h="1" x="10"/>
        <item h="1" x="104"/>
        <item h="1" x="46"/>
        <item h="1" x="2"/>
        <item h="1" x="42"/>
        <item h="1" x="114"/>
        <item h="1" x="96"/>
        <item h="1" x="87"/>
        <item h="1" x="68"/>
        <item h="1" x="106"/>
        <item h="1" x="76"/>
        <item h="1" x="113"/>
        <item h="1" x="21"/>
        <item h="1" x="59"/>
        <item h="1" x="70"/>
        <item h="1" x="110"/>
        <item h="1" x="30"/>
        <item h="1" x="41"/>
        <item h="1" x="116"/>
        <item h="1" x="72"/>
        <item h="1" x="47"/>
        <item h="1" x="34"/>
        <item h="1" x="18"/>
        <item h="1" x="44"/>
        <item h="1" x="52"/>
        <item h="1" x="74"/>
        <item h="1" x="65"/>
        <item h="1" x="85"/>
        <item h="1" x="55"/>
        <item h="1" x="100"/>
        <item h="1" x="32"/>
        <item h="1" x="6"/>
        <item h="1" x="67"/>
        <item h="1" x="98"/>
        <item h="1" x="112"/>
        <item h="1" x="43"/>
        <item h="1" x="94"/>
        <item h="1" x="20"/>
        <item h="1" x="8"/>
        <item h="1" x="84"/>
        <item h="1" x="57"/>
        <item h="1" x="78"/>
        <item t="default"/>
      </items>
    </pivotField>
  </pivotFields>
  <rowFields count="1">
    <field x="2"/>
  </rowFields>
  <rowItems count="17">
    <i>
      <x/>
    </i>
    <i>
      <x v="5"/>
    </i>
    <i>
      <x v="6"/>
    </i>
    <i>
      <x v="7"/>
    </i>
    <i>
      <x v="11"/>
    </i>
    <i>
      <x v="12"/>
    </i>
    <i>
      <x v="13"/>
    </i>
    <i>
      <x v="16"/>
    </i>
    <i>
      <x v="18"/>
    </i>
    <i>
      <x v="20"/>
    </i>
    <i>
      <x v="21"/>
    </i>
    <i>
      <x v="22"/>
    </i>
    <i>
      <x v="26"/>
    </i>
    <i>
      <x v="28"/>
    </i>
    <i>
      <x v="29"/>
    </i>
    <i>
      <x v="30"/>
    </i>
    <i t="grand">
      <x/>
    </i>
  </rowItems>
  <colItems count="1">
    <i/>
  </colItems>
  <pageFields count="1">
    <pageField fld="4" hier="-1"/>
  </pageFields>
  <dataFields count="1">
    <dataField name="Count of Compon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57D31-B66D-4E74-B97D-0143902B76C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K5" firstHeaderRow="1" firstDataRow="1" firstDataCol="0" rowPageCount="2" colPageCount="1"/>
  <pivotFields count="5">
    <pivotField showAll="0"/>
    <pivotField axis="axisPage" numFmtId="1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showAll="0"/>
    <pivotField dataField="1" numFmtId="1" showAll="0"/>
    <pivotField axis="axisPage" multipleItemSelectionAllowed="1" showAll="0">
      <items count="3">
        <item x="1"/>
        <item h="1" x="0"/>
        <item t="default"/>
      </items>
    </pivotField>
  </pivotFields>
  <rowItems count="1">
    <i/>
  </rowItems>
  <colItems count="1">
    <i/>
  </colItems>
  <pageFields count="2">
    <pageField fld="1" hier="-1"/>
    <pageField fld="4" hier="-1"/>
  </pageField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9" dT="2023-12-06T03:36:51.57" personId="{EEBC145A-D3C0-4843-A228-79FDE9D94E86}" id="{DB190D9E-9EEB-4BFB-9CCB-E2852D190F5A}">
    <text>Get from quarterly 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4DD9-8F8B-41B9-BC58-E02034F70D5A}">
  <dimension ref="A1:AF136"/>
  <sheetViews>
    <sheetView workbookViewId="0">
      <selection activeCell="B5" sqref="B5"/>
    </sheetView>
  </sheetViews>
  <sheetFormatPr defaultRowHeight="15" x14ac:dyDescent="0.25"/>
  <cols>
    <col min="1" max="1" width="53" bestFit="1" customWidth="1"/>
    <col min="2" max="2" width="33.85546875" bestFit="1" customWidth="1"/>
    <col min="3" max="3" width="46.28515625" bestFit="1" customWidth="1"/>
    <col min="4" max="4" width="4.7109375" bestFit="1" customWidth="1"/>
    <col min="5" max="5" width="5" bestFit="1" customWidth="1"/>
    <col min="6" max="6" width="4.7109375" bestFit="1" customWidth="1"/>
    <col min="7" max="7" width="6.5703125" bestFit="1" customWidth="1"/>
    <col min="8" max="8" width="7" bestFit="1" customWidth="1"/>
    <col min="9" max="9" width="10.5703125" customWidth="1"/>
    <col min="10" max="10" width="40.42578125" bestFit="1" customWidth="1"/>
    <col min="11" max="11" width="12.42578125" bestFit="1" customWidth="1"/>
    <col min="12" max="13" width="7.28515625" bestFit="1" customWidth="1"/>
    <col min="14" max="14" width="10.140625" bestFit="1" customWidth="1"/>
    <col min="15" max="15" width="11.140625" bestFit="1" customWidth="1"/>
    <col min="17" max="17" width="45.42578125" bestFit="1" customWidth="1"/>
    <col min="18" max="21" width="10" bestFit="1" customWidth="1"/>
    <col min="22" max="22" width="5.140625" bestFit="1" customWidth="1"/>
  </cols>
  <sheetData>
    <row r="1" spans="1:32" x14ac:dyDescent="0.25">
      <c r="A1" s="9" t="s">
        <v>10</v>
      </c>
      <c r="B1" s="9" t="s">
        <v>11</v>
      </c>
      <c r="C1" s="9" t="s">
        <v>18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47</v>
      </c>
      <c r="I1" s="8"/>
      <c r="J1" s="8" t="s">
        <v>8</v>
      </c>
      <c r="R1" s="7" t="s">
        <v>4</v>
      </c>
      <c r="S1" s="7" t="s">
        <v>5</v>
      </c>
      <c r="T1" s="7" t="s">
        <v>6</v>
      </c>
      <c r="U1" s="7" t="s">
        <v>7</v>
      </c>
    </row>
    <row r="2" spans="1:32" x14ac:dyDescent="0.25">
      <c r="A2" t="s">
        <v>0</v>
      </c>
      <c r="B2" t="s">
        <v>3</v>
      </c>
      <c r="C2" t="s">
        <v>9</v>
      </c>
      <c r="D2" s="11">
        <v>245</v>
      </c>
      <c r="E2" s="11">
        <v>241</v>
      </c>
      <c r="F2" s="11">
        <v>221</v>
      </c>
      <c r="G2" s="11">
        <v>187</v>
      </c>
      <c r="H2" s="11"/>
      <c r="K2" s="13" t="s">
        <v>4</v>
      </c>
      <c r="L2" s="13" t="s">
        <v>5</v>
      </c>
      <c r="M2" s="13" t="s">
        <v>6</v>
      </c>
      <c r="N2" s="13" t="s">
        <v>7</v>
      </c>
      <c r="O2" s="13" t="s">
        <v>21</v>
      </c>
      <c r="Q2" t="s">
        <v>13</v>
      </c>
      <c r="R2">
        <v>438</v>
      </c>
      <c r="S2">
        <v>421</v>
      </c>
      <c r="T2">
        <v>399</v>
      </c>
      <c r="U2">
        <v>376</v>
      </c>
      <c r="V2">
        <f>SUM(R2:U2)</f>
        <v>1634</v>
      </c>
    </row>
    <row r="3" spans="1:32" x14ac:dyDescent="0.25">
      <c r="A3" t="s">
        <v>1</v>
      </c>
      <c r="B3" t="s">
        <v>3</v>
      </c>
      <c r="C3" t="s">
        <v>9</v>
      </c>
      <c r="D3" s="11">
        <v>307</v>
      </c>
      <c r="E3" s="11">
        <v>310</v>
      </c>
      <c r="F3" s="11">
        <v>320</v>
      </c>
      <c r="G3" s="11">
        <v>357</v>
      </c>
      <c r="H3" s="11"/>
      <c r="J3" s="11" t="s">
        <v>9</v>
      </c>
      <c r="K3">
        <f>SUM(D2:D4)</f>
        <v>658</v>
      </c>
      <c r="L3">
        <f>SUM(E2:E4)</f>
        <v>651</v>
      </c>
      <c r="M3">
        <f>SUM(F2:F4)</f>
        <v>649</v>
      </c>
      <c r="N3">
        <f>SUM(G2:G4)</f>
        <v>686</v>
      </c>
      <c r="O3" s="7">
        <f>SUM(K3:N3)</f>
        <v>2644</v>
      </c>
      <c r="Q3" t="s">
        <v>14</v>
      </c>
      <c r="R3">
        <v>219</v>
      </c>
      <c r="S3">
        <v>208</v>
      </c>
      <c r="T3">
        <v>204</v>
      </c>
      <c r="U3">
        <v>264</v>
      </c>
      <c r="AB3">
        <v>1</v>
      </c>
      <c r="AC3">
        <v>2</v>
      </c>
      <c r="AD3">
        <v>3</v>
      </c>
      <c r="AF3">
        <v>1</v>
      </c>
    </row>
    <row r="4" spans="1:32" x14ac:dyDescent="0.25">
      <c r="A4" t="s">
        <v>2</v>
      </c>
      <c r="B4" t="s">
        <v>3</v>
      </c>
      <c r="C4" t="s">
        <v>9</v>
      </c>
      <c r="D4" s="11">
        <v>106</v>
      </c>
      <c r="E4" s="11">
        <v>100</v>
      </c>
      <c r="F4" s="11">
        <v>108</v>
      </c>
      <c r="G4" s="11">
        <v>142</v>
      </c>
      <c r="H4" s="11"/>
      <c r="J4" s="11" t="s">
        <v>19</v>
      </c>
      <c r="K4">
        <f>SUM(D10:D12)</f>
        <v>251</v>
      </c>
      <c r="L4">
        <f>SUM(E10:E12)</f>
        <v>233</v>
      </c>
      <c r="M4">
        <f>SUM(F10:F12)</f>
        <v>229</v>
      </c>
      <c r="N4">
        <f>SUM(G10:G12)</f>
        <v>275</v>
      </c>
      <c r="O4" s="7">
        <f>SUM(K4:N4)</f>
        <v>988</v>
      </c>
      <c r="P4">
        <v>1371</v>
      </c>
      <c r="Q4" t="s">
        <v>15</v>
      </c>
      <c r="R4">
        <v>47</v>
      </c>
      <c r="S4">
        <v>40</v>
      </c>
      <c r="T4">
        <v>40</v>
      </c>
      <c r="U4">
        <v>61</v>
      </c>
      <c r="AB4">
        <v>4</v>
      </c>
      <c r="AC4">
        <v>5</v>
      </c>
      <c r="AD4">
        <v>6</v>
      </c>
      <c r="AF4" t="str">
        <f>IF(AF3&gt;=10,"Q3",IF(AND(AF3&gt;=7,AF3&lt;10),"Q2",IF(AND(AF3&gt;=4,AF3&lt;7),"Q1","Q4")))</f>
        <v>Q4</v>
      </c>
    </row>
    <row r="5" spans="1:32" x14ac:dyDescent="0.25">
      <c r="A5" t="s">
        <v>13</v>
      </c>
      <c r="B5" t="s">
        <v>12</v>
      </c>
      <c r="C5" t="s">
        <v>9</v>
      </c>
      <c r="D5" s="11">
        <v>220</v>
      </c>
      <c r="E5" s="11">
        <v>210</v>
      </c>
      <c r="F5" s="11">
        <v>187</v>
      </c>
      <c r="G5" s="11">
        <v>158</v>
      </c>
      <c r="H5" s="11"/>
      <c r="I5" s="7"/>
      <c r="J5" s="11" t="s">
        <v>20</v>
      </c>
      <c r="K5">
        <f>SUM(D18:D20)</f>
        <v>462</v>
      </c>
      <c r="L5">
        <f>SUM(E18:E20)</f>
        <v>484</v>
      </c>
      <c r="M5">
        <f>SUM(F18:F20)</f>
        <v>513</v>
      </c>
      <c r="N5">
        <f>SUM(G18:G20)</f>
        <v>597</v>
      </c>
      <c r="O5" s="7">
        <f>SUM(K5:N5)</f>
        <v>2056</v>
      </c>
      <c r="P5">
        <v>-938</v>
      </c>
      <c r="Q5" t="s">
        <v>16</v>
      </c>
      <c r="R5">
        <v>272</v>
      </c>
      <c r="S5">
        <v>274</v>
      </c>
      <c r="T5">
        <v>288</v>
      </c>
      <c r="U5">
        <v>374</v>
      </c>
      <c r="AB5">
        <v>7</v>
      </c>
      <c r="AC5">
        <v>8</v>
      </c>
      <c r="AD5">
        <v>9</v>
      </c>
    </row>
    <row r="6" spans="1:32" x14ac:dyDescent="0.25">
      <c r="A6" t="s">
        <v>14</v>
      </c>
      <c r="B6" t="s">
        <v>12</v>
      </c>
      <c r="C6" t="s">
        <v>9</v>
      </c>
      <c r="D6" s="11">
        <v>85</v>
      </c>
      <c r="E6" s="11">
        <v>81</v>
      </c>
      <c r="F6" s="11">
        <v>81</v>
      </c>
      <c r="G6" s="11">
        <v>103</v>
      </c>
      <c r="H6" s="11"/>
      <c r="J6" s="17" t="s">
        <v>25</v>
      </c>
      <c r="K6" s="7">
        <f>SUM(K3:K5)</f>
        <v>1371</v>
      </c>
      <c r="L6" s="7">
        <f>SUM(L3:L5)</f>
        <v>1368</v>
      </c>
      <c r="M6" s="7">
        <f>SUM(M3:M5)</f>
        <v>1391</v>
      </c>
      <c r="N6" s="7">
        <f>SUM(N3:N5)</f>
        <v>1558</v>
      </c>
      <c r="O6" s="10">
        <f>SUM(K6:N6)</f>
        <v>5688</v>
      </c>
      <c r="P6" s="7">
        <f>P4+P5</f>
        <v>433</v>
      </c>
      <c r="Q6" t="s">
        <v>17</v>
      </c>
      <c r="R6">
        <v>-2</v>
      </c>
      <c r="S6">
        <v>5</v>
      </c>
      <c r="T6">
        <v>7</v>
      </c>
      <c r="U6">
        <v>-3</v>
      </c>
      <c r="AB6">
        <v>10</v>
      </c>
      <c r="AC6">
        <v>11</v>
      </c>
      <c r="AD6">
        <v>12</v>
      </c>
    </row>
    <row r="7" spans="1:32" x14ac:dyDescent="0.25">
      <c r="A7" t="s">
        <v>15</v>
      </c>
      <c r="B7" t="s">
        <v>12</v>
      </c>
      <c r="C7" t="s">
        <v>9</v>
      </c>
      <c r="D7" s="11">
        <v>29</v>
      </c>
      <c r="E7" s="11">
        <v>25</v>
      </c>
      <c r="F7" s="11">
        <v>24</v>
      </c>
      <c r="G7" s="11">
        <v>29</v>
      </c>
      <c r="H7" s="11"/>
    </row>
    <row r="8" spans="1:32" x14ac:dyDescent="0.25">
      <c r="A8" t="s">
        <v>16</v>
      </c>
      <c r="B8" t="s">
        <v>12</v>
      </c>
      <c r="C8" t="s">
        <v>9</v>
      </c>
      <c r="D8" s="11">
        <v>104</v>
      </c>
      <c r="E8" s="11">
        <v>101</v>
      </c>
      <c r="F8" s="11">
        <v>107</v>
      </c>
      <c r="G8" s="11">
        <v>140</v>
      </c>
      <c r="H8" s="11"/>
      <c r="J8" s="8" t="s">
        <v>22</v>
      </c>
      <c r="Q8" t="s">
        <v>13</v>
      </c>
      <c r="R8">
        <v>438</v>
      </c>
      <c r="S8">
        <v>422</v>
      </c>
      <c r="T8">
        <v>400</v>
      </c>
      <c r="U8">
        <v>377</v>
      </c>
      <c r="V8">
        <f>SUM(R8:U8)</f>
        <v>1637</v>
      </c>
    </row>
    <row r="9" spans="1:32" x14ac:dyDescent="0.25">
      <c r="A9" t="s">
        <v>17</v>
      </c>
      <c r="B9" t="s">
        <v>12</v>
      </c>
      <c r="C9" t="s">
        <v>9</v>
      </c>
      <c r="D9" s="11">
        <v>-1</v>
      </c>
      <c r="E9" s="11">
        <v>-1</v>
      </c>
      <c r="F9" s="11">
        <v>2</v>
      </c>
      <c r="G9" s="11">
        <v>1</v>
      </c>
      <c r="H9" s="11"/>
      <c r="K9" s="13" t="s">
        <v>4</v>
      </c>
      <c r="L9" s="13" t="s">
        <v>5</v>
      </c>
      <c r="M9" s="13" t="s">
        <v>6</v>
      </c>
      <c r="N9" s="13" t="s">
        <v>7</v>
      </c>
      <c r="O9" s="13" t="s">
        <v>21</v>
      </c>
      <c r="Q9" t="s">
        <v>16</v>
      </c>
      <c r="R9">
        <v>272</v>
      </c>
      <c r="S9">
        <v>274</v>
      </c>
      <c r="T9">
        <v>288</v>
      </c>
      <c r="U9">
        <v>374</v>
      </c>
    </row>
    <row r="10" spans="1:32" x14ac:dyDescent="0.25">
      <c r="A10" t="s">
        <v>0</v>
      </c>
      <c r="B10" t="s">
        <v>3</v>
      </c>
      <c r="C10" t="s">
        <v>19</v>
      </c>
      <c r="D10" s="11">
        <v>24</v>
      </c>
      <c r="E10" s="11">
        <v>18</v>
      </c>
      <c r="F10" s="11">
        <v>13</v>
      </c>
      <c r="G10" s="11">
        <v>14</v>
      </c>
      <c r="H10" s="11"/>
      <c r="J10" s="11" t="s">
        <v>9</v>
      </c>
      <c r="K10">
        <f>SUM(D5:D9)</f>
        <v>437</v>
      </c>
      <c r="L10">
        <f>SUM(E5:E9)</f>
        <v>416</v>
      </c>
      <c r="M10">
        <f>SUM(F5:F9)</f>
        <v>401</v>
      </c>
      <c r="N10">
        <f>SUM(G5:G9)</f>
        <v>431</v>
      </c>
      <c r="O10" s="7">
        <f>SUM(K10:N10)</f>
        <v>1685</v>
      </c>
      <c r="Q10" t="s">
        <v>15</v>
      </c>
      <c r="R10">
        <v>46</v>
      </c>
      <c r="S10">
        <v>39</v>
      </c>
      <c r="T10">
        <v>38</v>
      </c>
      <c r="U10">
        <v>57</v>
      </c>
    </row>
    <row r="11" spans="1:32" x14ac:dyDescent="0.25">
      <c r="A11" t="s">
        <v>1</v>
      </c>
      <c r="B11" t="s">
        <v>3</v>
      </c>
      <c r="C11" t="s">
        <v>19</v>
      </c>
      <c r="D11" s="11">
        <v>149</v>
      </c>
      <c r="E11" s="11">
        <v>140</v>
      </c>
      <c r="F11" s="11">
        <v>143</v>
      </c>
      <c r="G11" s="11">
        <v>166</v>
      </c>
      <c r="H11" s="11"/>
      <c r="J11" s="11" t="s">
        <v>19</v>
      </c>
      <c r="K11">
        <f>SUM(D13:D17)</f>
        <v>163</v>
      </c>
      <c r="L11">
        <f>SUM(E13:E17)</f>
        <v>152</v>
      </c>
      <c r="M11">
        <f>SUM(F13:F17)</f>
        <v>141</v>
      </c>
      <c r="N11">
        <f>SUM(G13:G17)</f>
        <v>184</v>
      </c>
      <c r="O11" s="7">
        <f>SUM(K11:N11)</f>
        <v>640</v>
      </c>
      <c r="Q11" t="s">
        <v>14</v>
      </c>
      <c r="R11">
        <v>175</v>
      </c>
      <c r="S11">
        <v>168</v>
      </c>
      <c r="T11">
        <v>166</v>
      </c>
      <c r="U11">
        <v>215</v>
      </c>
    </row>
    <row r="12" spans="1:32" x14ac:dyDescent="0.25">
      <c r="A12" t="s">
        <v>2</v>
      </c>
      <c r="B12" t="s">
        <v>3</v>
      </c>
      <c r="C12" t="s">
        <v>19</v>
      </c>
      <c r="D12" s="11">
        <v>78</v>
      </c>
      <c r="E12" s="11">
        <v>75</v>
      </c>
      <c r="F12" s="11">
        <v>73</v>
      </c>
      <c r="G12" s="11">
        <v>95</v>
      </c>
      <c r="H12" s="11"/>
      <c r="J12" s="11" t="s">
        <v>20</v>
      </c>
      <c r="K12">
        <f>SUM(D21:D25)</f>
        <v>330</v>
      </c>
      <c r="L12">
        <f>SUM(E21:E25)</f>
        <v>335</v>
      </c>
      <c r="M12">
        <f>SUM(F21:F25)</f>
        <v>352</v>
      </c>
      <c r="N12">
        <f>SUM(G21:G25)</f>
        <v>406</v>
      </c>
      <c r="O12" s="7">
        <f>SUM(K12:N12)</f>
        <v>1423</v>
      </c>
      <c r="Q12" t="s">
        <v>17</v>
      </c>
      <c r="R12">
        <v>-1</v>
      </c>
      <c r="S12">
        <v>0</v>
      </c>
      <c r="T12">
        <v>2</v>
      </c>
      <c r="U12">
        <v>-2</v>
      </c>
    </row>
    <row r="13" spans="1:32" x14ac:dyDescent="0.25">
      <c r="A13" t="s">
        <v>13</v>
      </c>
      <c r="B13" t="s">
        <v>12</v>
      </c>
      <c r="C13" t="s">
        <v>19</v>
      </c>
      <c r="D13" s="11">
        <v>24</v>
      </c>
      <c r="E13" s="11">
        <v>19</v>
      </c>
      <c r="F13" s="11">
        <v>13</v>
      </c>
      <c r="G13" s="11">
        <v>13</v>
      </c>
      <c r="H13" s="11"/>
      <c r="J13" s="11" t="s">
        <v>26</v>
      </c>
      <c r="K13" s="12">
        <f>D26 + SUM(R15:R19)</f>
        <v>-112</v>
      </c>
      <c r="L13" s="12">
        <f>E26 + SUM(S15:S19)</f>
        <v>16</v>
      </c>
      <c r="M13" s="12">
        <f>F26 + SUM(T15:T19)</f>
        <v>-56</v>
      </c>
      <c r="N13" s="12">
        <f>G26 + SUM(U15:U19)</f>
        <v>-204</v>
      </c>
      <c r="O13" s="7">
        <f>SUM(K13:N13)</f>
        <v>-356</v>
      </c>
      <c r="R13">
        <f>SUM(R8:R12)</f>
        <v>930</v>
      </c>
      <c r="S13">
        <f>SUM(S8:S12)</f>
        <v>903</v>
      </c>
      <c r="T13">
        <f>SUM(T8:T12)</f>
        <v>894</v>
      </c>
      <c r="U13">
        <f>SUM(U8:U12)</f>
        <v>1021</v>
      </c>
      <c r="V13">
        <f>SUM(R13:U13)</f>
        <v>3748</v>
      </c>
    </row>
    <row r="14" spans="1:32" x14ac:dyDescent="0.25">
      <c r="A14" t="s">
        <v>14</v>
      </c>
      <c r="B14" t="s">
        <v>12</v>
      </c>
      <c r="C14" t="s">
        <v>19</v>
      </c>
      <c r="D14" s="11">
        <v>50</v>
      </c>
      <c r="E14" s="11">
        <v>46</v>
      </c>
      <c r="F14" s="11">
        <v>45</v>
      </c>
      <c r="G14" s="11">
        <v>56</v>
      </c>
      <c r="H14" s="11"/>
      <c r="J14" s="17" t="s">
        <v>25</v>
      </c>
      <c r="K14" s="7">
        <f>SUM(K10:K13)</f>
        <v>818</v>
      </c>
      <c r="L14" s="7">
        <f t="shared" ref="L14:N14" si="0">SUM(L10:L13)</f>
        <v>919</v>
      </c>
      <c r="M14" s="7">
        <f t="shared" si="0"/>
        <v>838</v>
      </c>
      <c r="N14" s="7">
        <f t="shared" si="0"/>
        <v>817</v>
      </c>
      <c r="O14" s="10">
        <f>SUM(K14:N14)</f>
        <v>3392</v>
      </c>
      <c r="P14" s="14"/>
      <c r="Q14" s="15" t="s">
        <v>27</v>
      </c>
    </row>
    <row r="15" spans="1:32" x14ac:dyDescent="0.25">
      <c r="A15" t="s">
        <v>15</v>
      </c>
      <c r="B15" t="s">
        <v>12</v>
      </c>
      <c r="C15" t="s">
        <v>19</v>
      </c>
      <c r="D15" s="11">
        <v>11</v>
      </c>
      <c r="E15" s="11">
        <v>8</v>
      </c>
      <c r="F15" s="11">
        <v>9</v>
      </c>
      <c r="G15" s="11">
        <v>17</v>
      </c>
      <c r="H15" s="11"/>
      <c r="Q15" t="s">
        <v>13</v>
      </c>
      <c r="R15">
        <f t="shared" ref="R15:U19" si="1">R2-R8</f>
        <v>0</v>
      </c>
      <c r="S15">
        <f t="shared" si="1"/>
        <v>-1</v>
      </c>
      <c r="T15">
        <f t="shared" si="1"/>
        <v>-1</v>
      </c>
      <c r="U15">
        <f t="shared" si="1"/>
        <v>-1</v>
      </c>
    </row>
    <row r="16" spans="1:32" x14ac:dyDescent="0.25">
      <c r="A16" t="s">
        <v>16</v>
      </c>
      <c r="B16" t="s">
        <v>12</v>
      </c>
      <c r="C16" t="s">
        <v>19</v>
      </c>
      <c r="D16" s="11">
        <v>78</v>
      </c>
      <c r="E16" s="11">
        <v>77</v>
      </c>
      <c r="F16" s="11">
        <v>74</v>
      </c>
      <c r="G16" s="11">
        <v>99</v>
      </c>
      <c r="H16" s="11"/>
      <c r="O16" s="7"/>
      <c r="Q16" t="s">
        <v>16</v>
      </c>
      <c r="R16">
        <f t="shared" si="1"/>
        <v>-53</v>
      </c>
      <c r="S16">
        <f t="shared" si="1"/>
        <v>-66</v>
      </c>
      <c r="T16">
        <f t="shared" si="1"/>
        <v>-84</v>
      </c>
      <c r="U16">
        <f t="shared" si="1"/>
        <v>-110</v>
      </c>
    </row>
    <row r="17" spans="1:26" x14ac:dyDescent="0.25">
      <c r="A17" t="s">
        <v>17</v>
      </c>
      <c r="B17" t="s">
        <v>12</v>
      </c>
      <c r="C17" t="s">
        <v>19</v>
      </c>
      <c r="D17" s="11">
        <v>0</v>
      </c>
      <c r="E17" s="11">
        <v>2</v>
      </c>
      <c r="F17" s="11">
        <v>0</v>
      </c>
      <c r="G17" s="11">
        <v>-1</v>
      </c>
      <c r="H17" s="11"/>
      <c r="J17" s="8" t="s">
        <v>31</v>
      </c>
      <c r="Q17" t="s">
        <v>15</v>
      </c>
      <c r="R17">
        <f t="shared" si="1"/>
        <v>1</v>
      </c>
      <c r="S17">
        <f t="shared" si="1"/>
        <v>1</v>
      </c>
      <c r="T17">
        <f t="shared" si="1"/>
        <v>2</v>
      </c>
      <c r="U17">
        <f t="shared" si="1"/>
        <v>4</v>
      </c>
    </row>
    <row r="18" spans="1:26" x14ac:dyDescent="0.25">
      <c r="A18" t="s">
        <v>0</v>
      </c>
      <c r="B18" t="s">
        <v>3</v>
      </c>
      <c r="C18" t="s">
        <v>20</v>
      </c>
      <c r="D18" s="11">
        <v>243</v>
      </c>
      <c r="E18" s="11">
        <v>253</v>
      </c>
      <c r="F18" s="11">
        <v>265</v>
      </c>
      <c r="G18" s="11">
        <v>276</v>
      </c>
      <c r="H18" s="11"/>
      <c r="K18" s="13" t="s">
        <v>4</v>
      </c>
      <c r="L18" s="13" t="s">
        <v>5</v>
      </c>
      <c r="M18" s="13" t="s">
        <v>6</v>
      </c>
      <c r="N18" s="13" t="s">
        <v>7</v>
      </c>
      <c r="O18" s="13" t="s">
        <v>21</v>
      </c>
      <c r="Q18" t="s">
        <v>14</v>
      </c>
      <c r="R18">
        <f t="shared" si="1"/>
        <v>97</v>
      </c>
      <c r="S18">
        <f t="shared" si="1"/>
        <v>106</v>
      </c>
      <c r="T18">
        <f t="shared" si="1"/>
        <v>122</v>
      </c>
      <c r="U18">
        <f t="shared" si="1"/>
        <v>159</v>
      </c>
    </row>
    <row r="19" spans="1:26" x14ac:dyDescent="0.25">
      <c r="A19" t="s">
        <v>1</v>
      </c>
      <c r="B19" t="s">
        <v>3</v>
      </c>
      <c r="C19" t="s">
        <v>20</v>
      </c>
      <c r="D19" s="11">
        <v>128</v>
      </c>
      <c r="E19" s="11">
        <v>134</v>
      </c>
      <c r="F19" s="11">
        <v>142</v>
      </c>
      <c r="G19" s="11">
        <v>186</v>
      </c>
      <c r="H19" s="11"/>
      <c r="J19" s="11" t="s">
        <v>9</v>
      </c>
      <c r="K19">
        <f>K3-K10</f>
        <v>221</v>
      </c>
      <c r="L19">
        <f t="shared" ref="L19:O19" si="2">L3-L10</f>
        <v>235</v>
      </c>
      <c r="M19">
        <f t="shared" si="2"/>
        <v>248</v>
      </c>
      <c r="N19">
        <f t="shared" si="2"/>
        <v>255</v>
      </c>
      <c r="O19">
        <f t="shared" si="2"/>
        <v>959</v>
      </c>
      <c r="Q19" t="s">
        <v>17</v>
      </c>
      <c r="R19">
        <f t="shared" si="1"/>
        <v>-1</v>
      </c>
      <c r="S19">
        <f t="shared" si="1"/>
        <v>5</v>
      </c>
      <c r="T19">
        <f t="shared" si="1"/>
        <v>5</v>
      </c>
      <c r="U19">
        <f t="shared" si="1"/>
        <v>-1</v>
      </c>
    </row>
    <row r="20" spans="1:26" x14ac:dyDescent="0.25">
      <c r="A20" t="s">
        <v>2</v>
      </c>
      <c r="B20" t="s">
        <v>3</v>
      </c>
      <c r="C20" t="s">
        <v>20</v>
      </c>
      <c r="D20" s="11">
        <v>91</v>
      </c>
      <c r="E20" s="11">
        <v>97</v>
      </c>
      <c r="F20" s="11">
        <v>106</v>
      </c>
      <c r="G20" s="11">
        <v>135</v>
      </c>
      <c r="H20" s="11"/>
      <c r="J20" s="11" t="s">
        <v>19</v>
      </c>
      <c r="K20">
        <f t="shared" ref="K20:O21" si="3">K4-K11</f>
        <v>88</v>
      </c>
      <c r="L20">
        <f t="shared" si="3"/>
        <v>81</v>
      </c>
      <c r="M20">
        <f t="shared" si="3"/>
        <v>88</v>
      </c>
      <c r="N20">
        <f t="shared" si="3"/>
        <v>91</v>
      </c>
      <c r="O20">
        <f t="shared" si="3"/>
        <v>348</v>
      </c>
    </row>
    <row r="21" spans="1:26" x14ac:dyDescent="0.25">
      <c r="A21" t="s">
        <v>13</v>
      </c>
      <c r="B21" t="s">
        <v>12</v>
      </c>
      <c r="C21" t="s">
        <v>20</v>
      </c>
      <c r="D21" s="11">
        <v>194</v>
      </c>
      <c r="E21" s="11">
        <v>193</v>
      </c>
      <c r="F21" s="11">
        <v>200</v>
      </c>
      <c r="G21" s="11">
        <v>206</v>
      </c>
      <c r="H21" s="11"/>
      <c r="J21" s="11" t="s">
        <v>20</v>
      </c>
      <c r="K21">
        <f t="shared" si="3"/>
        <v>132</v>
      </c>
      <c r="L21">
        <f t="shared" si="3"/>
        <v>149</v>
      </c>
      <c r="M21">
        <f t="shared" si="3"/>
        <v>161</v>
      </c>
      <c r="N21">
        <f t="shared" si="3"/>
        <v>191</v>
      </c>
      <c r="O21">
        <f t="shared" si="3"/>
        <v>633</v>
      </c>
      <c r="Q21" s="7" t="s">
        <v>0</v>
      </c>
    </row>
    <row r="22" spans="1:26" x14ac:dyDescent="0.25">
      <c r="A22" t="s">
        <v>14</v>
      </c>
      <c r="B22" t="s">
        <v>12</v>
      </c>
      <c r="C22" t="s">
        <v>20</v>
      </c>
      <c r="D22" s="11">
        <v>40</v>
      </c>
      <c r="E22" s="11">
        <v>41</v>
      </c>
      <c r="F22" s="11">
        <v>40</v>
      </c>
      <c r="G22" s="11">
        <v>56</v>
      </c>
      <c r="H22" s="11"/>
      <c r="J22" s="17" t="s">
        <v>25</v>
      </c>
      <c r="K22">
        <f>K6-K14</f>
        <v>553</v>
      </c>
      <c r="L22">
        <f t="shared" ref="L22:O22" si="4">L6-L14</f>
        <v>449</v>
      </c>
      <c r="M22">
        <f t="shared" si="4"/>
        <v>553</v>
      </c>
      <c r="N22">
        <f t="shared" si="4"/>
        <v>741</v>
      </c>
      <c r="O22" s="10">
        <f t="shared" si="4"/>
        <v>2296</v>
      </c>
      <c r="Q22" t="s">
        <v>9</v>
      </c>
      <c r="R22">
        <v>245</v>
      </c>
      <c r="S22">
        <v>241</v>
      </c>
      <c r="T22">
        <v>221</v>
      </c>
      <c r="U22">
        <v>187</v>
      </c>
      <c r="V22">
        <f>SUM(R22:U22)</f>
        <v>894</v>
      </c>
      <c r="X22" s="2"/>
      <c r="Z22" s="2"/>
    </row>
    <row r="23" spans="1:26" x14ac:dyDescent="0.25">
      <c r="A23" t="s">
        <v>15</v>
      </c>
      <c r="B23" t="s">
        <v>12</v>
      </c>
      <c r="C23" t="s">
        <v>20</v>
      </c>
      <c r="D23" s="11">
        <v>6</v>
      </c>
      <c r="E23" s="11">
        <v>6</v>
      </c>
      <c r="F23" s="11">
        <v>5</v>
      </c>
      <c r="G23" s="11">
        <v>11</v>
      </c>
      <c r="H23" s="11"/>
      <c r="Q23" t="s">
        <v>19</v>
      </c>
      <c r="R23">
        <v>24</v>
      </c>
      <c r="S23">
        <v>18</v>
      </c>
      <c r="T23">
        <v>13</v>
      </c>
      <c r="U23">
        <v>14</v>
      </c>
      <c r="V23">
        <f t="shared" ref="V23:V24" si="5">SUM(R23:U23)</f>
        <v>69</v>
      </c>
    </row>
    <row r="24" spans="1:26" x14ac:dyDescent="0.25">
      <c r="A24" t="s">
        <v>16</v>
      </c>
      <c r="B24" t="s">
        <v>12</v>
      </c>
      <c r="C24" t="s">
        <v>20</v>
      </c>
      <c r="D24" s="11">
        <v>90</v>
      </c>
      <c r="E24" s="11">
        <v>96</v>
      </c>
      <c r="F24" s="11">
        <v>107</v>
      </c>
      <c r="G24" s="11">
        <v>135</v>
      </c>
      <c r="H24" s="11"/>
      <c r="Q24" t="s">
        <v>20</v>
      </c>
      <c r="R24">
        <v>243</v>
      </c>
      <c r="S24">
        <v>253</v>
      </c>
      <c r="T24">
        <v>265</v>
      </c>
      <c r="U24">
        <v>276</v>
      </c>
      <c r="V24">
        <f t="shared" si="5"/>
        <v>1037</v>
      </c>
    </row>
    <row r="25" spans="1:26" x14ac:dyDescent="0.25">
      <c r="A25" t="s">
        <v>17</v>
      </c>
      <c r="B25" t="s">
        <v>12</v>
      </c>
      <c r="C25" t="s">
        <v>20</v>
      </c>
      <c r="D25" s="11">
        <v>0</v>
      </c>
      <c r="E25" s="11">
        <v>-1</v>
      </c>
      <c r="F25" s="11">
        <v>0</v>
      </c>
      <c r="G25" s="11">
        <v>-2</v>
      </c>
      <c r="H25" s="11"/>
      <c r="J25" s="8" t="s">
        <v>33</v>
      </c>
      <c r="R25">
        <f>SUM(R22:R24)</f>
        <v>512</v>
      </c>
      <c r="S25">
        <f>SUM(S22:S24)</f>
        <v>512</v>
      </c>
      <c r="T25">
        <f>SUM(T22:T24)</f>
        <v>499</v>
      </c>
      <c r="U25">
        <f>SUM(U22:U24)</f>
        <v>477</v>
      </c>
      <c r="V25">
        <f>SUM(V22:V24)</f>
        <v>2000</v>
      </c>
    </row>
    <row r="26" spans="1:26" x14ac:dyDescent="0.25">
      <c r="A26" t="s">
        <v>24</v>
      </c>
      <c r="B26" t="s">
        <v>12</v>
      </c>
      <c r="C26" t="s">
        <v>23</v>
      </c>
      <c r="D26" s="11">
        <v>-156</v>
      </c>
      <c r="E26" s="11">
        <v>-29</v>
      </c>
      <c r="F26" s="11">
        <v>-100</v>
      </c>
      <c r="G26" s="11">
        <v>-255</v>
      </c>
      <c r="H26" s="11"/>
      <c r="J26" s="17" t="s">
        <v>25</v>
      </c>
      <c r="K26">
        <f>K22-SUM(D27:D29)</f>
        <v>509</v>
      </c>
      <c r="L26">
        <f>L22-SUM(E27:E29)</f>
        <v>357</v>
      </c>
      <c r="M26">
        <f>M22-SUM(F27:F29)</f>
        <v>534</v>
      </c>
      <c r="N26">
        <f>N22-SUM(G27:G29)</f>
        <v>439</v>
      </c>
      <c r="O26">
        <f t="shared" ref="O26" si="6">O22-SUM(I27:I29)</f>
        <v>2296</v>
      </c>
    </row>
    <row r="27" spans="1:26" x14ac:dyDescent="0.25">
      <c r="A27" t="s">
        <v>28</v>
      </c>
      <c r="B27" t="s">
        <v>32</v>
      </c>
      <c r="C27" t="s">
        <v>23</v>
      </c>
      <c r="D27">
        <v>-66</v>
      </c>
      <c r="E27">
        <v>-23</v>
      </c>
      <c r="F27">
        <v>-96</v>
      </c>
      <c r="G27">
        <v>176</v>
      </c>
      <c r="Q27" s="7" t="s">
        <v>13</v>
      </c>
    </row>
    <row r="28" spans="1:26" x14ac:dyDescent="0.25">
      <c r="A28" t="s">
        <v>29</v>
      </c>
      <c r="B28" t="s">
        <v>32</v>
      </c>
      <c r="C28" t="s">
        <v>23</v>
      </c>
      <c r="D28">
        <v>3</v>
      </c>
      <c r="E28">
        <v>3</v>
      </c>
      <c r="F28">
        <v>4</v>
      </c>
      <c r="G28">
        <v>4</v>
      </c>
      <c r="J28" s="6" t="s">
        <v>35</v>
      </c>
      <c r="Q28" t="s">
        <v>9</v>
      </c>
      <c r="R28">
        <v>220</v>
      </c>
      <c r="S28">
        <v>210</v>
      </c>
      <c r="T28">
        <v>187</v>
      </c>
      <c r="U28">
        <v>158</v>
      </c>
      <c r="V28">
        <f>SUM(R28:U28)</f>
        <v>775</v>
      </c>
    </row>
    <row r="29" spans="1:26" x14ac:dyDescent="0.25">
      <c r="A29" t="s">
        <v>30</v>
      </c>
      <c r="B29" t="s">
        <v>32</v>
      </c>
      <c r="C29" t="s">
        <v>23</v>
      </c>
      <c r="D29">
        <v>107</v>
      </c>
      <c r="E29">
        <v>112</v>
      </c>
      <c r="F29">
        <v>111</v>
      </c>
      <c r="G29">
        <v>122</v>
      </c>
      <c r="J29" s="17" t="s">
        <v>25</v>
      </c>
      <c r="K29">
        <f>K26-D30</f>
        <v>433</v>
      </c>
      <c r="L29">
        <f>L26-E30</f>
        <v>321</v>
      </c>
      <c r="M29">
        <f>M26-F30</f>
        <v>454</v>
      </c>
      <c r="N29">
        <f>N26-G30</f>
        <v>334</v>
      </c>
      <c r="O29">
        <f>SUM(K29:N29)</f>
        <v>1542</v>
      </c>
      <c r="Q29" t="s">
        <v>19</v>
      </c>
      <c r="R29">
        <v>24</v>
      </c>
      <c r="S29">
        <v>19</v>
      </c>
      <c r="T29">
        <v>13</v>
      </c>
      <c r="U29">
        <v>13</v>
      </c>
      <c r="V29">
        <f t="shared" ref="V29:V30" si="7">SUM(R29:U29)</f>
        <v>69</v>
      </c>
    </row>
    <row r="30" spans="1:26" ht="15.75" thickBot="1" x14ac:dyDescent="0.3">
      <c r="A30" t="s">
        <v>34</v>
      </c>
      <c r="B30" t="s">
        <v>190</v>
      </c>
      <c r="C30" t="s">
        <v>23</v>
      </c>
      <c r="D30">
        <v>76</v>
      </c>
      <c r="E30">
        <v>36</v>
      </c>
      <c r="F30">
        <v>80</v>
      </c>
      <c r="G30">
        <v>105</v>
      </c>
      <c r="Q30" t="s">
        <v>20</v>
      </c>
      <c r="R30">
        <v>194</v>
      </c>
      <c r="S30">
        <v>193</v>
      </c>
      <c r="T30">
        <v>200</v>
      </c>
      <c r="U30">
        <v>206</v>
      </c>
      <c r="V30">
        <f t="shared" si="7"/>
        <v>793</v>
      </c>
    </row>
    <row r="31" spans="1:26" x14ac:dyDescent="0.25">
      <c r="A31" s="37" t="s">
        <v>54</v>
      </c>
      <c r="B31" s="38"/>
      <c r="C31" s="38"/>
      <c r="D31" s="38"/>
      <c r="E31" s="38"/>
      <c r="F31" s="38"/>
      <c r="G31" s="38"/>
      <c r="H31" s="39"/>
      <c r="R31">
        <f>SUM(R28:R30)</f>
        <v>438</v>
      </c>
      <c r="S31">
        <f>SUM(S28:S30)</f>
        <v>422</v>
      </c>
      <c r="T31">
        <f>SUM(T28:T30)</f>
        <v>400</v>
      </c>
      <c r="U31">
        <f>SUM(U28:U30)</f>
        <v>377</v>
      </c>
      <c r="V31">
        <f>SUM(V28:V30)</f>
        <v>1637</v>
      </c>
    </row>
    <row r="32" spans="1:26" ht="15.75" thickBot="1" x14ac:dyDescent="0.3">
      <c r="A32" s="40"/>
      <c r="B32" s="41"/>
      <c r="C32" s="41"/>
      <c r="D32" s="41"/>
      <c r="E32" s="41"/>
      <c r="F32" s="41"/>
      <c r="G32" s="41"/>
      <c r="H32" s="42"/>
    </row>
    <row r="33" spans="1:22" x14ac:dyDescent="0.25">
      <c r="J33" s="6" t="s">
        <v>37</v>
      </c>
      <c r="Q33" t="s">
        <v>9</v>
      </c>
      <c r="R33">
        <f t="shared" ref="R33:U36" si="8">R22-R28</f>
        <v>25</v>
      </c>
      <c r="S33">
        <f t="shared" si="8"/>
        <v>31</v>
      </c>
      <c r="T33">
        <f t="shared" si="8"/>
        <v>34</v>
      </c>
      <c r="U33">
        <f t="shared" si="8"/>
        <v>29</v>
      </c>
      <c r="V33">
        <f>SUM(R33:U33)</f>
        <v>119</v>
      </c>
    </row>
    <row r="34" spans="1:22" x14ac:dyDescent="0.25">
      <c r="A34" s="21" t="s">
        <v>55</v>
      </c>
      <c r="H34" s="9" t="s">
        <v>47</v>
      </c>
      <c r="J34" s="17" t="s">
        <v>25</v>
      </c>
      <c r="K34" t="s">
        <v>52</v>
      </c>
      <c r="N34" s="3">
        <f>(N29-G49)/G47</f>
        <v>1.0659424920127796</v>
      </c>
      <c r="O34" s="3">
        <f>(O29-H49)/H47</f>
        <v>4.7880652680652682</v>
      </c>
      <c r="Q34" t="s">
        <v>19</v>
      </c>
      <c r="R34">
        <f t="shared" si="8"/>
        <v>0</v>
      </c>
      <c r="S34">
        <f t="shared" si="8"/>
        <v>-1</v>
      </c>
      <c r="T34">
        <f t="shared" si="8"/>
        <v>0</v>
      </c>
      <c r="U34">
        <f t="shared" si="8"/>
        <v>1</v>
      </c>
      <c r="V34">
        <f t="shared" ref="V34:V35" si="9">SUM(R34:U34)</f>
        <v>0</v>
      </c>
    </row>
    <row r="35" spans="1:22" x14ac:dyDescent="0.25">
      <c r="A35" t="s">
        <v>42</v>
      </c>
      <c r="B35" t="s">
        <v>13</v>
      </c>
      <c r="C35" t="s">
        <v>9</v>
      </c>
      <c r="H35">
        <v>-324</v>
      </c>
      <c r="J35" s="6" t="s">
        <v>36</v>
      </c>
      <c r="Q35" t="s">
        <v>20</v>
      </c>
      <c r="R35">
        <f t="shared" si="8"/>
        <v>49</v>
      </c>
      <c r="S35">
        <f t="shared" si="8"/>
        <v>60</v>
      </c>
      <c r="T35">
        <f t="shared" si="8"/>
        <v>65</v>
      </c>
      <c r="U35">
        <f t="shared" si="8"/>
        <v>70</v>
      </c>
      <c r="V35">
        <f t="shared" si="9"/>
        <v>244</v>
      </c>
    </row>
    <row r="36" spans="1:22" x14ac:dyDescent="0.25">
      <c r="A36" t="s">
        <v>42</v>
      </c>
      <c r="B36" t="s">
        <v>13</v>
      </c>
      <c r="C36" t="s">
        <v>19</v>
      </c>
      <c r="H36">
        <v>-19</v>
      </c>
      <c r="J36" s="17" t="s">
        <v>25</v>
      </c>
      <c r="K36" t="s">
        <v>52</v>
      </c>
      <c r="N36" s="3">
        <f>(N29-G49)/G48</f>
        <v>1.0426249999999999</v>
      </c>
      <c r="O36" s="3">
        <f>(O29-H49)/H48</f>
        <v>4.6825531914893617</v>
      </c>
      <c r="R36">
        <f t="shared" si="8"/>
        <v>74</v>
      </c>
      <c r="S36">
        <f t="shared" si="8"/>
        <v>90</v>
      </c>
      <c r="T36">
        <f t="shared" si="8"/>
        <v>99</v>
      </c>
      <c r="U36">
        <f t="shared" si="8"/>
        <v>100</v>
      </c>
      <c r="V36">
        <f>SUM(V33:V35)</f>
        <v>363</v>
      </c>
    </row>
    <row r="37" spans="1:22" x14ac:dyDescent="0.25">
      <c r="A37" t="s">
        <v>42</v>
      </c>
      <c r="B37" t="s">
        <v>13</v>
      </c>
      <c r="C37" t="s">
        <v>20</v>
      </c>
      <c r="H37">
        <v>-261</v>
      </c>
    </row>
    <row r="38" spans="1:22" x14ac:dyDescent="0.25">
      <c r="A38" t="s">
        <v>43</v>
      </c>
      <c r="B38" t="s">
        <v>13</v>
      </c>
      <c r="C38" t="s">
        <v>9</v>
      </c>
      <c r="H38">
        <v>-210</v>
      </c>
      <c r="J38" s="6" t="s">
        <v>46</v>
      </c>
    </row>
    <row r="39" spans="1:22" x14ac:dyDescent="0.25">
      <c r="A39" t="s">
        <v>43</v>
      </c>
      <c r="B39" t="s">
        <v>13</v>
      </c>
      <c r="C39" t="s">
        <v>19</v>
      </c>
      <c r="H39">
        <v>-26</v>
      </c>
      <c r="K39" s="13" t="s">
        <v>4</v>
      </c>
      <c r="L39" s="13" t="s">
        <v>5</v>
      </c>
      <c r="M39" s="13" t="s">
        <v>6</v>
      </c>
      <c r="N39" s="13" t="s">
        <v>7</v>
      </c>
      <c r="O39" s="13" t="s">
        <v>21</v>
      </c>
    </row>
    <row r="40" spans="1:22" x14ac:dyDescent="0.25">
      <c r="A40" t="s">
        <v>43</v>
      </c>
      <c r="B40" t="s">
        <v>13</v>
      </c>
      <c r="C40" t="s">
        <v>20</v>
      </c>
      <c r="H40">
        <v>-299</v>
      </c>
      <c r="J40" s="11" t="s">
        <v>9</v>
      </c>
      <c r="K40" s="16">
        <f t="shared" ref="K40:O43" si="10">K19/K3</f>
        <v>0.33586626139817627</v>
      </c>
      <c r="L40" s="16">
        <f t="shared" si="10"/>
        <v>0.36098310291858676</v>
      </c>
      <c r="M40" s="16">
        <f t="shared" si="10"/>
        <v>0.38212634822804314</v>
      </c>
      <c r="N40" s="16">
        <f t="shared" si="10"/>
        <v>0.3717201166180758</v>
      </c>
      <c r="O40" s="16">
        <f t="shared" si="10"/>
        <v>0.36270801815431164</v>
      </c>
    </row>
    <row r="41" spans="1:22" x14ac:dyDescent="0.25">
      <c r="A41" t="s">
        <v>44</v>
      </c>
      <c r="B41" t="s">
        <v>13</v>
      </c>
      <c r="C41" t="s">
        <v>9</v>
      </c>
      <c r="H41">
        <v>-241</v>
      </c>
      <c r="J41" s="11" t="s">
        <v>19</v>
      </c>
      <c r="K41" s="16">
        <f>K20/K4</f>
        <v>0.35059760956175301</v>
      </c>
      <c r="L41" s="16">
        <f t="shared" si="10"/>
        <v>0.34763948497854075</v>
      </c>
      <c r="M41" s="16">
        <f t="shared" si="10"/>
        <v>0.38427947598253276</v>
      </c>
      <c r="N41" s="16">
        <f t="shared" si="10"/>
        <v>0.33090909090909093</v>
      </c>
      <c r="O41" s="16">
        <f t="shared" si="10"/>
        <v>0.35222672064777327</v>
      </c>
      <c r="R41">
        <f>4 - 4.59</f>
        <v>-0.58999999999999986</v>
      </c>
    </row>
    <row r="42" spans="1:22" x14ac:dyDescent="0.25">
      <c r="A42" t="s">
        <v>44</v>
      </c>
      <c r="B42" t="s">
        <v>13</v>
      </c>
      <c r="C42" t="s">
        <v>19</v>
      </c>
      <c r="H42">
        <v>-24</v>
      </c>
      <c r="J42" s="11" t="s">
        <v>20</v>
      </c>
      <c r="K42" s="16">
        <f t="shared" si="10"/>
        <v>0.2857142857142857</v>
      </c>
      <c r="L42" s="16">
        <f t="shared" si="10"/>
        <v>0.30785123966942146</v>
      </c>
      <c r="M42" s="16">
        <f t="shared" si="10"/>
        <v>0.31384015594541909</v>
      </c>
      <c r="N42" s="16">
        <f t="shared" si="10"/>
        <v>0.31993299832495814</v>
      </c>
      <c r="O42" s="16">
        <f t="shared" si="10"/>
        <v>0.30787937743190663</v>
      </c>
      <c r="R42" s="4">
        <f>R41/4.59</f>
        <v>-0.12854030501089322</v>
      </c>
    </row>
    <row r="43" spans="1:22" x14ac:dyDescent="0.25">
      <c r="A43" t="s">
        <v>44</v>
      </c>
      <c r="B43" t="s">
        <v>13</v>
      </c>
      <c r="C43" t="s">
        <v>20</v>
      </c>
      <c r="H43">
        <v>-233</v>
      </c>
      <c r="J43" s="17" t="s">
        <v>45</v>
      </c>
      <c r="K43" s="16">
        <f t="shared" si="10"/>
        <v>0.40335521517140771</v>
      </c>
      <c r="L43" s="16">
        <f t="shared" si="10"/>
        <v>0.32821637426900585</v>
      </c>
      <c r="M43" s="16">
        <f t="shared" si="10"/>
        <v>0.39755571531272466</v>
      </c>
      <c r="N43" s="16">
        <f t="shared" si="10"/>
        <v>0.47560975609756095</v>
      </c>
      <c r="O43" s="16">
        <f t="shared" si="10"/>
        <v>0.40365682137834036</v>
      </c>
    </row>
    <row r="45" spans="1:22" x14ac:dyDescent="0.25">
      <c r="J45" s="6" t="s">
        <v>50</v>
      </c>
    </row>
    <row r="46" spans="1:22" x14ac:dyDescent="0.25">
      <c r="A46" s="21" t="s">
        <v>128</v>
      </c>
      <c r="B46" s="5" t="s">
        <v>94</v>
      </c>
      <c r="D46" s="9" t="s">
        <v>4</v>
      </c>
      <c r="E46" s="9" t="s">
        <v>5</v>
      </c>
      <c r="F46" s="9" t="s">
        <v>6</v>
      </c>
      <c r="G46" s="9" t="s">
        <v>7</v>
      </c>
      <c r="H46" s="9" t="s">
        <v>47</v>
      </c>
      <c r="K46" s="13" t="s">
        <v>4</v>
      </c>
      <c r="L46" s="13" t="s">
        <v>5</v>
      </c>
      <c r="M46" s="13" t="s">
        <v>6</v>
      </c>
      <c r="N46" s="13" t="s">
        <v>7</v>
      </c>
      <c r="O46" s="13" t="s">
        <v>21</v>
      </c>
    </row>
    <row r="47" spans="1:22" x14ac:dyDescent="0.25">
      <c r="A47" t="s">
        <v>129</v>
      </c>
      <c r="B47" t="s">
        <v>38</v>
      </c>
      <c r="C47" t="s">
        <v>23</v>
      </c>
      <c r="D47">
        <v>332</v>
      </c>
      <c r="E47">
        <v>324</v>
      </c>
      <c r="F47">
        <v>318</v>
      </c>
      <c r="G47">
        <v>313</v>
      </c>
      <c r="H47">
        <f>AVERAGE(D47:G47)</f>
        <v>321.75</v>
      </c>
      <c r="J47" s="11" t="s">
        <v>9</v>
      </c>
      <c r="K47" s="19">
        <f>R22-R28</f>
        <v>25</v>
      </c>
      <c r="L47" s="19">
        <f t="shared" ref="L47:O47" si="11">S22-S28</f>
        <v>31</v>
      </c>
      <c r="M47" s="19">
        <f t="shared" si="11"/>
        <v>34</v>
      </c>
      <c r="N47" s="19">
        <f t="shared" si="11"/>
        <v>29</v>
      </c>
      <c r="O47" s="19">
        <f t="shared" si="11"/>
        <v>119</v>
      </c>
    </row>
    <row r="48" spans="1:22" x14ac:dyDescent="0.25">
      <c r="A48" t="s">
        <v>129</v>
      </c>
      <c r="B48" t="s">
        <v>39</v>
      </c>
      <c r="C48" t="s">
        <v>23</v>
      </c>
      <c r="D48">
        <v>340</v>
      </c>
      <c r="E48">
        <v>331</v>
      </c>
      <c r="F48">
        <v>325</v>
      </c>
      <c r="G48">
        <v>320</v>
      </c>
      <c r="H48">
        <f>AVERAGE(D48:G48)</f>
        <v>329</v>
      </c>
      <c r="J48" s="11" t="s">
        <v>19</v>
      </c>
      <c r="K48" s="19">
        <f t="shared" ref="K48:K50" si="12">R23-R29</f>
        <v>0</v>
      </c>
      <c r="L48" s="19">
        <f t="shared" ref="L48:L50" si="13">S23-S29</f>
        <v>-1</v>
      </c>
      <c r="M48" s="19">
        <f t="shared" ref="M48:M50" si="14">T23-T29</f>
        <v>0</v>
      </c>
      <c r="N48" s="19">
        <f t="shared" ref="N48:N50" si="15">U23-U29</f>
        <v>1</v>
      </c>
      <c r="O48" s="19">
        <f t="shared" ref="O48:O50" si="16">V23-V29</f>
        <v>0</v>
      </c>
    </row>
    <row r="49" spans="1:16" x14ac:dyDescent="0.25">
      <c r="A49" t="s">
        <v>40</v>
      </c>
      <c r="B49" t="s">
        <v>41</v>
      </c>
      <c r="C49" t="s">
        <v>23</v>
      </c>
      <c r="G49">
        <v>0.36</v>
      </c>
      <c r="H49">
        <v>1.44</v>
      </c>
      <c r="J49" s="11" t="s">
        <v>20</v>
      </c>
      <c r="K49" s="19">
        <f t="shared" si="12"/>
        <v>49</v>
      </c>
      <c r="L49" s="19">
        <f t="shared" si="13"/>
        <v>60</v>
      </c>
      <c r="M49" s="19">
        <f t="shared" si="14"/>
        <v>65</v>
      </c>
      <c r="N49" s="19">
        <f t="shared" si="15"/>
        <v>70</v>
      </c>
      <c r="O49" s="19">
        <f t="shared" si="16"/>
        <v>244</v>
      </c>
    </row>
    <row r="50" spans="1:16" x14ac:dyDescent="0.25">
      <c r="J50" s="17" t="s">
        <v>45</v>
      </c>
      <c r="K50" s="19">
        <f t="shared" si="12"/>
        <v>74</v>
      </c>
      <c r="L50" s="19">
        <f t="shared" si="13"/>
        <v>90</v>
      </c>
      <c r="M50" s="19">
        <f t="shared" si="14"/>
        <v>99</v>
      </c>
      <c r="N50" s="19">
        <f t="shared" si="15"/>
        <v>100</v>
      </c>
      <c r="O50" s="19">
        <f t="shared" si="16"/>
        <v>363</v>
      </c>
    </row>
    <row r="52" spans="1:16" x14ac:dyDescent="0.25">
      <c r="J52" s="6" t="s">
        <v>51</v>
      </c>
    </row>
    <row r="53" spans="1:16" x14ac:dyDescent="0.25">
      <c r="A53" s="21" t="s">
        <v>96</v>
      </c>
      <c r="K53" s="13" t="s">
        <v>4</v>
      </c>
      <c r="L53" s="13" t="s">
        <v>5</v>
      </c>
      <c r="M53" s="13" t="s">
        <v>6</v>
      </c>
      <c r="N53" s="13" t="s">
        <v>7</v>
      </c>
      <c r="O53" s="13" t="s">
        <v>21</v>
      </c>
    </row>
    <row r="54" spans="1:16" x14ac:dyDescent="0.25">
      <c r="A54" t="s">
        <v>56</v>
      </c>
      <c r="C54" t="s">
        <v>9</v>
      </c>
      <c r="G54">
        <v>-266</v>
      </c>
      <c r="H54">
        <v>142</v>
      </c>
      <c r="J54" s="11" t="s">
        <v>9</v>
      </c>
      <c r="K54" s="16">
        <f t="shared" ref="K54:O57" si="17">(R22-R28)/R22</f>
        <v>0.10204081632653061</v>
      </c>
      <c r="L54" s="16">
        <f t="shared" si="17"/>
        <v>0.12863070539419086</v>
      </c>
      <c r="M54" s="16">
        <f t="shared" si="17"/>
        <v>0.15384615384615385</v>
      </c>
      <c r="N54" s="16">
        <f t="shared" si="17"/>
        <v>0.15508021390374332</v>
      </c>
      <c r="O54" s="16">
        <f t="shared" si="17"/>
        <v>0.13310961968680091</v>
      </c>
    </row>
    <row r="55" spans="1:16" x14ac:dyDescent="0.25">
      <c r="A55" t="s">
        <v>56</v>
      </c>
      <c r="C55" t="s">
        <v>19</v>
      </c>
      <c r="G55">
        <v>-69</v>
      </c>
      <c r="H55">
        <v>47</v>
      </c>
      <c r="J55" s="11" t="s">
        <v>19</v>
      </c>
      <c r="K55" s="16">
        <f t="shared" si="17"/>
        <v>0</v>
      </c>
      <c r="L55" s="16">
        <f t="shared" si="17"/>
        <v>-5.5555555555555552E-2</v>
      </c>
      <c r="M55" s="16">
        <f t="shared" si="17"/>
        <v>0</v>
      </c>
      <c r="N55" s="16">
        <f t="shared" si="17"/>
        <v>7.1428571428571425E-2</v>
      </c>
      <c r="O55" s="16">
        <f t="shared" si="17"/>
        <v>0</v>
      </c>
    </row>
    <row r="56" spans="1:16" x14ac:dyDescent="0.25">
      <c r="A56" t="s">
        <v>56</v>
      </c>
      <c r="C56" t="s">
        <v>20</v>
      </c>
      <c r="G56">
        <v>-5</v>
      </c>
      <c r="H56">
        <v>-3</v>
      </c>
      <c r="J56" s="11" t="s">
        <v>20</v>
      </c>
      <c r="K56" s="16">
        <f t="shared" si="17"/>
        <v>0.20164609053497942</v>
      </c>
      <c r="L56" s="16">
        <f t="shared" si="17"/>
        <v>0.23715415019762845</v>
      </c>
      <c r="M56" s="16">
        <f t="shared" si="17"/>
        <v>0.24528301886792453</v>
      </c>
      <c r="N56" s="16">
        <f t="shared" si="17"/>
        <v>0.25362318840579712</v>
      </c>
      <c r="O56" s="16">
        <f t="shared" si="17"/>
        <v>0.23529411764705882</v>
      </c>
    </row>
    <row r="57" spans="1:16" x14ac:dyDescent="0.25">
      <c r="A57" t="s">
        <v>56</v>
      </c>
      <c r="C57" t="s">
        <v>23</v>
      </c>
      <c r="G57">
        <v>-340</v>
      </c>
      <c r="H57">
        <v>186</v>
      </c>
      <c r="J57" s="17" t="s">
        <v>45</v>
      </c>
      <c r="K57" s="16">
        <f>(R25-R31)/R25</f>
        <v>0.14453125</v>
      </c>
      <c r="L57" s="16">
        <f t="shared" si="17"/>
        <v>0.17578125</v>
      </c>
      <c r="M57" s="16">
        <f t="shared" si="17"/>
        <v>0.19839679358717435</v>
      </c>
      <c r="N57" s="16">
        <f t="shared" si="17"/>
        <v>0.20964360587002095</v>
      </c>
      <c r="O57" s="18">
        <f>(V25-V31)/V25</f>
        <v>0.18149999999999999</v>
      </c>
      <c r="P57" s="5" t="s">
        <v>53</v>
      </c>
    </row>
    <row r="59" spans="1:16" x14ac:dyDescent="0.25">
      <c r="A59" s="21" t="s">
        <v>61</v>
      </c>
      <c r="D59" s="9" t="s">
        <v>4</v>
      </c>
      <c r="E59" s="9" t="s">
        <v>5</v>
      </c>
      <c r="F59" s="9" t="s">
        <v>6</v>
      </c>
      <c r="G59" s="9" t="s">
        <v>7</v>
      </c>
      <c r="H59" s="9" t="s">
        <v>47</v>
      </c>
      <c r="J59" s="6" t="s">
        <v>48</v>
      </c>
    </row>
    <row r="60" spans="1:16" x14ac:dyDescent="0.25">
      <c r="A60" t="s">
        <v>62</v>
      </c>
      <c r="C60" t="s">
        <v>9</v>
      </c>
      <c r="G60" s="2">
        <v>6862</v>
      </c>
      <c r="H60" s="2">
        <v>25345</v>
      </c>
      <c r="K60" s="13" t="s">
        <v>4</v>
      </c>
      <c r="L60" s="13" t="s">
        <v>5</v>
      </c>
      <c r="M60" s="13" t="s">
        <v>6</v>
      </c>
      <c r="N60" s="13" t="s">
        <v>7</v>
      </c>
      <c r="O60" s="13" t="s">
        <v>21</v>
      </c>
    </row>
    <row r="61" spans="1:16" x14ac:dyDescent="0.25">
      <c r="A61" t="s">
        <v>62</v>
      </c>
      <c r="C61" t="s">
        <v>19</v>
      </c>
      <c r="G61" s="2">
        <v>3343</v>
      </c>
      <c r="H61" s="2">
        <v>12143</v>
      </c>
      <c r="J61" s="11" t="s">
        <v>9</v>
      </c>
      <c r="K61" s="16"/>
      <c r="L61" s="16"/>
      <c r="M61" s="16"/>
      <c r="N61" s="16"/>
      <c r="O61" s="19">
        <f>V22+H35</f>
        <v>570</v>
      </c>
    </row>
    <row r="62" spans="1:16" x14ac:dyDescent="0.25">
      <c r="A62" t="s">
        <v>62</v>
      </c>
      <c r="C62" t="s">
        <v>20</v>
      </c>
      <c r="G62" s="2">
        <v>3070</v>
      </c>
      <c r="H62" s="2">
        <v>9749</v>
      </c>
      <c r="J62" s="11" t="s">
        <v>19</v>
      </c>
      <c r="K62" s="16"/>
      <c r="L62" s="16"/>
      <c r="M62" s="16"/>
      <c r="N62" s="16"/>
      <c r="O62" s="19">
        <f>V23+H36</f>
        <v>50</v>
      </c>
    </row>
    <row r="63" spans="1:16" x14ac:dyDescent="0.25">
      <c r="A63" t="s">
        <v>62</v>
      </c>
      <c r="C63" t="s">
        <v>23</v>
      </c>
      <c r="G63" s="2">
        <f>SUM(G60:G62)</f>
        <v>13275</v>
      </c>
      <c r="H63" s="2">
        <f>SUM(H60:H62)</f>
        <v>47237</v>
      </c>
      <c r="J63" s="11" t="s">
        <v>20</v>
      </c>
      <c r="K63" s="16"/>
      <c r="L63" s="16"/>
      <c r="M63" s="16"/>
      <c r="N63" s="16"/>
      <c r="O63" s="19">
        <f>V24+H37</f>
        <v>776</v>
      </c>
    </row>
    <row r="64" spans="1:16" x14ac:dyDescent="0.25">
      <c r="J64" s="11" t="s">
        <v>45</v>
      </c>
      <c r="O64" s="3">
        <f>SUM(O61:O63)</f>
        <v>1396</v>
      </c>
    </row>
    <row r="66" spans="1:15" x14ac:dyDescent="0.25">
      <c r="A66" s="21" t="s">
        <v>97</v>
      </c>
      <c r="J66" s="6" t="s">
        <v>49</v>
      </c>
    </row>
    <row r="67" spans="1:15" x14ac:dyDescent="0.25">
      <c r="K67" s="13" t="s">
        <v>4</v>
      </c>
      <c r="L67" s="13" t="s">
        <v>5</v>
      </c>
      <c r="M67" s="13" t="s">
        <v>6</v>
      </c>
      <c r="N67" s="13" t="s">
        <v>7</v>
      </c>
      <c r="O67" s="13" t="s">
        <v>21</v>
      </c>
    </row>
    <row r="68" spans="1:15" x14ac:dyDescent="0.25">
      <c r="J68" s="11" t="s">
        <v>9</v>
      </c>
      <c r="K68" s="16"/>
      <c r="L68" s="16"/>
      <c r="M68" s="16"/>
      <c r="N68" s="16"/>
      <c r="O68" s="16">
        <f>(V22+H35)/V22</f>
        <v>0.63758389261744963</v>
      </c>
    </row>
    <row r="69" spans="1:15" x14ac:dyDescent="0.25">
      <c r="J69" s="11" t="s">
        <v>19</v>
      </c>
      <c r="K69" s="16"/>
      <c r="L69" s="16"/>
      <c r="M69" s="16"/>
      <c r="N69" s="16"/>
      <c r="O69" s="16">
        <f>(V23+H36)/V23</f>
        <v>0.72463768115942029</v>
      </c>
    </row>
    <row r="70" spans="1:15" x14ac:dyDescent="0.25">
      <c r="J70" s="11" t="s">
        <v>20</v>
      </c>
      <c r="K70" s="16"/>
      <c r="L70" s="16"/>
      <c r="M70" s="16"/>
      <c r="N70" s="16"/>
      <c r="O70" s="16">
        <f>(V24+H37)/V24</f>
        <v>0.7483124397299904</v>
      </c>
    </row>
    <row r="71" spans="1:15" x14ac:dyDescent="0.25">
      <c r="J71" s="20" t="s">
        <v>45</v>
      </c>
      <c r="O71" s="16">
        <f>O64/V25</f>
        <v>0.69799999999999995</v>
      </c>
    </row>
    <row r="74" spans="1:15" x14ac:dyDescent="0.25">
      <c r="A74" t="s">
        <v>184</v>
      </c>
      <c r="B74" t="s">
        <v>178</v>
      </c>
      <c r="C74" t="str">
        <f>A74&amp;"="&amp;B74</f>
        <v>Income_Expense[Amount]=_amount</v>
      </c>
      <c r="D74" t="s">
        <v>172</v>
      </c>
      <c r="J74" t="s">
        <v>59</v>
      </c>
    </row>
    <row r="75" spans="1:15" x14ac:dyDescent="0.25">
      <c r="A75" t="s">
        <v>185</v>
      </c>
      <c r="B75" t="s">
        <v>179</v>
      </c>
      <c r="C75" t="str">
        <f t="shared" ref="C75:C79" si="18">A75&amp;"="&amp;B75</f>
        <v>Income_Expense[Year]=_currentyear</v>
      </c>
      <c r="D75" t="s">
        <v>173</v>
      </c>
      <c r="K75" s="13" t="s">
        <v>4</v>
      </c>
      <c r="L75" s="13" t="s">
        <v>5</v>
      </c>
      <c r="M75" s="13" t="s">
        <v>6</v>
      </c>
      <c r="N75" s="13" t="s">
        <v>7</v>
      </c>
      <c r="O75" s="13" t="s">
        <v>21</v>
      </c>
    </row>
    <row r="76" spans="1:15" x14ac:dyDescent="0.25">
      <c r="A76" t="s">
        <v>186</v>
      </c>
      <c r="B76" t="s">
        <v>180</v>
      </c>
      <c r="C76" t="str">
        <f t="shared" si="18"/>
        <v>Income_Expense[Restaurant]=_restaurant</v>
      </c>
      <c r="D76" t="s">
        <v>174</v>
      </c>
      <c r="J76" s="11" t="s">
        <v>9</v>
      </c>
      <c r="K76" s="19"/>
      <c r="L76" s="19"/>
      <c r="M76" s="19"/>
      <c r="N76" s="19">
        <f t="shared" ref="N76:O78" si="19">G60+U22</f>
        <v>7049</v>
      </c>
      <c r="O76" s="19">
        <f t="shared" si="19"/>
        <v>26239</v>
      </c>
    </row>
    <row r="77" spans="1:15" x14ac:dyDescent="0.25">
      <c r="A77" t="s">
        <v>187</v>
      </c>
      <c r="B77" t="s">
        <v>181</v>
      </c>
      <c r="C77" t="str">
        <f t="shared" si="18"/>
        <v>Income_Expense[Category]=_category</v>
      </c>
      <c r="D77" t="s">
        <v>175</v>
      </c>
      <c r="J77" s="11" t="s">
        <v>19</v>
      </c>
      <c r="K77" s="19"/>
      <c r="L77" s="19"/>
      <c r="M77" s="19"/>
      <c r="N77" s="19">
        <f t="shared" si="19"/>
        <v>3357</v>
      </c>
      <c r="O77" s="19">
        <f t="shared" si="19"/>
        <v>12212</v>
      </c>
    </row>
    <row r="78" spans="1:15" x14ac:dyDescent="0.25">
      <c r="A78" t="s">
        <v>188</v>
      </c>
      <c r="B78" t="s">
        <v>182</v>
      </c>
      <c r="C78" t="str">
        <f t="shared" si="18"/>
        <v>Income_Expense[Component]=_component</v>
      </c>
      <c r="D78" t="s">
        <v>176</v>
      </c>
      <c r="J78" s="11" t="s">
        <v>20</v>
      </c>
      <c r="K78" s="19"/>
      <c r="L78" s="19"/>
      <c r="M78" s="19"/>
      <c r="N78" s="19">
        <f t="shared" si="19"/>
        <v>3346</v>
      </c>
      <c r="O78" s="19">
        <f t="shared" si="19"/>
        <v>10786</v>
      </c>
    </row>
    <row r="79" spans="1:15" x14ac:dyDescent="0.25">
      <c r="A79" t="s">
        <v>189</v>
      </c>
      <c r="B79" t="s">
        <v>183</v>
      </c>
      <c r="C79" t="str">
        <f t="shared" si="18"/>
        <v>Income_Expense[Quarter]=_quarter</v>
      </c>
      <c r="D79" t="s">
        <v>177</v>
      </c>
      <c r="J79" s="20" t="s">
        <v>45</v>
      </c>
      <c r="K79" s="3"/>
      <c r="L79" s="3"/>
      <c r="M79" s="3"/>
      <c r="N79" s="19">
        <f>SUM(N76:N78)</f>
        <v>13752</v>
      </c>
      <c r="O79" s="19">
        <f>SUM(O76:O78)</f>
        <v>49237</v>
      </c>
    </row>
    <row r="81" spans="10:17" x14ac:dyDescent="0.25">
      <c r="J81" t="s">
        <v>63</v>
      </c>
    </row>
    <row r="82" spans="10:17" x14ac:dyDescent="0.25">
      <c r="K82" s="13" t="s">
        <v>4</v>
      </c>
      <c r="L82" s="13" t="s">
        <v>5</v>
      </c>
      <c r="M82" s="13" t="s">
        <v>6</v>
      </c>
      <c r="N82" s="13" t="s">
        <v>7</v>
      </c>
      <c r="O82" s="13" t="s">
        <v>21</v>
      </c>
      <c r="Q82" s="2"/>
    </row>
    <row r="83" spans="10:17" x14ac:dyDescent="0.25">
      <c r="J83" s="11" t="s">
        <v>9</v>
      </c>
      <c r="K83" s="19"/>
      <c r="L83" s="19"/>
      <c r="M83" s="19"/>
      <c r="N83" s="19">
        <f t="shared" ref="N83:O86" si="20">G60+U22-G54</f>
        <v>7315</v>
      </c>
      <c r="O83" s="19">
        <f t="shared" si="20"/>
        <v>26097</v>
      </c>
      <c r="Q83" s="2"/>
    </row>
    <row r="84" spans="10:17" x14ac:dyDescent="0.25">
      <c r="J84" s="11" t="s">
        <v>19</v>
      </c>
      <c r="K84" s="19"/>
      <c r="L84" s="19"/>
      <c r="M84" s="19"/>
      <c r="N84" s="19">
        <f t="shared" si="20"/>
        <v>3426</v>
      </c>
      <c r="O84" s="19">
        <f t="shared" si="20"/>
        <v>12165</v>
      </c>
      <c r="Q84" s="4"/>
    </row>
    <row r="85" spans="10:17" x14ac:dyDescent="0.25">
      <c r="J85" s="11" t="s">
        <v>20</v>
      </c>
      <c r="K85" s="19"/>
      <c r="L85" s="19"/>
      <c r="M85" s="19"/>
      <c r="N85" s="19">
        <f t="shared" si="20"/>
        <v>3351</v>
      </c>
      <c r="O85" s="19">
        <f t="shared" si="20"/>
        <v>10789</v>
      </c>
    </row>
    <row r="86" spans="10:17" x14ac:dyDescent="0.25">
      <c r="J86" s="20" t="s">
        <v>45</v>
      </c>
      <c r="K86" s="3"/>
      <c r="L86" s="3"/>
      <c r="M86" s="3"/>
      <c r="N86" s="19">
        <f t="shared" si="20"/>
        <v>14092</v>
      </c>
      <c r="O86" s="19">
        <f t="shared" si="20"/>
        <v>49051</v>
      </c>
    </row>
    <row r="91" spans="10:17" x14ac:dyDescent="0.25">
      <c r="N91">
        <f>255</f>
        <v>255</v>
      </c>
      <c r="O91">
        <v>271</v>
      </c>
      <c r="P91">
        <f>N91/O91</f>
        <v>0.94095940959409596</v>
      </c>
    </row>
    <row r="94" spans="10:17" x14ac:dyDescent="0.25">
      <c r="J94" t="s">
        <v>95</v>
      </c>
    </row>
    <row r="96" spans="10:17" x14ac:dyDescent="0.25">
      <c r="J96" s="6" t="s">
        <v>57</v>
      </c>
    </row>
    <row r="97" spans="10:10" x14ac:dyDescent="0.25">
      <c r="J97" s="6" t="s">
        <v>58</v>
      </c>
    </row>
    <row r="98" spans="10:10" x14ac:dyDescent="0.25">
      <c r="J98" s="6" t="s">
        <v>60</v>
      </c>
    </row>
    <row r="99" spans="10:10" x14ac:dyDescent="0.25">
      <c r="J99" s="6" t="s">
        <v>64</v>
      </c>
    </row>
    <row r="100" spans="10:10" x14ac:dyDescent="0.25">
      <c r="J100" s="6" t="s">
        <v>65</v>
      </c>
    </row>
    <row r="101" spans="10:10" x14ac:dyDescent="0.25">
      <c r="J101" s="6" t="s">
        <v>66</v>
      </c>
    </row>
    <row r="102" spans="10:10" x14ac:dyDescent="0.25">
      <c r="J102" s="26" t="s">
        <v>67</v>
      </c>
    </row>
    <row r="105" spans="10:10" x14ac:dyDescent="0.25">
      <c r="J105" s="6" t="s">
        <v>93</v>
      </c>
    </row>
    <row r="120" spans="10:10" x14ac:dyDescent="0.25">
      <c r="J120" t="s">
        <v>127</v>
      </c>
    </row>
    <row r="121" spans="10:10" x14ac:dyDescent="0.25">
      <c r="J121" t="s">
        <v>126</v>
      </c>
    </row>
    <row r="130" spans="6:10" x14ac:dyDescent="0.25">
      <c r="F130" s="24"/>
      <c r="J130" t="s">
        <v>129</v>
      </c>
    </row>
    <row r="136" spans="6:10" x14ac:dyDescent="0.25">
      <c r="J136" t="s">
        <v>130</v>
      </c>
    </row>
  </sheetData>
  <mergeCells count="1">
    <mergeCell ref="A31:H32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73DD-7DE6-4494-A7AF-067F53AC8453}">
  <dimension ref="A1:F30"/>
  <sheetViews>
    <sheetView topLeftCell="A8" workbookViewId="0">
      <selection activeCell="C27" sqref="C27"/>
    </sheetView>
  </sheetViews>
  <sheetFormatPr defaultRowHeight="15" x14ac:dyDescent="0.25"/>
  <cols>
    <col min="1" max="1" width="5" bestFit="1" customWidth="1"/>
    <col min="2" max="2" width="18.85546875" bestFit="1" customWidth="1"/>
    <col min="3" max="3" width="52.140625" bestFit="1" customWidth="1"/>
    <col min="4" max="4" width="12.85546875" bestFit="1" customWidth="1"/>
    <col min="5" max="5" width="8.140625" bestFit="1" customWidth="1"/>
    <col min="6" max="6" width="33.85546875" bestFit="1" customWidth="1"/>
  </cols>
  <sheetData>
    <row r="1" spans="1:6" x14ac:dyDescent="0.25">
      <c r="A1" t="s">
        <v>47</v>
      </c>
      <c r="C1" t="s">
        <v>221</v>
      </c>
      <c r="D1" t="s">
        <v>193</v>
      </c>
      <c r="E1" t="s">
        <v>196</v>
      </c>
      <c r="F1" t="s">
        <v>222</v>
      </c>
    </row>
    <row r="2" spans="1:6" x14ac:dyDescent="0.25">
      <c r="A2" s="30">
        <v>2018</v>
      </c>
      <c r="B2" s="32" t="s">
        <v>141</v>
      </c>
      <c r="C2" s="27" t="s">
        <v>136</v>
      </c>
      <c r="D2" s="27" t="s">
        <v>201</v>
      </c>
      <c r="E2" s="27">
        <v>-66</v>
      </c>
      <c r="F2" s="27" t="s">
        <v>218</v>
      </c>
    </row>
    <row r="3" spans="1:6" x14ac:dyDescent="0.25">
      <c r="A3" s="30">
        <v>2018</v>
      </c>
      <c r="B3" s="32" t="s">
        <v>141</v>
      </c>
      <c r="C3" s="27" t="s">
        <v>138</v>
      </c>
      <c r="D3" s="27" t="s">
        <v>201</v>
      </c>
      <c r="E3" s="27">
        <v>-68</v>
      </c>
      <c r="F3" s="27" t="s">
        <v>218</v>
      </c>
    </row>
    <row r="4" spans="1:6" x14ac:dyDescent="0.25">
      <c r="A4" s="30">
        <v>2018</v>
      </c>
      <c r="B4" s="32" t="s">
        <v>141</v>
      </c>
      <c r="C4" s="27" t="s">
        <v>139</v>
      </c>
      <c r="D4" s="27" t="s">
        <v>198</v>
      </c>
      <c r="E4" s="27">
        <v>65</v>
      </c>
      <c r="F4" s="27" t="s">
        <v>218</v>
      </c>
    </row>
    <row r="5" spans="1:6" x14ac:dyDescent="0.25">
      <c r="A5" s="30">
        <v>2018</v>
      </c>
      <c r="B5" s="32" t="s">
        <v>141</v>
      </c>
      <c r="C5" s="27" t="s">
        <v>137</v>
      </c>
      <c r="D5" s="27" t="s">
        <v>198</v>
      </c>
      <c r="E5" s="27">
        <v>0</v>
      </c>
      <c r="F5" s="27" t="s">
        <v>218</v>
      </c>
    </row>
    <row r="6" spans="1:6" x14ac:dyDescent="0.25">
      <c r="A6" s="30">
        <v>2018</v>
      </c>
      <c r="B6" s="32" t="s">
        <v>141</v>
      </c>
      <c r="C6" s="27" t="s">
        <v>132</v>
      </c>
      <c r="D6" s="27" t="s">
        <v>198</v>
      </c>
      <c r="E6" s="27">
        <v>137</v>
      </c>
      <c r="F6" s="27" t="s">
        <v>220</v>
      </c>
    </row>
    <row r="7" spans="1:6" x14ac:dyDescent="0.25">
      <c r="A7" s="30">
        <v>2018</v>
      </c>
      <c r="B7" s="32" t="s">
        <v>141</v>
      </c>
      <c r="C7" s="27" t="s">
        <v>135</v>
      </c>
      <c r="D7" s="27" t="s">
        <v>198</v>
      </c>
      <c r="E7" s="27">
        <v>50</v>
      </c>
      <c r="F7" s="27" t="s">
        <v>220</v>
      </c>
    </row>
    <row r="8" spans="1:6" x14ac:dyDescent="0.25">
      <c r="A8" s="30">
        <v>2018</v>
      </c>
      <c r="B8" s="32" t="s">
        <v>141</v>
      </c>
      <c r="C8" s="32" t="s">
        <v>35</v>
      </c>
      <c r="D8" s="27" t="s">
        <v>198</v>
      </c>
      <c r="E8" s="27">
        <v>1542</v>
      </c>
      <c r="F8" s="32" t="s">
        <v>141</v>
      </c>
    </row>
    <row r="9" spans="1:6" x14ac:dyDescent="0.25">
      <c r="A9" s="30">
        <v>2018</v>
      </c>
      <c r="B9" s="32" t="s">
        <v>141</v>
      </c>
      <c r="C9" s="32" t="s">
        <v>218</v>
      </c>
      <c r="D9" s="27" t="s">
        <v>201</v>
      </c>
      <c r="E9" s="27">
        <v>-69</v>
      </c>
      <c r="F9" s="32" t="s">
        <v>141</v>
      </c>
    </row>
    <row r="10" spans="1:6" x14ac:dyDescent="0.25">
      <c r="A10" s="30">
        <v>2018</v>
      </c>
      <c r="B10" s="32" t="s">
        <v>141</v>
      </c>
      <c r="C10" s="32" t="s">
        <v>214</v>
      </c>
      <c r="D10" s="27" t="s">
        <v>198</v>
      </c>
      <c r="E10" s="27">
        <v>67</v>
      </c>
      <c r="F10" s="32" t="s">
        <v>141</v>
      </c>
    </row>
    <row r="11" spans="1:6" x14ac:dyDescent="0.25">
      <c r="A11" s="30">
        <v>2018</v>
      </c>
      <c r="B11" s="32" t="s">
        <v>141</v>
      </c>
      <c r="C11" s="32" t="s">
        <v>219</v>
      </c>
      <c r="D11" s="27" t="s">
        <v>201</v>
      </c>
      <c r="E11" s="27">
        <v>-11</v>
      </c>
      <c r="F11" s="32" t="s">
        <v>141</v>
      </c>
    </row>
    <row r="12" spans="1:6" x14ac:dyDescent="0.25">
      <c r="A12" s="30">
        <v>2018</v>
      </c>
      <c r="B12" s="32" t="s">
        <v>141</v>
      </c>
      <c r="C12" s="32" t="s">
        <v>220</v>
      </c>
      <c r="D12" s="27" t="s">
        <v>198</v>
      </c>
      <c r="E12" s="27">
        <v>187</v>
      </c>
      <c r="F12" s="32" t="s">
        <v>141</v>
      </c>
    </row>
    <row r="13" spans="1:6" x14ac:dyDescent="0.25">
      <c r="A13" s="30">
        <v>2018</v>
      </c>
      <c r="B13" s="32" t="s">
        <v>141</v>
      </c>
      <c r="C13" s="27" t="s">
        <v>133</v>
      </c>
      <c r="D13" s="27" t="s">
        <v>201</v>
      </c>
      <c r="E13" s="27">
        <v>-16</v>
      </c>
      <c r="F13" s="27" t="s">
        <v>214</v>
      </c>
    </row>
    <row r="14" spans="1:6" x14ac:dyDescent="0.25">
      <c r="A14" s="30">
        <v>2018</v>
      </c>
      <c r="B14" s="32" t="s">
        <v>141</v>
      </c>
      <c r="C14" s="27" t="s">
        <v>199</v>
      </c>
      <c r="D14" s="27" t="s">
        <v>198</v>
      </c>
      <c r="E14" s="27">
        <v>0</v>
      </c>
      <c r="F14" s="27" t="s">
        <v>214</v>
      </c>
    </row>
    <row r="15" spans="1:6" x14ac:dyDescent="0.25">
      <c r="A15" s="30">
        <v>2018</v>
      </c>
      <c r="B15" s="32" t="s">
        <v>141</v>
      </c>
      <c r="C15" s="27" t="s">
        <v>202</v>
      </c>
      <c r="D15" s="27" t="s">
        <v>201</v>
      </c>
      <c r="E15" s="27">
        <v>-9</v>
      </c>
      <c r="F15" s="27" t="s">
        <v>214</v>
      </c>
    </row>
    <row r="16" spans="1:6" x14ac:dyDescent="0.25">
      <c r="A16" s="30">
        <v>2018</v>
      </c>
      <c r="B16" s="32" t="s">
        <v>141</v>
      </c>
      <c r="C16" s="27" t="s">
        <v>203</v>
      </c>
      <c r="D16" s="27" t="s">
        <v>198</v>
      </c>
      <c r="E16" s="27">
        <v>92</v>
      </c>
      <c r="F16" s="27" t="s">
        <v>214</v>
      </c>
    </row>
    <row r="17" spans="1:6" x14ac:dyDescent="0.25">
      <c r="A17" s="30">
        <v>2018</v>
      </c>
      <c r="B17" s="32" t="s">
        <v>141</v>
      </c>
      <c r="C17" s="27" t="s">
        <v>200</v>
      </c>
      <c r="D17" s="27" t="s">
        <v>201</v>
      </c>
      <c r="E17" s="27">
        <v>-540</v>
      </c>
      <c r="F17" s="32" t="s">
        <v>141</v>
      </c>
    </row>
    <row r="18" spans="1:6" x14ac:dyDescent="0.25">
      <c r="A18" s="30">
        <v>2018</v>
      </c>
      <c r="B18" s="32" t="s">
        <v>141</v>
      </c>
      <c r="C18" s="27" t="s">
        <v>134</v>
      </c>
      <c r="D18" s="27" t="s">
        <v>201</v>
      </c>
      <c r="E18" s="27">
        <v>-11</v>
      </c>
      <c r="F18" s="27" t="s">
        <v>219</v>
      </c>
    </row>
    <row r="19" spans="1:6" x14ac:dyDescent="0.25">
      <c r="A19" s="30">
        <v>2018</v>
      </c>
      <c r="B19" s="32" t="s">
        <v>141</v>
      </c>
      <c r="C19" s="27" t="s">
        <v>197</v>
      </c>
      <c r="D19" s="27" t="s">
        <v>198</v>
      </c>
      <c r="E19" s="27">
        <v>0</v>
      </c>
      <c r="F19" s="27" t="s">
        <v>219</v>
      </c>
    </row>
    <row r="20" spans="1:6" x14ac:dyDescent="0.25">
      <c r="C20" s="32" t="s">
        <v>141</v>
      </c>
      <c r="D20" s="27" t="s">
        <v>198</v>
      </c>
      <c r="E20" s="27">
        <v>-2620</v>
      </c>
      <c r="F20" s="27" t="s">
        <v>208</v>
      </c>
    </row>
    <row r="21" spans="1:6" x14ac:dyDescent="0.25">
      <c r="C21" s="27" t="s">
        <v>208</v>
      </c>
      <c r="D21" s="27" t="s">
        <v>201</v>
      </c>
      <c r="E21" s="27">
        <v>279</v>
      </c>
      <c r="F21" s="27" t="s">
        <v>223</v>
      </c>
    </row>
    <row r="22" spans="1:6" x14ac:dyDescent="0.25">
      <c r="C22" s="27" t="s">
        <v>208</v>
      </c>
      <c r="D22" s="27" t="s">
        <v>201</v>
      </c>
      <c r="E22" s="27">
        <v>-2390</v>
      </c>
      <c r="F22" s="27" t="s">
        <v>156</v>
      </c>
    </row>
    <row r="23" spans="1:6" x14ac:dyDescent="0.25">
      <c r="C23" s="27" t="s">
        <v>208</v>
      </c>
      <c r="D23" s="27" t="s">
        <v>201</v>
      </c>
      <c r="E23" s="27">
        <v>-462</v>
      </c>
      <c r="F23" s="27" t="s">
        <v>157</v>
      </c>
    </row>
    <row r="24" spans="1:6" x14ac:dyDescent="0.25">
      <c r="C24" s="27" t="s">
        <v>208</v>
      </c>
      <c r="D24" s="27" t="s">
        <v>201</v>
      </c>
      <c r="E24" s="27">
        <v>-47</v>
      </c>
      <c r="F24" s="27" t="s">
        <v>217</v>
      </c>
    </row>
    <row r="25" spans="1:6" x14ac:dyDescent="0.25">
      <c r="C25" s="27" t="s">
        <v>226</v>
      </c>
      <c r="D25" s="27"/>
      <c r="E25" s="27">
        <v>-1131</v>
      </c>
      <c r="F25" s="27" t="s">
        <v>208</v>
      </c>
    </row>
    <row r="26" spans="1:6" x14ac:dyDescent="0.25">
      <c r="C26" s="32" t="s">
        <v>141</v>
      </c>
      <c r="D26" s="27" t="s">
        <v>198</v>
      </c>
      <c r="E26" s="27">
        <v>313</v>
      </c>
      <c r="F26" s="34" t="s">
        <v>204</v>
      </c>
    </row>
    <row r="27" spans="1:6" x14ac:dyDescent="0.25">
      <c r="C27" s="34" t="s">
        <v>204</v>
      </c>
      <c r="E27" s="27">
        <v>825</v>
      </c>
      <c r="F27" s="27" t="s">
        <v>224</v>
      </c>
    </row>
    <row r="28" spans="1:6" x14ac:dyDescent="0.25">
      <c r="C28" s="34" t="s">
        <v>204</v>
      </c>
      <c r="E28" s="27">
        <v>-266</v>
      </c>
      <c r="F28" s="27" t="s">
        <v>225</v>
      </c>
    </row>
    <row r="29" spans="1:6" x14ac:dyDescent="0.25">
      <c r="C29" s="34" t="s">
        <v>204</v>
      </c>
      <c r="E29" s="27">
        <v>-234</v>
      </c>
      <c r="F29" s="27" t="s">
        <v>215</v>
      </c>
    </row>
    <row r="30" spans="1:6" x14ac:dyDescent="0.25">
      <c r="C30" s="34" t="s">
        <v>204</v>
      </c>
      <c r="E30" s="27">
        <v>12</v>
      </c>
      <c r="F30" s="27" t="s">
        <v>216</v>
      </c>
    </row>
  </sheetData>
  <autoFilter ref="A1:F1" xr:uid="{D56773DD-7DE6-4494-A7AF-067F53AC8453}">
    <sortState xmlns:xlrd2="http://schemas.microsoft.com/office/spreadsheetml/2017/richdata2" ref="A2:F19">
      <sortCondition ref="F1"/>
    </sortState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6FBA-C4DE-43E8-A12A-37AF8CC15A3B}">
  <dimension ref="A1:L1842"/>
  <sheetViews>
    <sheetView tabSelected="1" workbookViewId="0">
      <selection activeCell="O19" sqref="O19"/>
    </sheetView>
  </sheetViews>
  <sheetFormatPr defaultRowHeight="15" x14ac:dyDescent="0.25"/>
  <cols>
    <col min="11" max="11" width="12.85546875" bestFit="1" customWidth="1"/>
    <col min="12" max="12" width="11.5703125" bestFit="1" customWidth="1"/>
  </cols>
  <sheetData>
    <row r="1" spans="1:12" x14ac:dyDescent="0.25">
      <c r="A1" s="44" t="s">
        <v>166</v>
      </c>
      <c r="B1" s="44" t="s">
        <v>47</v>
      </c>
      <c r="C1" s="44" t="s">
        <v>18</v>
      </c>
      <c r="D1" s="44" t="s">
        <v>246</v>
      </c>
      <c r="E1" s="44" t="s">
        <v>193</v>
      </c>
      <c r="K1" s="35" t="s">
        <v>47</v>
      </c>
      <c r="L1" s="47">
        <v>2023</v>
      </c>
    </row>
    <row r="2" spans="1:12" x14ac:dyDescent="0.25">
      <c r="A2" s="44" t="s">
        <v>247</v>
      </c>
      <c r="B2" s="45">
        <v>2018</v>
      </c>
      <c r="C2" s="44" t="s">
        <v>9</v>
      </c>
      <c r="D2" s="45">
        <v>1</v>
      </c>
      <c r="E2" s="44" t="s">
        <v>194</v>
      </c>
      <c r="K2" s="35" t="s">
        <v>193</v>
      </c>
      <c r="L2" t="s">
        <v>392</v>
      </c>
    </row>
    <row r="3" spans="1:12" x14ac:dyDescent="0.25">
      <c r="A3" s="44" t="s">
        <v>248</v>
      </c>
      <c r="B3" s="45">
        <v>2018</v>
      </c>
      <c r="C3" s="44" t="s">
        <v>9</v>
      </c>
      <c r="D3" s="45">
        <v>1</v>
      </c>
      <c r="E3" s="44" t="s">
        <v>194</v>
      </c>
    </row>
    <row r="4" spans="1:12" x14ac:dyDescent="0.25">
      <c r="A4" s="44" t="s">
        <v>249</v>
      </c>
      <c r="B4" s="45">
        <v>2018</v>
      </c>
      <c r="C4" s="44" t="s">
        <v>9</v>
      </c>
      <c r="D4" s="45">
        <v>1</v>
      </c>
      <c r="E4" s="44" t="s">
        <v>194</v>
      </c>
      <c r="K4" t="s">
        <v>408</v>
      </c>
    </row>
    <row r="5" spans="1:12" x14ac:dyDescent="0.25">
      <c r="A5" s="44" t="s">
        <v>250</v>
      </c>
      <c r="B5" s="45">
        <v>2018</v>
      </c>
      <c r="C5" s="44" t="s">
        <v>9</v>
      </c>
      <c r="D5" s="45">
        <v>1</v>
      </c>
      <c r="E5" s="44" t="s">
        <v>194</v>
      </c>
      <c r="K5" s="46">
        <v>1005</v>
      </c>
    </row>
    <row r="6" spans="1:12" x14ac:dyDescent="0.25">
      <c r="A6" s="44" t="s">
        <v>251</v>
      </c>
      <c r="B6" s="45">
        <v>2018</v>
      </c>
      <c r="C6" s="44" t="s">
        <v>9</v>
      </c>
      <c r="D6" s="45">
        <v>1</v>
      </c>
      <c r="E6" s="44" t="s">
        <v>194</v>
      </c>
    </row>
    <row r="7" spans="1:12" x14ac:dyDescent="0.25">
      <c r="A7" s="44" t="s">
        <v>252</v>
      </c>
      <c r="B7" s="45">
        <v>2018</v>
      </c>
      <c r="C7" s="44" t="s">
        <v>9</v>
      </c>
      <c r="D7" s="45">
        <v>1</v>
      </c>
      <c r="E7" s="44" t="s">
        <v>194</v>
      </c>
    </row>
    <row r="8" spans="1:12" x14ac:dyDescent="0.25">
      <c r="A8" s="44" t="s">
        <v>253</v>
      </c>
      <c r="B8" s="45">
        <v>2018</v>
      </c>
      <c r="C8" s="44" t="s">
        <v>9</v>
      </c>
      <c r="D8" s="45">
        <v>1</v>
      </c>
      <c r="E8" s="44" t="s">
        <v>194</v>
      </c>
    </row>
    <row r="9" spans="1:12" x14ac:dyDescent="0.25">
      <c r="A9" s="44" t="s">
        <v>254</v>
      </c>
      <c r="B9" s="45">
        <v>2018</v>
      </c>
      <c r="C9" s="44" t="s">
        <v>9</v>
      </c>
      <c r="D9" s="45">
        <v>1</v>
      </c>
      <c r="E9" s="44" t="s">
        <v>194</v>
      </c>
    </row>
    <row r="10" spans="1:12" x14ac:dyDescent="0.25">
      <c r="A10" s="44" t="s">
        <v>255</v>
      </c>
      <c r="B10" s="45">
        <v>2018</v>
      </c>
      <c r="C10" s="44" t="s">
        <v>9</v>
      </c>
      <c r="D10" s="45">
        <v>1</v>
      </c>
      <c r="E10" s="44" t="s">
        <v>194</v>
      </c>
    </row>
    <row r="11" spans="1:12" x14ac:dyDescent="0.25">
      <c r="A11" s="44" t="s">
        <v>256</v>
      </c>
      <c r="B11" s="45">
        <v>2018</v>
      </c>
      <c r="C11" s="44" t="s">
        <v>9</v>
      </c>
      <c r="D11" s="45">
        <v>1</v>
      </c>
      <c r="E11" s="44" t="s">
        <v>194</v>
      </c>
    </row>
    <row r="12" spans="1:12" x14ac:dyDescent="0.25">
      <c r="A12" s="44" t="s">
        <v>257</v>
      </c>
      <c r="B12" s="45">
        <v>2018</v>
      </c>
      <c r="C12" s="44" t="s">
        <v>9</v>
      </c>
      <c r="D12" s="45">
        <v>1</v>
      </c>
      <c r="E12" s="44" t="s">
        <v>194</v>
      </c>
    </row>
    <row r="13" spans="1:12" x14ac:dyDescent="0.25">
      <c r="A13" s="44" t="s">
        <v>247</v>
      </c>
      <c r="B13" s="45">
        <v>2019</v>
      </c>
      <c r="C13" s="44" t="s">
        <v>9</v>
      </c>
      <c r="D13" s="45">
        <v>1</v>
      </c>
      <c r="E13" s="44" t="s">
        <v>194</v>
      </c>
    </row>
    <row r="14" spans="1:12" x14ac:dyDescent="0.25">
      <c r="A14" s="44" t="s">
        <v>248</v>
      </c>
      <c r="B14" s="45">
        <v>2019</v>
      </c>
      <c r="C14" s="44" t="s">
        <v>9</v>
      </c>
      <c r="D14" s="45">
        <v>1</v>
      </c>
      <c r="E14" s="44" t="s">
        <v>194</v>
      </c>
    </row>
    <row r="15" spans="1:12" x14ac:dyDescent="0.25">
      <c r="A15" s="44" t="s">
        <v>249</v>
      </c>
      <c r="B15" s="45">
        <v>2019</v>
      </c>
      <c r="C15" s="44" t="s">
        <v>9</v>
      </c>
      <c r="D15" s="45">
        <v>1</v>
      </c>
      <c r="E15" s="44" t="s">
        <v>194</v>
      </c>
    </row>
    <row r="16" spans="1:12" x14ac:dyDescent="0.25">
      <c r="A16" s="44" t="s">
        <v>258</v>
      </c>
      <c r="B16" s="45">
        <v>2019</v>
      </c>
      <c r="C16" s="44" t="s">
        <v>9</v>
      </c>
      <c r="D16" s="45">
        <v>1</v>
      </c>
      <c r="E16" s="44" t="s">
        <v>194</v>
      </c>
    </row>
    <row r="17" spans="1:5" x14ac:dyDescent="0.25">
      <c r="A17" s="44" t="s">
        <v>259</v>
      </c>
      <c r="B17" s="45">
        <v>2019</v>
      </c>
      <c r="C17" s="44" t="s">
        <v>9</v>
      </c>
      <c r="D17" s="45">
        <v>1</v>
      </c>
      <c r="E17" s="44" t="s">
        <v>194</v>
      </c>
    </row>
    <row r="18" spans="1:5" x14ac:dyDescent="0.25">
      <c r="A18" s="44" t="s">
        <v>260</v>
      </c>
      <c r="B18" s="45">
        <v>2019</v>
      </c>
      <c r="C18" s="44" t="s">
        <v>9</v>
      </c>
      <c r="D18" s="45">
        <v>1</v>
      </c>
      <c r="E18" s="44" t="s">
        <v>194</v>
      </c>
    </row>
    <row r="19" spans="1:5" x14ac:dyDescent="0.25">
      <c r="A19" s="44" t="s">
        <v>252</v>
      </c>
      <c r="B19" s="45">
        <v>2019</v>
      </c>
      <c r="C19" s="44" t="s">
        <v>9</v>
      </c>
      <c r="D19" s="45">
        <v>1</v>
      </c>
      <c r="E19" s="44" t="s">
        <v>194</v>
      </c>
    </row>
    <row r="20" spans="1:5" x14ac:dyDescent="0.25">
      <c r="A20" s="44" t="s">
        <v>253</v>
      </c>
      <c r="B20" s="45">
        <v>2019</v>
      </c>
      <c r="C20" s="44" t="s">
        <v>9</v>
      </c>
      <c r="D20" s="45">
        <v>1</v>
      </c>
      <c r="E20" s="44" t="s">
        <v>194</v>
      </c>
    </row>
    <row r="21" spans="1:5" x14ac:dyDescent="0.25">
      <c r="A21" s="44" t="s">
        <v>254</v>
      </c>
      <c r="B21" s="45">
        <v>2019</v>
      </c>
      <c r="C21" s="44" t="s">
        <v>9</v>
      </c>
      <c r="D21" s="45">
        <v>1</v>
      </c>
      <c r="E21" s="44" t="s">
        <v>194</v>
      </c>
    </row>
    <row r="22" spans="1:5" x14ac:dyDescent="0.25">
      <c r="A22" s="44" t="s">
        <v>255</v>
      </c>
      <c r="B22" s="45">
        <v>2019</v>
      </c>
      <c r="C22" s="44" t="s">
        <v>9</v>
      </c>
      <c r="D22" s="45">
        <v>1</v>
      </c>
      <c r="E22" s="44" t="s">
        <v>194</v>
      </c>
    </row>
    <row r="23" spans="1:5" x14ac:dyDescent="0.25">
      <c r="A23" s="44" t="s">
        <v>256</v>
      </c>
      <c r="B23" s="45">
        <v>2019</v>
      </c>
      <c r="C23" s="44" t="s">
        <v>9</v>
      </c>
      <c r="D23" s="45">
        <v>1</v>
      </c>
      <c r="E23" s="44" t="s">
        <v>194</v>
      </c>
    </row>
    <row r="24" spans="1:5" x14ac:dyDescent="0.25">
      <c r="A24" s="44" t="s">
        <v>257</v>
      </c>
      <c r="B24" s="45">
        <v>2019</v>
      </c>
      <c r="C24" s="44" t="s">
        <v>9</v>
      </c>
      <c r="D24" s="45">
        <v>1</v>
      </c>
      <c r="E24" s="44" t="s">
        <v>194</v>
      </c>
    </row>
    <row r="25" spans="1:5" x14ac:dyDescent="0.25">
      <c r="A25" s="44" t="s">
        <v>247</v>
      </c>
      <c r="B25" s="45">
        <v>2020</v>
      </c>
      <c r="C25" s="44" t="s">
        <v>9</v>
      </c>
      <c r="D25" s="45">
        <v>1</v>
      </c>
      <c r="E25" s="44" t="s">
        <v>194</v>
      </c>
    </row>
    <row r="26" spans="1:5" x14ac:dyDescent="0.25">
      <c r="A26" s="44" t="s">
        <v>248</v>
      </c>
      <c r="B26" s="45">
        <v>2020</v>
      </c>
      <c r="C26" s="44" t="s">
        <v>9</v>
      </c>
      <c r="D26" s="45">
        <v>1</v>
      </c>
      <c r="E26" s="44" t="s">
        <v>194</v>
      </c>
    </row>
    <row r="27" spans="1:5" x14ac:dyDescent="0.25">
      <c r="A27" s="44" t="s">
        <v>249</v>
      </c>
      <c r="B27" s="45">
        <v>2020</v>
      </c>
      <c r="C27" s="44" t="s">
        <v>9</v>
      </c>
      <c r="D27" s="45">
        <v>1</v>
      </c>
      <c r="E27" s="44" t="s">
        <v>194</v>
      </c>
    </row>
    <row r="28" spans="1:5" x14ac:dyDescent="0.25">
      <c r="A28" s="44" t="s">
        <v>258</v>
      </c>
      <c r="B28" s="45">
        <v>2020</v>
      </c>
      <c r="C28" s="44" t="s">
        <v>9</v>
      </c>
      <c r="D28" s="45">
        <v>1</v>
      </c>
      <c r="E28" s="44" t="s">
        <v>194</v>
      </c>
    </row>
    <row r="29" spans="1:5" x14ac:dyDescent="0.25">
      <c r="A29" s="44" t="s">
        <v>252</v>
      </c>
      <c r="B29" s="45">
        <v>2020</v>
      </c>
      <c r="C29" s="44" t="s">
        <v>9</v>
      </c>
      <c r="D29" s="45">
        <v>1</v>
      </c>
      <c r="E29" s="44" t="s">
        <v>194</v>
      </c>
    </row>
    <row r="30" spans="1:5" x14ac:dyDescent="0.25">
      <c r="A30" s="44" t="s">
        <v>253</v>
      </c>
      <c r="B30" s="45">
        <v>2020</v>
      </c>
      <c r="C30" s="44" t="s">
        <v>9</v>
      </c>
      <c r="D30" s="45">
        <v>1</v>
      </c>
      <c r="E30" s="44" t="s">
        <v>194</v>
      </c>
    </row>
    <row r="31" spans="1:5" x14ac:dyDescent="0.25">
      <c r="A31" s="44" t="s">
        <v>254</v>
      </c>
      <c r="B31" s="45">
        <v>2020</v>
      </c>
      <c r="C31" s="44" t="s">
        <v>9</v>
      </c>
      <c r="D31" s="45">
        <v>1</v>
      </c>
      <c r="E31" s="44" t="s">
        <v>194</v>
      </c>
    </row>
    <row r="32" spans="1:5" x14ac:dyDescent="0.25">
      <c r="A32" s="44" t="s">
        <v>261</v>
      </c>
      <c r="B32" s="45">
        <v>2020</v>
      </c>
      <c r="C32" s="44" t="s">
        <v>9</v>
      </c>
      <c r="D32" s="45">
        <v>1</v>
      </c>
      <c r="E32" s="44" t="s">
        <v>194</v>
      </c>
    </row>
    <row r="33" spans="1:5" x14ac:dyDescent="0.25">
      <c r="A33" s="44" t="s">
        <v>255</v>
      </c>
      <c r="B33" s="45">
        <v>2020</v>
      </c>
      <c r="C33" s="44" t="s">
        <v>9</v>
      </c>
      <c r="D33" s="45">
        <v>1</v>
      </c>
      <c r="E33" s="44" t="s">
        <v>194</v>
      </c>
    </row>
    <row r="34" spans="1:5" x14ac:dyDescent="0.25">
      <c r="A34" s="44" t="s">
        <v>256</v>
      </c>
      <c r="B34" s="45">
        <v>2020</v>
      </c>
      <c r="C34" s="44" t="s">
        <v>9</v>
      </c>
      <c r="D34" s="45">
        <v>1</v>
      </c>
      <c r="E34" s="44" t="s">
        <v>194</v>
      </c>
    </row>
    <row r="35" spans="1:5" x14ac:dyDescent="0.25">
      <c r="A35" s="44" t="s">
        <v>247</v>
      </c>
      <c r="B35" s="45">
        <v>2021</v>
      </c>
      <c r="C35" s="44" t="s">
        <v>9</v>
      </c>
      <c r="D35" s="45">
        <v>1</v>
      </c>
      <c r="E35" s="44" t="s">
        <v>194</v>
      </c>
    </row>
    <row r="36" spans="1:5" x14ac:dyDescent="0.25">
      <c r="A36" s="44" t="s">
        <v>248</v>
      </c>
      <c r="B36" s="45">
        <v>2021</v>
      </c>
      <c r="C36" s="44" t="s">
        <v>9</v>
      </c>
      <c r="D36" s="45">
        <v>1</v>
      </c>
      <c r="E36" s="44" t="s">
        <v>194</v>
      </c>
    </row>
    <row r="37" spans="1:5" x14ac:dyDescent="0.25">
      <c r="A37" s="44" t="s">
        <v>249</v>
      </c>
      <c r="B37" s="45">
        <v>2021</v>
      </c>
      <c r="C37" s="44" t="s">
        <v>9</v>
      </c>
      <c r="D37" s="45">
        <v>1</v>
      </c>
      <c r="E37" s="44" t="s">
        <v>194</v>
      </c>
    </row>
    <row r="38" spans="1:5" x14ac:dyDescent="0.25">
      <c r="A38" s="44" t="s">
        <v>258</v>
      </c>
      <c r="B38" s="45">
        <v>2021</v>
      </c>
      <c r="C38" s="44" t="s">
        <v>9</v>
      </c>
      <c r="D38" s="45">
        <v>1</v>
      </c>
      <c r="E38" s="44" t="s">
        <v>194</v>
      </c>
    </row>
    <row r="39" spans="1:5" x14ac:dyDescent="0.25">
      <c r="A39" s="44" t="s">
        <v>252</v>
      </c>
      <c r="B39" s="45">
        <v>2021</v>
      </c>
      <c r="C39" s="44" t="s">
        <v>9</v>
      </c>
      <c r="D39" s="45">
        <v>1</v>
      </c>
      <c r="E39" s="44" t="s">
        <v>194</v>
      </c>
    </row>
    <row r="40" spans="1:5" x14ac:dyDescent="0.25">
      <c r="A40" s="44" t="s">
        <v>254</v>
      </c>
      <c r="B40" s="45">
        <v>2021</v>
      </c>
      <c r="C40" s="44" t="s">
        <v>9</v>
      </c>
      <c r="D40" s="45">
        <v>1</v>
      </c>
      <c r="E40" s="44" t="s">
        <v>194</v>
      </c>
    </row>
    <row r="41" spans="1:5" x14ac:dyDescent="0.25">
      <c r="A41" s="44" t="s">
        <v>262</v>
      </c>
      <c r="B41" s="45">
        <v>2021</v>
      </c>
      <c r="C41" s="44" t="s">
        <v>9</v>
      </c>
      <c r="D41" s="45">
        <v>1</v>
      </c>
      <c r="E41" s="44" t="s">
        <v>194</v>
      </c>
    </row>
    <row r="42" spans="1:5" x14ac:dyDescent="0.25">
      <c r="A42" s="44" t="s">
        <v>261</v>
      </c>
      <c r="B42" s="45">
        <v>2021</v>
      </c>
      <c r="C42" s="44" t="s">
        <v>9</v>
      </c>
      <c r="D42" s="45">
        <v>1</v>
      </c>
      <c r="E42" s="44" t="s">
        <v>194</v>
      </c>
    </row>
    <row r="43" spans="1:5" x14ac:dyDescent="0.25">
      <c r="A43" s="44" t="s">
        <v>255</v>
      </c>
      <c r="B43" s="45">
        <v>2021</v>
      </c>
      <c r="C43" s="44" t="s">
        <v>9</v>
      </c>
      <c r="D43" s="45">
        <v>1</v>
      </c>
      <c r="E43" s="44" t="s">
        <v>194</v>
      </c>
    </row>
    <row r="44" spans="1:5" x14ac:dyDescent="0.25">
      <c r="A44" s="44" t="s">
        <v>256</v>
      </c>
      <c r="B44" s="45">
        <v>2021</v>
      </c>
      <c r="C44" s="44" t="s">
        <v>9</v>
      </c>
      <c r="D44" s="45">
        <v>1</v>
      </c>
      <c r="E44" s="44" t="s">
        <v>194</v>
      </c>
    </row>
    <row r="45" spans="1:5" x14ac:dyDescent="0.25">
      <c r="A45" s="44" t="s">
        <v>263</v>
      </c>
      <c r="B45" s="45">
        <v>2021</v>
      </c>
      <c r="C45" s="44" t="s">
        <v>9</v>
      </c>
      <c r="D45" s="45">
        <v>1</v>
      </c>
      <c r="E45" s="44" t="s">
        <v>194</v>
      </c>
    </row>
    <row r="46" spans="1:5" x14ac:dyDescent="0.25">
      <c r="A46" s="44" t="s">
        <v>247</v>
      </c>
      <c r="B46" s="45">
        <v>2022</v>
      </c>
      <c r="C46" s="44" t="s">
        <v>9</v>
      </c>
      <c r="D46" s="45">
        <v>1</v>
      </c>
      <c r="E46" s="44" t="s">
        <v>194</v>
      </c>
    </row>
    <row r="47" spans="1:5" x14ac:dyDescent="0.25">
      <c r="A47" s="44" t="s">
        <v>248</v>
      </c>
      <c r="B47" s="45">
        <v>2022</v>
      </c>
      <c r="C47" s="44" t="s">
        <v>9</v>
      </c>
      <c r="D47" s="45">
        <v>1</v>
      </c>
      <c r="E47" s="44" t="s">
        <v>194</v>
      </c>
    </row>
    <row r="48" spans="1:5" x14ac:dyDescent="0.25">
      <c r="A48" s="44" t="s">
        <v>249</v>
      </c>
      <c r="B48" s="45">
        <v>2022</v>
      </c>
      <c r="C48" s="44" t="s">
        <v>9</v>
      </c>
      <c r="D48" s="45">
        <v>1</v>
      </c>
      <c r="E48" s="44" t="s">
        <v>194</v>
      </c>
    </row>
    <row r="49" spans="1:5" x14ac:dyDescent="0.25">
      <c r="A49" s="44" t="s">
        <v>258</v>
      </c>
      <c r="B49" s="45">
        <v>2022</v>
      </c>
      <c r="C49" s="44" t="s">
        <v>9</v>
      </c>
      <c r="D49" s="45">
        <v>1</v>
      </c>
      <c r="E49" s="44" t="s">
        <v>194</v>
      </c>
    </row>
    <row r="50" spans="1:5" x14ac:dyDescent="0.25">
      <c r="A50" s="44" t="s">
        <v>252</v>
      </c>
      <c r="B50" s="45">
        <v>2022</v>
      </c>
      <c r="C50" s="44" t="s">
        <v>9</v>
      </c>
      <c r="D50" s="45">
        <v>1</v>
      </c>
      <c r="E50" s="44" t="s">
        <v>194</v>
      </c>
    </row>
    <row r="51" spans="1:5" x14ac:dyDescent="0.25">
      <c r="A51" s="44" t="s">
        <v>254</v>
      </c>
      <c r="B51" s="45">
        <v>2022</v>
      </c>
      <c r="C51" s="44" t="s">
        <v>9</v>
      </c>
      <c r="D51" s="45">
        <v>1</v>
      </c>
      <c r="E51" s="44" t="s">
        <v>194</v>
      </c>
    </row>
    <row r="52" spans="1:5" x14ac:dyDescent="0.25">
      <c r="A52" s="44" t="s">
        <v>261</v>
      </c>
      <c r="B52" s="45">
        <v>2022</v>
      </c>
      <c r="C52" s="44" t="s">
        <v>9</v>
      </c>
      <c r="D52" s="45">
        <v>1</v>
      </c>
      <c r="E52" s="44" t="s">
        <v>194</v>
      </c>
    </row>
    <row r="53" spans="1:5" x14ac:dyDescent="0.25">
      <c r="A53" s="44" t="s">
        <v>255</v>
      </c>
      <c r="B53" s="45">
        <v>2022</v>
      </c>
      <c r="C53" s="44" t="s">
        <v>9</v>
      </c>
      <c r="D53" s="45">
        <v>1</v>
      </c>
      <c r="E53" s="44" t="s">
        <v>194</v>
      </c>
    </row>
    <row r="54" spans="1:5" x14ac:dyDescent="0.25">
      <c r="A54" s="44" t="s">
        <v>256</v>
      </c>
      <c r="B54" s="45">
        <v>2022</v>
      </c>
      <c r="C54" s="44" t="s">
        <v>9</v>
      </c>
      <c r="D54" s="45">
        <v>1</v>
      </c>
      <c r="E54" s="44" t="s">
        <v>194</v>
      </c>
    </row>
    <row r="55" spans="1:5" x14ac:dyDescent="0.25">
      <c r="A55" s="44" t="s">
        <v>247</v>
      </c>
      <c r="B55" s="45">
        <v>2023</v>
      </c>
      <c r="C55" s="44" t="s">
        <v>9</v>
      </c>
      <c r="D55" s="45">
        <v>1</v>
      </c>
      <c r="E55" s="44" t="s">
        <v>194</v>
      </c>
    </row>
    <row r="56" spans="1:5" x14ac:dyDescent="0.25">
      <c r="A56" s="44" t="s">
        <v>248</v>
      </c>
      <c r="B56" s="45">
        <v>2023</v>
      </c>
      <c r="C56" s="44" t="s">
        <v>9</v>
      </c>
      <c r="D56" s="45">
        <v>1</v>
      </c>
      <c r="E56" s="44" t="s">
        <v>194</v>
      </c>
    </row>
    <row r="57" spans="1:5" x14ac:dyDescent="0.25">
      <c r="A57" s="44" t="s">
        <v>249</v>
      </c>
      <c r="B57" s="45">
        <v>2023</v>
      </c>
      <c r="C57" s="44" t="s">
        <v>9</v>
      </c>
      <c r="D57" s="45">
        <v>1</v>
      </c>
      <c r="E57" s="44" t="s">
        <v>194</v>
      </c>
    </row>
    <row r="58" spans="1:5" x14ac:dyDescent="0.25">
      <c r="A58" s="44" t="s">
        <v>258</v>
      </c>
      <c r="B58" s="45">
        <v>2023</v>
      </c>
      <c r="C58" s="44" t="s">
        <v>9</v>
      </c>
      <c r="D58" s="45">
        <v>1</v>
      </c>
      <c r="E58" s="44" t="s">
        <v>194</v>
      </c>
    </row>
    <row r="59" spans="1:5" x14ac:dyDescent="0.25">
      <c r="A59" s="44" t="s">
        <v>252</v>
      </c>
      <c r="B59" s="45">
        <v>2023</v>
      </c>
      <c r="C59" s="44" t="s">
        <v>9</v>
      </c>
      <c r="D59" s="45">
        <v>1</v>
      </c>
      <c r="E59" s="44" t="s">
        <v>194</v>
      </c>
    </row>
    <row r="60" spans="1:5" x14ac:dyDescent="0.25">
      <c r="A60" s="44" t="s">
        <v>261</v>
      </c>
      <c r="B60" s="45">
        <v>2023</v>
      </c>
      <c r="C60" s="44" t="s">
        <v>9</v>
      </c>
      <c r="D60" s="45">
        <v>1</v>
      </c>
      <c r="E60" s="44" t="s">
        <v>194</v>
      </c>
    </row>
    <row r="61" spans="1:5" x14ac:dyDescent="0.25">
      <c r="A61" s="44" t="s">
        <v>255</v>
      </c>
      <c r="B61" s="45">
        <v>2023</v>
      </c>
      <c r="C61" s="44" t="s">
        <v>9</v>
      </c>
      <c r="D61" s="45">
        <v>1</v>
      </c>
      <c r="E61" s="44" t="s">
        <v>194</v>
      </c>
    </row>
    <row r="62" spans="1:5" x14ac:dyDescent="0.25">
      <c r="A62" s="44" t="s">
        <v>256</v>
      </c>
      <c r="B62" s="45">
        <v>2023</v>
      </c>
      <c r="C62" s="44" t="s">
        <v>9</v>
      </c>
      <c r="D62" s="45">
        <v>1</v>
      </c>
      <c r="E62" s="44" t="s">
        <v>194</v>
      </c>
    </row>
    <row r="63" spans="1:5" x14ac:dyDescent="0.25">
      <c r="A63" s="44" t="s">
        <v>264</v>
      </c>
      <c r="B63" s="45">
        <v>2018</v>
      </c>
      <c r="C63" s="44" t="s">
        <v>9</v>
      </c>
      <c r="D63" s="45">
        <v>2</v>
      </c>
      <c r="E63" s="44" t="s">
        <v>194</v>
      </c>
    </row>
    <row r="64" spans="1:5" x14ac:dyDescent="0.25">
      <c r="A64" s="44" t="s">
        <v>265</v>
      </c>
      <c r="B64" s="45">
        <v>2018</v>
      </c>
      <c r="C64" s="44" t="s">
        <v>9</v>
      </c>
      <c r="D64" s="45">
        <v>2</v>
      </c>
      <c r="E64" s="44" t="s">
        <v>194</v>
      </c>
    </row>
    <row r="65" spans="1:5" x14ac:dyDescent="0.25">
      <c r="A65" s="44" t="s">
        <v>266</v>
      </c>
      <c r="B65" s="45">
        <v>2018</v>
      </c>
      <c r="C65" s="44" t="s">
        <v>9</v>
      </c>
      <c r="D65" s="45">
        <v>2</v>
      </c>
      <c r="E65" s="44" t="s">
        <v>194</v>
      </c>
    </row>
    <row r="66" spans="1:5" x14ac:dyDescent="0.25">
      <c r="A66" s="44" t="s">
        <v>267</v>
      </c>
      <c r="B66" s="45">
        <v>2018</v>
      </c>
      <c r="C66" s="44" t="s">
        <v>9</v>
      </c>
      <c r="D66" s="45">
        <v>2</v>
      </c>
      <c r="E66" s="44" t="s">
        <v>194</v>
      </c>
    </row>
    <row r="67" spans="1:5" x14ac:dyDescent="0.25">
      <c r="A67" s="44" t="s">
        <v>268</v>
      </c>
      <c r="B67" s="45">
        <v>2018</v>
      </c>
      <c r="C67" s="44" t="s">
        <v>9</v>
      </c>
      <c r="D67" s="45">
        <v>2</v>
      </c>
      <c r="E67" s="44" t="s">
        <v>194</v>
      </c>
    </row>
    <row r="68" spans="1:5" x14ac:dyDescent="0.25">
      <c r="A68" s="44" t="s">
        <v>269</v>
      </c>
      <c r="B68" s="45">
        <v>2018</v>
      </c>
      <c r="C68" s="44" t="s">
        <v>9</v>
      </c>
      <c r="D68" s="45">
        <v>2</v>
      </c>
      <c r="E68" s="44" t="s">
        <v>194</v>
      </c>
    </row>
    <row r="69" spans="1:5" x14ac:dyDescent="0.25">
      <c r="A69" s="44" t="s">
        <v>264</v>
      </c>
      <c r="B69" s="45">
        <v>2019</v>
      </c>
      <c r="C69" s="44" t="s">
        <v>9</v>
      </c>
      <c r="D69" s="45">
        <v>2</v>
      </c>
      <c r="E69" s="44" t="s">
        <v>194</v>
      </c>
    </row>
    <row r="70" spans="1:5" x14ac:dyDescent="0.25">
      <c r="A70" s="44" t="s">
        <v>270</v>
      </c>
      <c r="B70" s="45">
        <v>2019</v>
      </c>
      <c r="C70" s="44" t="s">
        <v>9</v>
      </c>
      <c r="D70" s="45">
        <v>2</v>
      </c>
      <c r="E70" s="44" t="s">
        <v>194</v>
      </c>
    </row>
    <row r="71" spans="1:5" x14ac:dyDescent="0.25">
      <c r="A71" s="44" t="s">
        <v>251</v>
      </c>
      <c r="B71" s="45">
        <v>2019</v>
      </c>
      <c r="C71" s="44" t="s">
        <v>9</v>
      </c>
      <c r="D71" s="45">
        <v>2</v>
      </c>
      <c r="E71" s="44" t="s">
        <v>194</v>
      </c>
    </row>
    <row r="72" spans="1:5" x14ac:dyDescent="0.25">
      <c r="A72" s="44" t="s">
        <v>266</v>
      </c>
      <c r="B72" s="45">
        <v>2019</v>
      </c>
      <c r="C72" s="44" t="s">
        <v>9</v>
      </c>
      <c r="D72" s="45">
        <v>2</v>
      </c>
      <c r="E72" s="44" t="s">
        <v>194</v>
      </c>
    </row>
    <row r="73" spans="1:5" x14ac:dyDescent="0.25">
      <c r="A73" s="44" t="s">
        <v>267</v>
      </c>
      <c r="B73" s="45">
        <v>2019</v>
      </c>
      <c r="C73" s="44" t="s">
        <v>9</v>
      </c>
      <c r="D73" s="45">
        <v>2</v>
      </c>
      <c r="E73" s="44" t="s">
        <v>194</v>
      </c>
    </row>
    <row r="74" spans="1:5" x14ac:dyDescent="0.25">
      <c r="A74" s="44" t="s">
        <v>268</v>
      </c>
      <c r="B74" s="45">
        <v>2019</v>
      </c>
      <c r="C74" s="44" t="s">
        <v>9</v>
      </c>
      <c r="D74" s="45">
        <v>2</v>
      </c>
      <c r="E74" s="44" t="s">
        <v>194</v>
      </c>
    </row>
    <row r="75" spans="1:5" x14ac:dyDescent="0.25">
      <c r="A75" s="44" t="s">
        <v>271</v>
      </c>
      <c r="B75" s="45">
        <v>2019</v>
      </c>
      <c r="C75" s="44" t="s">
        <v>9</v>
      </c>
      <c r="D75" s="45">
        <v>2</v>
      </c>
      <c r="E75" s="44" t="s">
        <v>194</v>
      </c>
    </row>
    <row r="76" spans="1:5" x14ac:dyDescent="0.25">
      <c r="A76" s="44" t="s">
        <v>269</v>
      </c>
      <c r="B76" s="45">
        <v>2019</v>
      </c>
      <c r="C76" s="44" t="s">
        <v>9</v>
      </c>
      <c r="D76" s="45">
        <v>2</v>
      </c>
      <c r="E76" s="44" t="s">
        <v>194</v>
      </c>
    </row>
    <row r="77" spans="1:5" x14ac:dyDescent="0.25">
      <c r="A77" s="44" t="s">
        <v>260</v>
      </c>
      <c r="B77" s="45">
        <v>2020</v>
      </c>
      <c r="C77" s="44" t="s">
        <v>9</v>
      </c>
      <c r="D77" s="45">
        <v>2</v>
      </c>
      <c r="E77" s="44" t="s">
        <v>194</v>
      </c>
    </row>
    <row r="78" spans="1:5" x14ac:dyDescent="0.25">
      <c r="A78" s="44" t="s">
        <v>266</v>
      </c>
      <c r="B78" s="45">
        <v>2020</v>
      </c>
      <c r="C78" s="44" t="s">
        <v>9</v>
      </c>
      <c r="D78" s="45">
        <v>2</v>
      </c>
      <c r="E78" s="44" t="s">
        <v>194</v>
      </c>
    </row>
    <row r="79" spans="1:5" x14ac:dyDescent="0.25">
      <c r="A79" s="44" t="s">
        <v>267</v>
      </c>
      <c r="B79" s="45">
        <v>2020</v>
      </c>
      <c r="C79" s="44" t="s">
        <v>9</v>
      </c>
      <c r="D79" s="45">
        <v>2</v>
      </c>
      <c r="E79" s="44" t="s">
        <v>194</v>
      </c>
    </row>
    <row r="80" spans="1:5" x14ac:dyDescent="0.25">
      <c r="A80" s="44" t="s">
        <v>268</v>
      </c>
      <c r="B80" s="45">
        <v>2020</v>
      </c>
      <c r="C80" s="44" t="s">
        <v>9</v>
      </c>
      <c r="D80" s="45">
        <v>2</v>
      </c>
      <c r="E80" s="44" t="s">
        <v>194</v>
      </c>
    </row>
    <row r="81" spans="1:5" x14ac:dyDescent="0.25">
      <c r="A81" s="44" t="s">
        <v>257</v>
      </c>
      <c r="B81" s="45">
        <v>2020</v>
      </c>
      <c r="C81" s="44" t="s">
        <v>9</v>
      </c>
      <c r="D81" s="45">
        <v>2</v>
      </c>
      <c r="E81" s="44" t="s">
        <v>194</v>
      </c>
    </row>
    <row r="82" spans="1:5" x14ac:dyDescent="0.25">
      <c r="A82" s="44" t="s">
        <v>269</v>
      </c>
      <c r="B82" s="45">
        <v>2020</v>
      </c>
      <c r="C82" s="44" t="s">
        <v>9</v>
      </c>
      <c r="D82" s="45">
        <v>2</v>
      </c>
      <c r="E82" s="44" t="s">
        <v>194</v>
      </c>
    </row>
    <row r="83" spans="1:5" x14ac:dyDescent="0.25">
      <c r="A83" s="44" t="s">
        <v>260</v>
      </c>
      <c r="B83" s="45">
        <v>2021</v>
      </c>
      <c r="C83" s="44" t="s">
        <v>9</v>
      </c>
      <c r="D83" s="45">
        <v>2</v>
      </c>
      <c r="E83" s="44" t="s">
        <v>194</v>
      </c>
    </row>
    <row r="84" spans="1:5" x14ac:dyDescent="0.25">
      <c r="A84" s="44" t="s">
        <v>266</v>
      </c>
      <c r="B84" s="45">
        <v>2021</v>
      </c>
      <c r="C84" s="44" t="s">
        <v>9</v>
      </c>
      <c r="D84" s="45">
        <v>2</v>
      </c>
      <c r="E84" s="44" t="s">
        <v>194</v>
      </c>
    </row>
    <row r="85" spans="1:5" x14ac:dyDescent="0.25">
      <c r="A85" s="44" t="s">
        <v>267</v>
      </c>
      <c r="B85" s="45">
        <v>2021</v>
      </c>
      <c r="C85" s="44" t="s">
        <v>9</v>
      </c>
      <c r="D85" s="45">
        <v>2</v>
      </c>
      <c r="E85" s="44" t="s">
        <v>194</v>
      </c>
    </row>
    <row r="86" spans="1:5" x14ac:dyDescent="0.25">
      <c r="A86" s="44" t="s">
        <v>268</v>
      </c>
      <c r="B86" s="45">
        <v>2021</v>
      </c>
      <c r="C86" s="44" t="s">
        <v>9</v>
      </c>
      <c r="D86" s="45">
        <v>2</v>
      </c>
      <c r="E86" s="44" t="s">
        <v>194</v>
      </c>
    </row>
    <row r="87" spans="1:5" x14ac:dyDescent="0.25">
      <c r="A87" s="44" t="s">
        <v>257</v>
      </c>
      <c r="B87" s="45">
        <v>2021</v>
      </c>
      <c r="C87" s="44" t="s">
        <v>9</v>
      </c>
      <c r="D87" s="45">
        <v>2</v>
      </c>
      <c r="E87" s="44" t="s">
        <v>194</v>
      </c>
    </row>
    <row r="88" spans="1:5" x14ac:dyDescent="0.25">
      <c r="A88" s="44" t="s">
        <v>269</v>
      </c>
      <c r="B88" s="45">
        <v>2021</v>
      </c>
      <c r="C88" s="44" t="s">
        <v>9</v>
      </c>
      <c r="D88" s="45">
        <v>2</v>
      </c>
      <c r="E88" s="44" t="s">
        <v>194</v>
      </c>
    </row>
    <row r="89" spans="1:5" x14ac:dyDescent="0.25">
      <c r="A89" s="44" t="s">
        <v>272</v>
      </c>
      <c r="B89" s="45">
        <v>2022</v>
      </c>
      <c r="C89" s="44" t="s">
        <v>9</v>
      </c>
      <c r="D89" s="45">
        <v>2</v>
      </c>
      <c r="E89" s="44" t="s">
        <v>194</v>
      </c>
    </row>
    <row r="90" spans="1:5" x14ac:dyDescent="0.25">
      <c r="A90" s="44" t="s">
        <v>260</v>
      </c>
      <c r="B90" s="45">
        <v>2022</v>
      </c>
      <c r="C90" s="44" t="s">
        <v>9</v>
      </c>
      <c r="D90" s="45">
        <v>2</v>
      </c>
      <c r="E90" s="44" t="s">
        <v>194</v>
      </c>
    </row>
    <row r="91" spans="1:5" x14ac:dyDescent="0.25">
      <c r="A91" s="44" t="s">
        <v>267</v>
      </c>
      <c r="B91" s="45">
        <v>2022</v>
      </c>
      <c r="C91" s="44" t="s">
        <v>9</v>
      </c>
      <c r="D91" s="45">
        <v>2</v>
      </c>
      <c r="E91" s="44" t="s">
        <v>194</v>
      </c>
    </row>
    <row r="92" spans="1:5" x14ac:dyDescent="0.25">
      <c r="A92" s="44" t="s">
        <v>268</v>
      </c>
      <c r="B92" s="45">
        <v>2022</v>
      </c>
      <c r="C92" s="44" t="s">
        <v>9</v>
      </c>
      <c r="D92" s="45">
        <v>2</v>
      </c>
      <c r="E92" s="44" t="s">
        <v>194</v>
      </c>
    </row>
    <row r="93" spans="1:5" x14ac:dyDescent="0.25">
      <c r="A93" s="44" t="s">
        <v>262</v>
      </c>
      <c r="B93" s="45">
        <v>2022</v>
      </c>
      <c r="C93" s="44" t="s">
        <v>9</v>
      </c>
      <c r="D93" s="45">
        <v>2</v>
      </c>
      <c r="E93" s="44" t="s">
        <v>194</v>
      </c>
    </row>
    <row r="94" spans="1:5" x14ac:dyDescent="0.25">
      <c r="A94" s="44" t="s">
        <v>257</v>
      </c>
      <c r="B94" s="45">
        <v>2022</v>
      </c>
      <c r="C94" s="44" t="s">
        <v>9</v>
      </c>
      <c r="D94" s="45">
        <v>2</v>
      </c>
      <c r="E94" s="44" t="s">
        <v>194</v>
      </c>
    </row>
    <row r="95" spans="1:5" x14ac:dyDescent="0.25">
      <c r="A95" s="44" t="s">
        <v>273</v>
      </c>
      <c r="B95" s="45">
        <v>2022</v>
      </c>
      <c r="C95" s="44" t="s">
        <v>9</v>
      </c>
      <c r="D95" s="45">
        <v>2</v>
      </c>
      <c r="E95" s="44" t="s">
        <v>194</v>
      </c>
    </row>
    <row r="96" spans="1:5" x14ac:dyDescent="0.25">
      <c r="A96" s="44" t="s">
        <v>269</v>
      </c>
      <c r="B96" s="45">
        <v>2022</v>
      </c>
      <c r="C96" s="44" t="s">
        <v>9</v>
      </c>
      <c r="D96" s="45">
        <v>2</v>
      </c>
      <c r="E96" s="44" t="s">
        <v>194</v>
      </c>
    </row>
    <row r="97" spans="1:5" x14ac:dyDescent="0.25">
      <c r="A97" s="44" t="s">
        <v>260</v>
      </c>
      <c r="B97" s="45">
        <v>2023</v>
      </c>
      <c r="C97" s="44" t="s">
        <v>9</v>
      </c>
      <c r="D97" s="45">
        <v>2</v>
      </c>
      <c r="E97" s="44" t="s">
        <v>194</v>
      </c>
    </row>
    <row r="98" spans="1:5" x14ac:dyDescent="0.25">
      <c r="A98" s="44" t="s">
        <v>268</v>
      </c>
      <c r="B98" s="45">
        <v>2023</v>
      </c>
      <c r="C98" s="44" t="s">
        <v>9</v>
      </c>
      <c r="D98" s="45">
        <v>2</v>
      </c>
      <c r="E98" s="44" t="s">
        <v>194</v>
      </c>
    </row>
    <row r="99" spans="1:5" x14ac:dyDescent="0.25">
      <c r="A99" s="44" t="s">
        <v>257</v>
      </c>
      <c r="B99" s="45">
        <v>2023</v>
      </c>
      <c r="C99" s="44" t="s">
        <v>9</v>
      </c>
      <c r="D99" s="45">
        <v>2</v>
      </c>
      <c r="E99" s="44" t="s">
        <v>194</v>
      </c>
    </row>
    <row r="100" spans="1:5" x14ac:dyDescent="0.25">
      <c r="A100" s="44" t="s">
        <v>273</v>
      </c>
      <c r="B100" s="45">
        <v>2023</v>
      </c>
      <c r="C100" s="44" t="s">
        <v>9</v>
      </c>
      <c r="D100" s="45">
        <v>2</v>
      </c>
      <c r="E100" s="44" t="s">
        <v>194</v>
      </c>
    </row>
    <row r="101" spans="1:5" x14ac:dyDescent="0.25">
      <c r="A101" s="44" t="s">
        <v>269</v>
      </c>
      <c r="B101" s="45">
        <v>2023</v>
      </c>
      <c r="C101" s="44" t="s">
        <v>9</v>
      </c>
      <c r="D101" s="45">
        <v>2</v>
      </c>
      <c r="E101" s="44" t="s">
        <v>194</v>
      </c>
    </row>
    <row r="102" spans="1:5" x14ac:dyDescent="0.25">
      <c r="A102" s="44" t="s">
        <v>274</v>
      </c>
      <c r="B102" s="45">
        <v>2018</v>
      </c>
      <c r="C102" s="44" t="s">
        <v>9</v>
      </c>
      <c r="D102" s="45">
        <v>3</v>
      </c>
      <c r="E102" s="44" t="s">
        <v>194</v>
      </c>
    </row>
    <row r="103" spans="1:5" x14ac:dyDescent="0.25">
      <c r="A103" s="44" t="s">
        <v>275</v>
      </c>
      <c r="B103" s="45">
        <v>2018</v>
      </c>
      <c r="C103" s="44" t="s">
        <v>9</v>
      </c>
      <c r="D103" s="45">
        <v>3</v>
      </c>
      <c r="E103" s="44" t="s">
        <v>194</v>
      </c>
    </row>
    <row r="104" spans="1:5" x14ac:dyDescent="0.25">
      <c r="A104" s="44" t="s">
        <v>276</v>
      </c>
      <c r="B104" s="45">
        <v>2018</v>
      </c>
      <c r="C104" s="44" t="s">
        <v>9</v>
      </c>
      <c r="D104" s="45">
        <v>3</v>
      </c>
      <c r="E104" s="44" t="s">
        <v>194</v>
      </c>
    </row>
    <row r="105" spans="1:5" x14ac:dyDescent="0.25">
      <c r="A105" s="44" t="s">
        <v>277</v>
      </c>
      <c r="B105" s="45">
        <v>2018</v>
      </c>
      <c r="C105" s="44" t="s">
        <v>9</v>
      </c>
      <c r="D105" s="45">
        <v>3</v>
      </c>
      <c r="E105" s="44" t="s">
        <v>194</v>
      </c>
    </row>
    <row r="106" spans="1:5" x14ac:dyDescent="0.25">
      <c r="A106" s="44" t="s">
        <v>278</v>
      </c>
      <c r="B106" s="45">
        <v>2018</v>
      </c>
      <c r="C106" s="44" t="s">
        <v>9</v>
      </c>
      <c r="D106" s="45">
        <v>3</v>
      </c>
      <c r="E106" s="44" t="s">
        <v>194</v>
      </c>
    </row>
    <row r="107" spans="1:5" x14ac:dyDescent="0.25">
      <c r="A107" s="44" t="s">
        <v>279</v>
      </c>
      <c r="B107" s="45">
        <v>2018</v>
      </c>
      <c r="C107" s="44" t="s">
        <v>9</v>
      </c>
      <c r="D107" s="45">
        <v>3</v>
      </c>
      <c r="E107" s="44" t="s">
        <v>194</v>
      </c>
    </row>
    <row r="108" spans="1:5" x14ac:dyDescent="0.25">
      <c r="A108" s="44" t="s">
        <v>273</v>
      </c>
      <c r="B108" s="45">
        <v>2018</v>
      </c>
      <c r="C108" s="44" t="s">
        <v>9</v>
      </c>
      <c r="D108" s="45">
        <v>3</v>
      </c>
      <c r="E108" s="44" t="s">
        <v>194</v>
      </c>
    </row>
    <row r="109" spans="1:5" x14ac:dyDescent="0.25">
      <c r="A109" s="44" t="s">
        <v>280</v>
      </c>
      <c r="B109" s="45">
        <v>2018</v>
      </c>
      <c r="C109" s="44" t="s">
        <v>9</v>
      </c>
      <c r="D109" s="45">
        <v>3</v>
      </c>
      <c r="E109" s="44" t="s">
        <v>194</v>
      </c>
    </row>
    <row r="110" spans="1:5" x14ac:dyDescent="0.25">
      <c r="A110" s="44" t="s">
        <v>281</v>
      </c>
      <c r="B110" s="45">
        <v>2018</v>
      </c>
      <c r="C110" s="44" t="s">
        <v>9</v>
      </c>
      <c r="D110" s="45">
        <v>3</v>
      </c>
      <c r="E110" s="44" t="s">
        <v>194</v>
      </c>
    </row>
    <row r="111" spans="1:5" x14ac:dyDescent="0.25">
      <c r="A111" s="44" t="s">
        <v>265</v>
      </c>
      <c r="B111" s="45">
        <v>2019</v>
      </c>
      <c r="C111" s="44" t="s">
        <v>9</v>
      </c>
      <c r="D111" s="45">
        <v>3</v>
      </c>
      <c r="E111" s="44" t="s">
        <v>194</v>
      </c>
    </row>
    <row r="112" spans="1:5" x14ac:dyDescent="0.25">
      <c r="A112" s="44" t="s">
        <v>282</v>
      </c>
      <c r="B112" s="45">
        <v>2019</v>
      </c>
      <c r="C112" s="44" t="s">
        <v>9</v>
      </c>
      <c r="D112" s="45">
        <v>3</v>
      </c>
      <c r="E112" s="44" t="s">
        <v>194</v>
      </c>
    </row>
    <row r="113" spans="1:5" x14ac:dyDescent="0.25">
      <c r="A113" s="44" t="s">
        <v>274</v>
      </c>
      <c r="B113" s="45">
        <v>2019</v>
      </c>
      <c r="C113" s="44" t="s">
        <v>9</v>
      </c>
      <c r="D113" s="45">
        <v>3</v>
      </c>
      <c r="E113" s="44" t="s">
        <v>194</v>
      </c>
    </row>
    <row r="114" spans="1:5" x14ac:dyDescent="0.25">
      <c r="A114" s="44" t="s">
        <v>275</v>
      </c>
      <c r="B114" s="45">
        <v>2019</v>
      </c>
      <c r="C114" s="44" t="s">
        <v>9</v>
      </c>
      <c r="D114" s="45">
        <v>3</v>
      </c>
      <c r="E114" s="44" t="s">
        <v>194</v>
      </c>
    </row>
    <row r="115" spans="1:5" x14ac:dyDescent="0.25">
      <c r="A115" s="44" t="s">
        <v>276</v>
      </c>
      <c r="B115" s="45">
        <v>2019</v>
      </c>
      <c r="C115" s="44" t="s">
        <v>9</v>
      </c>
      <c r="D115" s="45">
        <v>3</v>
      </c>
      <c r="E115" s="44" t="s">
        <v>194</v>
      </c>
    </row>
    <row r="116" spans="1:5" x14ac:dyDescent="0.25">
      <c r="A116" s="44" t="s">
        <v>278</v>
      </c>
      <c r="B116" s="45">
        <v>2019</v>
      </c>
      <c r="C116" s="44" t="s">
        <v>9</v>
      </c>
      <c r="D116" s="45">
        <v>3</v>
      </c>
      <c r="E116" s="44" t="s">
        <v>194</v>
      </c>
    </row>
    <row r="117" spans="1:5" x14ac:dyDescent="0.25">
      <c r="A117" s="44" t="s">
        <v>273</v>
      </c>
      <c r="B117" s="45">
        <v>2019</v>
      </c>
      <c r="C117" s="44" t="s">
        <v>9</v>
      </c>
      <c r="D117" s="45">
        <v>3</v>
      </c>
      <c r="E117" s="44" t="s">
        <v>194</v>
      </c>
    </row>
    <row r="118" spans="1:5" x14ac:dyDescent="0.25">
      <c r="A118" s="44" t="s">
        <v>283</v>
      </c>
      <c r="B118" s="45">
        <v>2019</v>
      </c>
      <c r="C118" s="44" t="s">
        <v>9</v>
      </c>
      <c r="D118" s="45">
        <v>3</v>
      </c>
      <c r="E118" s="44" t="s">
        <v>194</v>
      </c>
    </row>
    <row r="119" spans="1:5" x14ac:dyDescent="0.25">
      <c r="A119" s="44" t="s">
        <v>265</v>
      </c>
      <c r="B119" s="45">
        <v>2020</v>
      </c>
      <c r="C119" s="44" t="s">
        <v>9</v>
      </c>
      <c r="D119" s="45">
        <v>3</v>
      </c>
      <c r="E119" s="44" t="s">
        <v>194</v>
      </c>
    </row>
    <row r="120" spans="1:5" x14ac:dyDescent="0.25">
      <c r="A120" s="44" t="s">
        <v>274</v>
      </c>
      <c r="B120" s="45">
        <v>2020</v>
      </c>
      <c r="C120" s="44" t="s">
        <v>9</v>
      </c>
      <c r="D120" s="45">
        <v>3</v>
      </c>
      <c r="E120" s="44" t="s">
        <v>194</v>
      </c>
    </row>
    <row r="121" spans="1:5" x14ac:dyDescent="0.25">
      <c r="A121" s="44" t="s">
        <v>275</v>
      </c>
      <c r="B121" s="45">
        <v>2020</v>
      </c>
      <c r="C121" s="44" t="s">
        <v>9</v>
      </c>
      <c r="D121" s="45">
        <v>3</v>
      </c>
      <c r="E121" s="44" t="s">
        <v>194</v>
      </c>
    </row>
    <row r="122" spans="1:5" x14ac:dyDescent="0.25">
      <c r="A122" s="44" t="s">
        <v>276</v>
      </c>
      <c r="B122" s="45">
        <v>2020</v>
      </c>
      <c r="C122" s="44" t="s">
        <v>9</v>
      </c>
      <c r="D122" s="45">
        <v>3</v>
      </c>
      <c r="E122" s="44" t="s">
        <v>194</v>
      </c>
    </row>
    <row r="123" spans="1:5" x14ac:dyDescent="0.25">
      <c r="A123" s="44" t="s">
        <v>278</v>
      </c>
      <c r="B123" s="45">
        <v>2020</v>
      </c>
      <c r="C123" s="44" t="s">
        <v>9</v>
      </c>
      <c r="D123" s="45">
        <v>3</v>
      </c>
      <c r="E123" s="44" t="s">
        <v>194</v>
      </c>
    </row>
    <row r="124" spans="1:5" x14ac:dyDescent="0.25">
      <c r="A124" s="44" t="s">
        <v>271</v>
      </c>
      <c r="B124" s="45">
        <v>2020</v>
      </c>
      <c r="C124" s="44" t="s">
        <v>9</v>
      </c>
      <c r="D124" s="45">
        <v>3</v>
      </c>
      <c r="E124" s="44" t="s">
        <v>194</v>
      </c>
    </row>
    <row r="125" spans="1:5" x14ac:dyDescent="0.25">
      <c r="A125" s="44" t="s">
        <v>273</v>
      </c>
      <c r="B125" s="45">
        <v>2020</v>
      </c>
      <c r="C125" s="44" t="s">
        <v>9</v>
      </c>
      <c r="D125" s="45">
        <v>3</v>
      </c>
      <c r="E125" s="44" t="s">
        <v>194</v>
      </c>
    </row>
    <row r="126" spans="1:5" x14ac:dyDescent="0.25">
      <c r="A126" s="44" t="s">
        <v>265</v>
      </c>
      <c r="B126" s="45">
        <v>2021</v>
      </c>
      <c r="C126" s="44" t="s">
        <v>9</v>
      </c>
      <c r="D126" s="45">
        <v>3</v>
      </c>
      <c r="E126" s="44" t="s">
        <v>194</v>
      </c>
    </row>
    <row r="127" spans="1:5" x14ac:dyDescent="0.25">
      <c r="A127" s="44" t="s">
        <v>274</v>
      </c>
      <c r="B127" s="45">
        <v>2021</v>
      </c>
      <c r="C127" s="44" t="s">
        <v>9</v>
      </c>
      <c r="D127" s="45">
        <v>3</v>
      </c>
      <c r="E127" s="44" t="s">
        <v>194</v>
      </c>
    </row>
    <row r="128" spans="1:5" x14ac:dyDescent="0.25">
      <c r="A128" s="44" t="s">
        <v>275</v>
      </c>
      <c r="B128" s="45">
        <v>2021</v>
      </c>
      <c r="C128" s="44" t="s">
        <v>9</v>
      </c>
      <c r="D128" s="45">
        <v>3</v>
      </c>
      <c r="E128" s="44" t="s">
        <v>194</v>
      </c>
    </row>
    <row r="129" spans="1:5" x14ac:dyDescent="0.25">
      <c r="A129" s="44" t="s">
        <v>278</v>
      </c>
      <c r="B129" s="45">
        <v>2021</v>
      </c>
      <c r="C129" s="44" t="s">
        <v>9</v>
      </c>
      <c r="D129" s="45">
        <v>3</v>
      </c>
      <c r="E129" s="44" t="s">
        <v>194</v>
      </c>
    </row>
    <row r="130" spans="1:5" x14ac:dyDescent="0.25">
      <c r="A130" s="44" t="s">
        <v>273</v>
      </c>
      <c r="B130" s="45">
        <v>2021</v>
      </c>
      <c r="C130" s="44" t="s">
        <v>9</v>
      </c>
      <c r="D130" s="45">
        <v>3</v>
      </c>
      <c r="E130" s="44" t="s">
        <v>194</v>
      </c>
    </row>
    <row r="131" spans="1:5" x14ac:dyDescent="0.25">
      <c r="A131" s="44" t="s">
        <v>265</v>
      </c>
      <c r="B131" s="45">
        <v>2022</v>
      </c>
      <c r="C131" s="44" t="s">
        <v>9</v>
      </c>
      <c r="D131" s="45">
        <v>3</v>
      </c>
      <c r="E131" s="44" t="s">
        <v>194</v>
      </c>
    </row>
    <row r="132" spans="1:5" x14ac:dyDescent="0.25">
      <c r="A132" s="44" t="s">
        <v>274</v>
      </c>
      <c r="B132" s="45">
        <v>2022</v>
      </c>
      <c r="C132" s="44" t="s">
        <v>9</v>
      </c>
      <c r="D132" s="45">
        <v>3</v>
      </c>
      <c r="E132" s="44" t="s">
        <v>194</v>
      </c>
    </row>
    <row r="133" spans="1:5" x14ac:dyDescent="0.25">
      <c r="A133" s="44" t="s">
        <v>275</v>
      </c>
      <c r="B133" s="45">
        <v>2022</v>
      </c>
      <c r="C133" s="44" t="s">
        <v>9</v>
      </c>
      <c r="D133" s="45">
        <v>3</v>
      </c>
      <c r="E133" s="44" t="s">
        <v>194</v>
      </c>
    </row>
    <row r="134" spans="1:5" x14ac:dyDescent="0.25">
      <c r="A134" s="44" t="s">
        <v>284</v>
      </c>
      <c r="B134" s="45">
        <v>2022</v>
      </c>
      <c r="C134" s="44" t="s">
        <v>9</v>
      </c>
      <c r="D134" s="45">
        <v>3</v>
      </c>
      <c r="E134" s="44" t="s">
        <v>194</v>
      </c>
    </row>
    <row r="135" spans="1:5" x14ac:dyDescent="0.25">
      <c r="A135" s="44" t="s">
        <v>266</v>
      </c>
      <c r="B135" s="45">
        <v>2022</v>
      </c>
      <c r="C135" s="44" t="s">
        <v>9</v>
      </c>
      <c r="D135" s="45">
        <v>3</v>
      </c>
      <c r="E135" s="44" t="s">
        <v>194</v>
      </c>
    </row>
    <row r="136" spans="1:5" x14ac:dyDescent="0.25">
      <c r="A136" s="44" t="s">
        <v>278</v>
      </c>
      <c r="B136" s="45">
        <v>2022</v>
      </c>
      <c r="C136" s="44" t="s">
        <v>9</v>
      </c>
      <c r="D136" s="45">
        <v>3</v>
      </c>
      <c r="E136" s="44" t="s">
        <v>194</v>
      </c>
    </row>
    <row r="137" spans="1:5" x14ac:dyDescent="0.25">
      <c r="A137" s="44" t="s">
        <v>263</v>
      </c>
      <c r="B137" s="45">
        <v>2022</v>
      </c>
      <c r="C137" s="44" t="s">
        <v>9</v>
      </c>
      <c r="D137" s="45">
        <v>3</v>
      </c>
      <c r="E137" s="44" t="s">
        <v>194</v>
      </c>
    </row>
    <row r="138" spans="1:5" x14ac:dyDescent="0.25">
      <c r="A138" s="44" t="s">
        <v>265</v>
      </c>
      <c r="B138" s="45">
        <v>2023</v>
      </c>
      <c r="C138" s="44" t="s">
        <v>9</v>
      </c>
      <c r="D138" s="45">
        <v>3</v>
      </c>
      <c r="E138" s="44" t="s">
        <v>194</v>
      </c>
    </row>
    <row r="139" spans="1:5" x14ac:dyDescent="0.25">
      <c r="A139" s="44" t="s">
        <v>274</v>
      </c>
      <c r="B139" s="45">
        <v>2023</v>
      </c>
      <c r="C139" s="44" t="s">
        <v>9</v>
      </c>
      <c r="D139" s="45">
        <v>3</v>
      </c>
      <c r="E139" s="44" t="s">
        <v>194</v>
      </c>
    </row>
    <row r="140" spans="1:5" x14ac:dyDescent="0.25">
      <c r="A140" s="44" t="s">
        <v>272</v>
      </c>
      <c r="B140" s="45">
        <v>2023</v>
      </c>
      <c r="C140" s="44" t="s">
        <v>9</v>
      </c>
      <c r="D140" s="45">
        <v>3</v>
      </c>
      <c r="E140" s="44" t="s">
        <v>194</v>
      </c>
    </row>
    <row r="141" spans="1:5" x14ac:dyDescent="0.25">
      <c r="A141" s="44" t="s">
        <v>275</v>
      </c>
      <c r="B141" s="45">
        <v>2023</v>
      </c>
      <c r="C141" s="44" t="s">
        <v>9</v>
      </c>
      <c r="D141" s="45">
        <v>3</v>
      </c>
      <c r="E141" s="44" t="s">
        <v>194</v>
      </c>
    </row>
    <row r="142" spans="1:5" x14ac:dyDescent="0.25">
      <c r="A142" s="44" t="s">
        <v>284</v>
      </c>
      <c r="B142" s="45">
        <v>2023</v>
      </c>
      <c r="C142" s="44" t="s">
        <v>9</v>
      </c>
      <c r="D142" s="45">
        <v>3</v>
      </c>
      <c r="E142" s="44" t="s">
        <v>194</v>
      </c>
    </row>
    <row r="143" spans="1:5" x14ac:dyDescent="0.25">
      <c r="A143" s="44" t="s">
        <v>285</v>
      </c>
      <c r="B143" s="45">
        <v>2023</v>
      </c>
      <c r="C143" s="44" t="s">
        <v>9</v>
      </c>
      <c r="D143" s="45">
        <v>3</v>
      </c>
      <c r="E143" s="44" t="s">
        <v>194</v>
      </c>
    </row>
    <row r="144" spans="1:5" x14ac:dyDescent="0.25">
      <c r="A144" s="44" t="s">
        <v>266</v>
      </c>
      <c r="B144" s="45">
        <v>2023</v>
      </c>
      <c r="C144" s="44" t="s">
        <v>9</v>
      </c>
      <c r="D144" s="45">
        <v>3</v>
      </c>
      <c r="E144" s="44" t="s">
        <v>194</v>
      </c>
    </row>
    <row r="145" spans="1:5" x14ac:dyDescent="0.25">
      <c r="A145" s="44" t="s">
        <v>267</v>
      </c>
      <c r="B145" s="45">
        <v>2023</v>
      </c>
      <c r="C145" s="44" t="s">
        <v>9</v>
      </c>
      <c r="D145" s="45">
        <v>3</v>
      </c>
      <c r="E145" s="44" t="s">
        <v>194</v>
      </c>
    </row>
    <row r="146" spans="1:5" x14ac:dyDescent="0.25">
      <c r="A146" s="44" t="s">
        <v>278</v>
      </c>
      <c r="B146" s="45">
        <v>2023</v>
      </c>
      <c r="C146" s="44" t="s">
        <v>9</v>
      </c>
      <c r="D146" s="45">
        <v>3</v>
      </c>
      <c r="E146" s="44" t="s">
        <v>194</v>
      </c>
    </row>
    <row r="147" spans="1:5" x14ac:dyDescent="0.25">
      <c r="A147" s="44" t="s">
        <v>262</v>
      </c>
      <c r="B147" s="45">
        <v>2023</v>
      </c>
      <c r="C147" s="44" t="s">
        <v>9</v>
      </c>
      <c r="D147" s="45">
        <v>3</v>
      </c>
      <c r="E147" s="44" t="s">
        <v>194</v>
      </c>
    </row>
    <row r="148" spans="1:5" x14ac:dyDescent="0.25">
      <c r="A148" s="44" t="s">
        <v>286</v>
      </c>
      <c r="B148" s="45">
        <v>2018</v>
      </c>
      <c r="C148" s="44" t="s">
        <v>9</v>
      </c>
      <c r="D148" s="45">
        <v>4</v>
      </c>
      <c r="E148" s="44" t="s">
        <v>194</v>
      </c>
    </row>
    <row r="149" spans="1:5" x14ac:dyDescent="0.25">
      <c r="A149" s="44" t="s">
        <v>287</v>
      </c>
      <c r="B149" s="45">
        <v>2018</v>
      </c>
      <c r="C149" s="44" t="s">
        <v>9</v>
      </c>
      <c r="D149" s="45">
        <v>4</v>
      </c>
      <c r="E149" s="44" t="s">
        <v>194</v>
      </c>
    </row>
    <row r="150" spans="1:5" x14ac:dyDescent="0.25">
      <c r="A150" s="44" t="s">
        <v>288</v>
      </c>
      <c r="B150" s="45">
        <v>2018</v>
      </c>
      <c r="C150" s="44" t="s">
        <v>9</v>
      </c>
      <c r="D150" s="45">
        <v>4</v>
      </c>
      <c r="E150" s="44" t="s">
        <v>194</v>
      </c>
    </row>
    <row r="151" spans="1:5" x14ac:dyDescent="0.25">
      <c r="A151" s="44" t="s">
        <v>289</v>
      </c>
      <c r="B151" s="45">
        <v>2018</v>
      </c>
      <c r="C151" s="44" t="s">
        <v>9</v>
      </c>
      <c r="D151" s="45">
        <v>4</v>
      </c>
      <c r="E151" s="44" t="s">
        <v>194</v>
      </c>
    </row>
    <row r="152" spans="1:5" x14ac:dyDescent="0.25">
      <c r="A152" s="44" t="s">
        <v>290</v>
      </c>
      <c r="B152" s="45">
        <v>2018</v>
      </c>
      <c r="C152" s="44" t="s">
        <v>9</v>
      </c>
      <c r="D152" s="45">
        <v>4</v>
      </c>
      <c r="E152" s="44" t="s">
        <v>194</v>
      </c>
    </row>
    <row r="153" spans="1:5" x14ac:dyDescent="0.25">
      <c r="A153" s="44" t="s">
        <v>291</v>
      </c>
      <c r="B153" s="45">
        <v>2018</v>
      </c>
      <c r="C153" s="44" t="s">
        <v>9</v>
      </c>
      <c r="D153" s="45">
        <v>4</v>
      </c>
      <c r="E153" s="44" t="s">
        <v>194</v>
      </c>
    </row>
    <row r="154" spans="1:5" x14ac:dyDescent="0.25">
      <c r="A154" s="44" t="s">
        <v>292</v>
      </c>
      <c r="B154" s="45">
        <v>2018</v>
      </c>
      <c r="C154" s="44" t="s">
        <v>9</v>
      </c>
      <c r="D154" s="45">
        <v>4</v>
      </c>
      <c r="E154" s="44" t="s">
        <v>194</v>
      </c>
    </row>
    <row r="155" spans="1:5" x14ac:dyDescent="0.25">
      <c r="A155" s="44" t="s">
        <v>287</v>
      </c>
      <c r="B155" s="45">
        <v>2019</v>
      </c>
      <c r="C155" s="44" t="s">
        <v>9</v>
      </c>
      <c r="D155" s="45">
        <v>4</v>
      </c>
      <c r="E155" s="44" t="s">
        <v>194</v>
      </c>
    </row>
    <row r="156" spans="1:5" x14ac:dyDescent="0.25">
      <c r="A156" s="44" t="s">
        <v>250</v>
      </c>
      <c r="B156" s="45">
        <v>2019</v>
      </c>
      <c r="C156" s="44" t="s">
        <v>9</v>
      </c>
      <c r="D156" s="45">
        <v>4</v>
      </c>
      <c r="E156" s="44" t="s">
        <v>194</v>
      </c>
    </row>
    <row r="157" spans="1:5" x14ac:dyDescent="0.25">
      <c r="A157" s="44" t="s">
        <v>279</v>
      </c>
      <c r="B157" s="45">
        <v>2019</v>
      </c>
      <c r="C157" s="44" t="s">
        <v>9</v>
      </c>
      <c r="D157" s="45">
        <v>4</v>
      </c>
      <c r="E157" s="44" t="s">
        <v>194</v>
      </c>
    </row>
    <row r="158" spans="1:5" x14ac:dyDescent="0.25">
      <c r="A158" s="44" t="s">
        <v>289</v>
      </c>
      <c r="B158" s="45">
        <v>2019</v>
      </c>
      <c r="C158" s="44" t="s">
        <v>9</v>
      </c>
      <c r="D158" s="45">
        <v>4</v>
      </c>
      <c r="E158" s="44" t="s">
        <v>194</v>
      </c>
    </row>
    <row r="159" spans="1:5" x14ac:dyDescent="0.25">
      <c r="A159" s="44" t="s">
        <v>290</v>
      </c>
      <c r="B159" s="45">
        <v>2019</v>
      </c>
      <c r="C159" s="44" t="s">
        <v>9</v>
      </c>
      <c r="D159" s="45">
        <v>4</v>
      </c>
      <c r="E159" s="44" t="s">
        <v>194</v>
      </c>
    </row>
    <row r="160" spans="1:5" x14ac:dyDescent="0.25">
      <c r="A160" s="44" t="s">
        <v>292</v>
      </c>
      <c r="B160" s="45">
        <v>2019</v>
      </c>
      <c r="C160" s="44" t="s">
        <v>9</v>
      </c>
      <c r="D160" s="45">
        <v>4</v>
      </c>
      <c r="E160" s="44" t="s">
        <v>194</v>
      </c>
    </row>
    <row r="161" spans="1:5" x14ac:dyDescent="0.25">
      <c r="A161" s="44" t="s">
        <v>259</v>
      </c>
      <c r="B161" s="45">
        <v>2020</v>
      </c>
      <c r="C161" s="44" t="s">
        <v>9</v>
      </c>
      <c r="D161" s="45">
        <v>4</v>
      </c>
      <c r="E161" s="44" t="s">
        <v>194</v>
      </c>
    </row>
    <row r="162" spans="1:5" x14ac:dyDescent="0.25">
      <c r="A162" s="44" t="s">
        <v>287</v>
      </c>
      <c r="B162" s="45">
        <v>2020</v>
      </c>
      <c r="C162" s="44" t="s">
        <v>9</v>
      </c>
      <c r="D162" s="45">
        <v>4</v>
      </c>
      <c r="E162" s="44" t="s">
        <v>194</v>
      </c>
    </row>
    <row r="163" spans="1:5" x14ac:dyDescent="0.25">
      <c r="A163" s="44" t="s">
        <v>293</v>
      </c>
      <c r="B163" s="45">
        <v>2020</v>
      </c>
      <c r="C163" s="44" t="s">
        <v>9</v>
      </c>
      <c r="D163" s="45">
        <v>4</v>
      </c>
      <c r="E163" s="44" t="s">
        <v>194</v>
      </c>
    </row>
    <row r="164" spans="1:5" x14ac:dyDescent="0.25">
      <c r="A164" s="44" t="s">
        <v>251</v>
      </c>
      <c r="B164" s="45">
        <v>2020</v>
      </c>
      <c r="C164" s="44" t="s">
        <v>9</v>
      </c>
      <c r="D164" s="45">
        <v>4</v>
      </c>
      <c r="E164" s="44" t="s">
        <v>194</v>
      </c>
    </row>
    <row r="165" spans="1:5" x14ac:dyDescent="0.25">
      <c r="A165" s="44" t="s">
        <v>285</v>
      </c>
      <c r="B165" s="45">
        <v>2020</v>
      </c>
      <c r="C165" s="44" t="s">
        <v>9</v>
      </c>
      <c r="D165" s="45">
        <v>4</v>
      </c>
      <c r="E165" s="44" t="s">
        <v>194</v>
      </c>
    </row>
    <row r="166" spans="1:5" x14ac:dyDescent="0.25">
      <c r="A166" s="44" t="s">
        <v>277</v>
      </c>
      <c r="B166" s="45">
        <v>2020</v>
      </c>
      <c r="C166" s="44" t="s">
        <v>9</v>
      </c>
      <c r="D166" s="45">
        <v>4</v>
      </c>
      <c r="E166" s="44" t="s">
        <v>194</v>
      </c>
    </row>
    <row r="167" spans="1:5" x14ac:dyDescent="0.25">
      <c r="A167" s="44" t="s">
        <v>279</v>
      </c>
      <c r="B167" s="45">
        <v>2020</v>
      </c>
      <c r="C167" s="44" t="s">
        <v>9</v>
      </c>
      <c r="D167" s="45">
        <v>4</v>
      </c>
      <c r="E167" s="44" t="s">
        <v>194</v>
      </c>
    </row>
    <row r="168" spans="1:5" x14ac:dyDescent="0.25">
      <c r="A168" s="44" t="s">
        <v>290</v>
      </c>
      <c r="B168" s="45">
        <v>2020</v>
      </c>
      <c r="C168" s="44" t="s">
        <v>9</v>
      </c>
      <c r="D168" s="45">
        <v>4</v>
      </c>
      <c r="E168" s="44" t="s">
        <v>194</v>
      </c>
    </row>
    <row r="169" spans="1:5" x14ac:dyDescent="0.25">
      <c r="A169" s="44" t="s">
        <v>283</v>
      </c>
      <c r="B169" s="45">
        <v>2020</v>
      </c>
      <c r="C169" s="44" t="s">
        <v>9</v>
      </c>
      <c r="D169" s="45">
        <v>4</v>
      </c>
      <c r="E169" s="44" t="s">
        <v>194</v>
      </c>
    </row>
    <row r="170" spans="1:5" x14ac:dyDescent="0.25">
      <c r="A170" s="44" t="s">
        <v>292</v>
      </c>
      <c r="B170" s="45">
        <v>2020</v>
      </c>
      <c r="C170" s="44" t="s">
        <v>9</v>
      </c>
      <c r="D170" s="45">
        <v>4</v>
      </c>
      <c r="E170" s="44" t="s">
        <v>194</v>
      </c>
    </row>
    <row r="171" spans="1:5" x14ac:dyDescent="0.25">
      <c r="A171" s="44" t="s">
        <v>294</v>
      </c>
      <c r="B171" s="45">
        <v>2021</v>
      </c>
      <c r="C171" s="44" t="s">
        <v>9</v>
      </c>
      <c r="D171" s="45">
        <v>4</v>
      </c>
      <c r="E171" s="44" t="s">
        <v>194</v>
      </c>
    </row>
    <row r="172" spans="1:5" x14ac:dyDescent="0.25">
      <c r="A172" s="44" t="s">
        <v>259</v>
      </c>
      <c r="B172" s="45">
        <v>2021</v>
      </c>
      <c r="C172" s="44" t="s">
        <v>9</v>
      </c>
      <c r="D172" s="45">
        <v>4</v>
      </c>
      <c r="E172" s="44" t="s">
        <v>194</v>
      </c>
    </row>
    <row r="173" spans="1:5" x14ac:dyDescent="0.25">
      <c r="A173" s="44" t="s">
        <v>287</v>
      </c>
      <c r="B173" s="45">
        <v>2021</v>
      </c>
      <c r="C173" s="44" t="s">
        <v>9</v>
      </c>
      <c r="D173" s="45">
        <v>4</v>
      </c>
      <c r="E173" s="44" t="s">
        <v>194</v>
      </c>
    </row>
    <row r="174" spans="1:5" x14ac:dyDescent="0.25">
      <c r="A174" s="44" t="s">
        <v>285</v>
      </c>
      <c r="B174" s="45">
        <v>2021</v>
      </c>
      <c r="C174" s="44" t="s">
        <v>9</v>
      </c>
      <c r="D174" s="45">
        <v>4</v>
      </c>
      <c r="E174" s="44" t="s">
        <v>194</v>
      </c>
    </row>
    <row r="175" spans="1:5" x14ac:dyDescent="0.25">
      <c r="A175" s="44" t="s">
        <v>259</v>
      </c>
      <c r="B175" s="45">
        <v>2022</v>
      </c>
      <c r="C175" s="44" t="s">
        <v>9</v>
      </c>
      <c r="D175" s="45">
        <v>4</v>
      </c>
      <c r="E175" s="44" t="s">
        <v>194</v>
      </c>
    </row>
    <row r="176" spans="1:5" x14ac:dyDescent="0.25">
      <c r="A176" s="44" t="s">
        <v>287</v>
      </c>
      <c r="B176" s="45">
        <v>2022</v>
      </c>
      <c r="C176" s="44" t="s">
        <v>9</v>
      </c>
      <c r="D176" s="45">
        <v>4</v>
      </c>
      <c r="E176" s="44" t="s">
        <v>194</v>
      </c>
    </row>
    <row r="177" spans="1:5" x14ac:dyDescent="0.25">
      <c r="A177" s="44" t="s">
        <v>285</v>
      </c>
      <c r="B177" s="45">
        <v>2022</v>
      </c>
      <c r="C177" s="44" t="s">
        <v>9</v>
      </c>
      <c r="D177" s="45">
        <v>4</v>
      </c>
      <c r="E177" s="44" t="s">
        <v>194</v>
      </c>
    </row>
    <row r="178" spans="1:5" x14ac:dyDescent="0.25">
      <c r="A178" s="44" t="s">
        <v>259</v>
      </c>
      <c r="B178" s="45">
        <v>2023</v>
      </c>
      <c r="C178" s="44" t="s">
        <v>9</v>
      </c>
      <c r="D178" s="45">
        <v>4</v>
      </c>
      <c r="E178" s="44" t="s">
        <v>194</v>
      </c>
    </row>
    <row r="179" spans="1:5" x14ac:dyDescent="0.25">
      <c r="A179" s="44" t="s">
        <v>287</v>
      </c>
      <c r="B179" s="45">
        <v>2023</v>
      </c>
      <c r="C179" s="44" t="s">
        <v>9</v>
      </c>
      <c r="D179" s="45">
        <v>4</v>
      </c>
      <c r="E179" s="44" t="s">
        <v>194</v>
      </c>
    </row>
    <row r="180" spans="1:5" x14ac:dyDescent="0.25">
      <c r="A180" s="44" t="s">
        <v>263</v>
      </c>
      <c r="B180" s="45">
        <v>2023</v>
      </c>
      <c r="C180" s="44" t="s">
        <v>9</v>
      </c>
      <c r="D180" s="45">
        <v>4</v>
      </c>
      <c r="E180" s="44" t="s">
        <v>194</v>
      </c>
    </row>
    <row r="181" spans="1:5" x14ac:dyDescent="0.25">
      <c r="A181" s="44" t="s">
        <v>295</v>
      </c>
      <c r="B181" s="45">
        <v>2018</v>
      </c>
      <c r="C181" s="44" t="s">
        <v>9</v>
      </c>
      <c r="D181" s="45">
        <v>5</v>
      </c>
      <c r="E181" s="44" t="s">
        <v>194</v>
      </c>
    </row>
    <row r="182" spans="1:5" x14ac:dyDescent="0.25">
      <c r="A182" s="44" t="s">
        <v>284</v>
      </c>
      <c r="B182" s="45">
        <v>2018</v>
      </c>
      <c r="C182" s="44" t="s">
        <v>9</v>
      </c>
      <c r="D182" s="45">
        <v>5</v>
      </c>
      <c r="E182" s="44" t="s">
        <v>194</v>
      </c>
    </row>
    <row r="183" spans="1:5" x14ac:dyDescent="0.25">
      <c r="A183" s="44" t="s">
        <v>296</v>
      </c>
      <c r="B183" s="45">
        <v>2018</v>
      </c>
      <c r="C183" s="44" t="s">
        <v>9</v>
      </c>
      <c r="D183" s="45">
        <v>5</v>
      </c>
      <c r="E183" s="44" t="s">
        <v>194</v>
      </c>
    </row>
    <row r="184" spans="1:5" x14ac:dyDescent="0.25">
      <c r="A184" s="44" t="s">
        <v>297</v>
      </c>
      <c r="B184" s="45">
        <v>2018</v>
      </c>
      <c r="C184" s="44" t="s">
        <v>9</v>
      </c>
      <c r="D184" s="45">
        <v>5</v>
      </c>
      <c r="E184" s="44" t="s">
        <v>194</v>
      </c>
    </row>
    <row r="185" spans="1:5" x14ac:dyDescent="0.25">
      <c r="A185" s="44" t="s">
        <v>298</v>
      </c>
      <c r="B185" s="45">
        <v>2018</v>
      </c>
      <c r="C185" s="44" t="s">
        <v>9</v>
      </c>
      <c r="D185" s="45">
        <v>5</v>
      </c>
      <c r="E185" s="44" t="s">
        <v>194</v>
      </c>
    </row>
    <row r="186" spans="1:5" x14ac:dyDescent="0.25">
      <c r="A186" s="44" t="s">
        <v>286</v>
      </c>
      <c r="B186" s="45">
        <v>2019</v>
      </c>
      <c r="C186" s="44" t="s">
        <v>9</v>
      </c>
      <c r="D186" s="45">
        <v>5</v>
      </c>
      <c r="E186" s="44" t="s">
        <v>194</v>
      </c>
    </row>
    <row r="187" spans="1:5" x14ac:dyDescent="0.25">
      <c r="A187" s="44" t="s">
        <v>295</v>
      </c>
      <c r="B187" s="45">
        <v>2019</v>
      </c>
      <c r="C187" s="44" t="s">
        <v>9</v>
      </c>
      <c r="D187" s="45">
        <v>5</v>
      </c>
      <c r="E187" s="44" t="s">
        <v>194</v>
      </c>
    </row>
    <row r="188" spans="1:5" x14ac:dyDescent="0.25">
      <c r="A188" s="44" t="s">
        <v>284</v>
      </c>
      <c r="B188" s="45">
        <v>2019</v>
      </c>
      <c r="C188" s="44" t="s">
        <v>9</v>
      </c>
      <c r="D188" s="45">
        <v>5</v>
      </c>
      <c r="E188" s="44" t="s">
        <v>194</v>
      </c>
    </row>
    <row r="189" spans="1:5" x14ac:dyDescent="0.25">
      <c r="A189" s="44" t="s">
        <v>285</v>
      </c>
      <c r="B189" s="45">
        <v>2019</v>
      </c>
      <c r="C189" s="44" t="s">
        <v>9</v>
      </c>
      <c r="D189" s="45">
        <v>5</v>
      </c>
      <c r="E189" s="44" t="s">
        <v>194</v>
      </c>
    </row>
    <row r="190" spans="1:5" x14ac:dyDescent="0.25">
      <c r="A190" s="44" t="s">
        <v>277</v>
      </c>
      <c r="B190" s="45">
        <v>2019</v>
      </c>
      <c r="C190" s="44" t="s">
        <v>9</v>
      </c>
      <c r="D190" s="45">
        <v>5</v>
      </c>
      <c r="E190" s="44" t="s">
        <v>194</v>
      </c>
    </row>
    <row r="191" spans="1:5" x14ac:dyDescent="0.25">
      <c r="A191" s="44" t="s">
        <v>298</v>
      </c>
      <c r="B191" s="45">
        <v>2019</v>
      </c>
      <c r="C191" s="44" t="s">
        <v>9</v>
      </c>
      <c r="D191" s="45">
        <v>5</v>
      </c>
      <c r="E191" s="44" t="s">
        <v>194</v>
      </c>
    </row>
    <row r="192" spans="1:5" x14ac:dyDescent="0.25">
      <c r="A192" s="44" t="s">
        <v>264</v>
      </c>
      <c r="B192" s="45">
        <v>2020</v>
      </c>
      <c r="C192" s="44" t="s">
        <v>9</v>
      </c>
      <c r="D192" s="45">
        <v>5</v>
      </c>
      <c r="E192" s="44" t="s">
        <v>194</v>
      </c>
    </row>
    <row r="193" spans="1:5" x14ac:dyDescent="0.25">
      <c r="A193" s="44" t="s">
        <v>286</v>
      </c>
      <c r="B193" s="45">
        <v>2020</v>
      </c>
      <c r="C193" s="44" t="s">
        <v>9</v>
      </c>
      <c r="D193" s="45">
        <v>5</v>
      </c>
      <c r="E193" s="44" t="s">
        <v>194</v>
      </c>
    </row>
    <row r="194" spans="1:5" x14ac:dyDescent="0.25">
      <c r="A194" s="44" t="s">
        <v>270</v>
      </c>
      <c r="B194" s="45">
        <v>2020</v>
      </c>
      <c r="C194" s="44" t="s">
        <v>9</v>
      </c>
      <c r="D194" s="45">
        <v>5</v>
      </c>
      <c r="E194" s="44" t="s">
        <v>194</v>
      </c>
    </row>
    <row r="195" spans="1:5" x14ac:dyDescent="0.25">
      <c r="A195" s="44" t="s">
        <v>284</v>
      </c>
      <c r="B195" s="45">
        <v>2020</v>
      </c>
      <c r="C195" s="44" t="s">
        <v>9</v>
      </c>
      <c r="D195" s="45">
        <v>5</v>
      </c>
      <c r="E195" s="44" t="s">
        <v>194</v>
      </c>
    </row>
    <row r="196" spans="1:5" x14ac:dyDescent="0.25">
      <c r="A196" s="44" t="s">
        <v>289</v>
      </c>
      <c r="B196" s="45">
        <v>2020</v>
      </c>
      <c r="C196" s="44" t="s">
        <v>9</v>
      </c>
      <c r="D196" s="45">
        <v>5</v>
      </c>
      <c r="E196" s="44" t="s">
        <v>194</v>
      </c>
    </row>
    <row r="197" spans="1:5" x14ac:dyDescent="0.25">
      <c r="A197" s="44" t="s">
        <v>286</v>
      </c>
      <c r="B197" s="45">
        <v>2021</v>
      </c>
      <c r="C197" s="44" t="s">
        <v>9</v>
      </c>
      <c r="D197" s="45">
        <v>5</v>
      </c>
      <c r="E197" s="44" t="s">
        <v>194</v>
      </c>
    </row>
    <row r="198" spans="1:5" x14ac:dyDescent="0.25">
      <c r="A198" s="44" t="s">
        <v>284</v>
      </c>
      <c r="B198" s="45">
        <v>2021</v>
      </c>
      <c r="C198" s="44" t="s">
        <v>9</v>
      </c>
      <c r="D198" s="45">
        <v>5</v>
      </c>
      <c r="E198" s="44" t="s">
        <v>194</v>
      </c>
    </row>
    <row r="199" spans="1:5" x14ac:dyDescent="0.25">
      <c r="A199" s="44" t="s">
        <v>251</v>
      </c>
      <c r="B199" s="45">
        <v>2021</v>
      </c>
      <c r="C199" s="44" t="s">
        <v>9</v>
      </c>
      <c r="D199" s="45">
        <v>5</v>
      </c>
      <c r="E199" s="44" t="s">
        <v>194</v>
      </c>
    </row>
    <row r="200" spans="1:5" x14ac:dyDescent="0.25">
      <c r="A200" s="44" t="s">
        <v>277</v>
      </c>
      <c r="B200" s="45">
        <v>2021</v>
      </c>
      <c r="C200" s="44" t="s">
        <v>9</v>
      </c>
      <c r="D200" s="45">
        <v>5</v>
      </c>
      <c r="E200" s="44" t="s">
        <v>194</v>
      </c>
    </row>
    <row r="201" spans="1:5" x14ac:dyDescent="0.25">
      <c r="A201" s="44" t="s">
        <v>279</v>
      </c>
      <c r="B201" s="45">
        <v>2021</v>
      </c>
      <c r="C201" s="44" t="s">
        <v>9</v>
      </c>
      <c r="D201" s="45">
        <v>5</v>
      </c>
      <c r="E201" s="44" t="s">
        <v>194</v>
      </c>
    </row>
    <row r="202" spans="1:5" x14ac:dyDescent="0.25">
      <c r="A202" s="44" t="s">
        <v>271</v>
      </c>
      <c r="B202" s="45">
        <v>2021</v>
      </c>
      <c r="C202" s="44" t="s">
        <v>9</v>
      </c>
      <c r="D202" s="45">
        <v>5</v>
      </c>
      <c r="E202" s="44" t="s">
        <v>194</v>
      </c>
    </row>
    <row r="203" spans="1:5" x14ac:dyDescent="0.25">
      <c r="A203" s="44" t="s">
        <v>290</v>
      </c>
      <c r="B203" s="45">
        <v>2021</v>
      </c>
      <c r="C203" s="44" t="s">
        <v>9</v>
      </c>
      <c r="D203" s="45">
        <v>5</v>
      </c>
      <c r="E203" s="44" t="s">
        <v>194</v>
      </c>
    </row>
    <row r="204" spans="1:5" x14ac:dyDescent="0.25">
      <c r="A204" s="44" t="s">
        <v>292</v>
      </c>
      <c r="B204" s="45">
        <v>2021</v>
      </c>
      <c r="C204" s="44" t="s">
        <v>9</v>
      </c>
      <c r="D204" s="45">
        <v>5</v>
      </c>
      <c r="E204" s="44" t="s">
        <v>194</v>
      </c>
    </row>
    <row r="205" spans="1:5" x14ac:dyDescent="0.25">
      <c r="A205" s="44" t="s">
        <v>286</v>
      </c>
      <c r="B205" s="45">
        <v>2022</v>
      </c>
      <c r="C205" s="44" t="s">
        <v>9</v>
      </c>
      <c r="D205" s="45">
        <v>5</v>
      </c>
      <c r="E205" s="44" t="s">
        <v>194</v>
      </c>
    </row>
    <row r="206" spans="1:5" x14ac:dyDescent="0.25">
      <c r="A206" s="44" t="s">
        <v>251</v>
      </c>
      <c r="B206" s="45">
        <v>2022</v>
      </c>
      <c r="C206" s="44" t="s">
        <v>9</v>
      </c>
      <c r="D206" s="45">
        <v>5</v>
      </c>
      <c r="E206" s="44" t="s">
        <v>194</v>
      </c>
    </row>
    <row r="207" spans="1:5" x14ac:dyDescent="0.25">
      <c r="A207" s="44" t="s">
        <v>277</v>
      </c>
      <c r="B207" s="45">
        <v>2022</v>
      </c>
      <c r="C207" s="44" t="s">
        <v>9</v>
      </c>
      <c r="D207" s="45">
        <v>5</v>
      </c>
      <c r="E207" s="44" t="s">
        <v>194</v>
      </c>
    </row>
    <row r="208" spans="1:5" x14ac:dyDescent="0.25">
      <c r="A208" s="44" t="s">
        <v>271</v>
      </c>
      <c r="B208" s="45">
        <v>2022</v>
      </c>
      <c r="C208" s="44" t="s">
        <v>9</v>
      </c>
      <c r="D208" s="45">
        <v>5</v>
      </c>
      <c r="E208" s="44" t="s">
        <v>194</v>
      </c>
    </row>
    <row r="209" spans="1:5" x14ac:dyDescent="0.25">
      <c r="A209" s="44" t="s">
        <v>290</v>
      </c>
      <c r="B209" s="45">
        <v>2022</v>
      </c>
      <c r="C209" s="44" t="s">
        <v>9</v>
      </c>
      <c r="D209" s="45">
        <v>5</v>
      </c>
      <c r="E209" s="44" t="s">
        <v>194</v>
      </c>
    </row>
    <row r="210" spans="1:5" x14ac:dyDescent="0.25">
      <c r="A210" s="44" t="s">
        <v>286</v>
      </c>
      <c r="B210" s="45">
        <v>2023</v>
      </c>
      <c r="C210" s="44" t="s">
        <v>9</v>
      </c>
      <c r="D210" s="45">
        <v>5</v>
      </c>
      <c r="E210" s="44" t="s">
        <v>194</v>
      </c>
    </row>
    <row r="211" spans="1:5" x14ac:dyDescent="0.25">
      <c r="A211" s="44" t="s">
        <v>294</v>
      </c>
      <c r="B211" s="45">
        <v>2023</v>
      </c>
      <c r="C211" s="44" t="s">
        <v>9</v>
      </c>
      <c r="D211" s="45">
        <v>5</v>
      </c>
      <c r="E211" s="44" t="s">
        <v>194</v>
      </c>
    </row>
    <row r="212" spans="1:5" x14ac:dyDescent="0.25">
      <c r="A212" s="44" t="s">
        <v>277</v>
      </c>
      <c r="B212" s="45">
        <v>2023</v>
      </c>
      <c r="C212" s="44" t="s">
        <v>9</v>
      </c>
      <c r="D212" s="45">
        <v>5</v>
      </c>
      <c r="E212" s="44" t="s">
        <v>194</v>
      </c>
    </row>
    <row r="213" spans="1:5" x14ac:dyDescent="0.25">
      <c r="A213" s="44" t="s">
        <v>290</v>
      </c>
      <c r="B213" s="45">
        <v>2023</v>
      </c>
      <c r="C213" s="44" t="s">
        <v>9</v>
      </c>
      <c r="D213" s="45">
        <v>5</v>
      </c>
      <c r="E213" s="44" t="s">
        <v>194</v>
      </c>
    </row>
    <row r="214" spans="1:5" x14ac:dyDescent="0.25">
      <c r="A214" s="44" t="s">
        <v>299</v>
      </c>
      <c r="B214" s="45">
        <v>2018</v>
      </c>
      <c r="C214" s="44" t="s">
        <v>9</v>
      </c>
      <c r="D214" s="45">
        <v>6</v>
      </c>
      <c r="E214" s="44" t="s">
        <v>194</v>
      </c>
    </row>
    <row r="215" spans="1:5" x14ac:dyDescent="0.25">
      <c r="A215" s="44" t="s">
        <v>300</v>
      </c>
      <c r="B215" s="45">
        <v>2018</v>
      </c>
      <c r="C215" s="44" t="s">
        <v>9</v>
      </c>
      <c r="D215" s="45">
        <v>6</v>
      </c>
      <c r="E215" s="44" t="s">
        <v>194</v>
      </c>
    </row>
    <row r="216" spans="1:5" x14ac:dyDescent="0.25">
      <c r="A216" s="44" t="s">
        <v>288</v>
      </c>
      <c r="B216" s="45">
        <v>2019</v>
      </c>
      <c r="C216" s="44" t="s">
        <v>9</v>
      </c>
      <c r="D216" s="45">
        <v>6</v>
      </c>
      <c r="E216" s="44" t="s">
        <v>194</v>
      </c>
    </row>
    <row r="217" spans="1:5" x14ac:dyDescent="0.25">
      <c r="A217" s="44" t="s">
        <v>299</v>
      </c>
      <c r="B217" s="45">
        <v>2019</v>
      </c>
      <c r="C217" s="44" t="s">
        <v>9</v>
      </c>
      <c r="D217" s="45">
        <v>6</v>
      </c>
      <c r="E217" s="44" t="s">
        <v>194</v>
      </c>
    </row>
    <row r="218" spans="1:5" x14ac:dyDescent="0.25">
      <c r="A218" s="44" t="s">
        <v>297</v>
      </c>
      <c r="B218" s="45">
        <v>2019</v>
      </c>
      <c r="C218" s="44" t="s">
        <v>9</v>
      </c>
      <c r="D218" s="45">
        <v>6</v>
      </c>
      <c r="E218" s="44" t="s">
        <v>194</v>
      </c>
    </row>
    <row r="219" spans="1:5" x14ac:dyDescent="0.25">
      <c r="A219" s="44" t="s">
        <v>300</v>
      </c>
      <c r="B219" s="45">
        <v>2019</v>
      </c>
      <c r="C219" s="44" t="s">
        <v>9</v>
      </c>
      <c r="D219" s="45">
        <v>6</v>
      </c>
      <c r="E219" s="44" t="s">
        <v>194</v>
      </c>
    </row>
    <row r="220" spans="1:5" x14ac:dyDescent="0.25">
      <c r="A220" s="44" t="s">
        <v>250</v>
      </c>
      <c r="B220" s="45">
        <v>2020</v>
      </c>
      <c r="C220" s="44" t="s">
        <v>9</v>
      </c>
      <c r="D220" s="45">
        <v>6</v>
      </c>
      <c r="E220" s="44" t="s">
        <v>194</v>
      </c>
    </row>
    <row r="221" spans="1:5" x14ac:dyDescent="0.25">
      <c r="A221" s="44" t="s">
        <v>299</v>
      </c>
      <c r="B221" s="45">
        <v>2020</v>
      </c>
      <c r="C221" s="44" t="s">
        <v>9</v>
      </c>
      <c r="D221" s="45">
        <v>6</v>
      </c>
      <c r="E221" s="44" t="s">
        <v>194</v>
      </c>
    </row>
    <row r="222" spans="1:5" x14ac:dyDescent="0.25">
      <c r="A222" s="44" t="s">
        <v>297</v>
      </c>
      <c r="B222" s="45">
        <v>2020</v>
      </c>
      <c r="C222" s="44" t="s">
        <v>9</v>
      </c>
      <c r="D222" s="45">
        <v>6</v>
      </c>
      <c r="E222" s="44" t="s">
        <v>194</v>
      </c>
    </row>
    <row r="223" spans="1:5" x14ac:dyDescent="0.25">
      <c r="A223" s="44" t="s">
        <v>298</v>
      </c>
      <c r="B223" s="45">
        <v>2020</v>
      </c>
      <c r="C223" s="44" t="s">
        <v>9</v>
      </c>
      <c r="D223" s="45">
        <v>6</v>
      </c>
      <c r="E223" s="44" t="s">
        <v>194</v>
      </c>
    </row>
    <row r="224" spans="1:5" x14ac:dyDescent="0.25">
      <c r="A224" s="44" t="s">
        <v>300</v>
      </c>
      <c r="B224" s="45">
        <v>2020</v>
      </c>
      <c r="C224" s="44" t="s">
        <v>9</v>
      </c>
      <c r="D224" s="45">
        <v>6</v>
      </c>
      <c r="E224" s="44" t="s">
        <v>194</v>
      </c>
    </row>
    <row r="225" spans="1:5" x14ac:dyDescent="0.25">
      <c r="A225" s="44" t="s">
        <v>301</v>
      </c>
      <c r="B225" s="45">
        <v>2021</v>
      </c>
      <c r="C225" s="44" t="s">
        <v>9</v>
      </c>
      <c r="D225" s="45">
        <v>6</v>
      </c>
      <c r="E225" s="44" t="s">
        <v>194</v>
      </c>
    </row>
    <row r="226" spans="1:5" x14ac:dyDescent="0.25">
      <c r="A226" s="44" t="s">
        <v>250</v>
      </c>
      <c r="B226" s="45">
        <v>2021</v>
      </c>
      <c r="C226" s="44" t="s">
        <v>9</v>
      </c>
      <c r="D226" s="45">
        <v>6</v>
      </c>
      <c r="E226" s="44" t="s">
        <v>194</v>
      </c>
    </row>
    <row r="227" spans="1:5" x14ac:dyDescent="0.25">
      <c r="A227" s="44" t="s">
        <v>276</v>
      </c>
      <c r="B227" s="45">
        <v>2021</v>
      </c>
      <c r="C227" s="44" t="s">
        <v>9</v>
      </c>
      <c r="D227" s="45">
        <v>6</v>
      </c>
      <c r="E227" s="44" t="s">
        <v>194</v>
      </c>
    </row>
    <row r="228" spans="1:5" x14ac:dyDescent="0.25">
      <c r="A228" s="44" t="s">
        <v>289</v>
      </c>
      <c r="B228" s="45">
        <v>2021</v>
      </c>
      <c r="C228" s="44" t="s">
        <v>9</v>
      </c>
      <c r="D228" s="45">
        <v>6</v>
      </c>
      <c r="E228" s="44" t="s">
        <v>194</v>
      </c>
    </row>
    <row r="229" spans="1:5" x14ac:dyDescent="0.25">
      <c r="A229" s="44" t="s">
        <v>283</v>
      </c>
      <c r="B229" s="45">
        <v>2021</v>
      </c>
      <c r="C229" s="44" t="s">
        <v>9</v>
      </c>
      <c r="D229" s="45">
        <v>6</v>
      </c>
      <c r="E229" s="44" t="s">
        <v>194</v>
      </c>
    </row>
    <row r="230" spans="1:5" x14ac:dyDescent="0.25">
      <c r="A230" s="44" t="s">
        <v>299</v>
      </c>
      <c r="B230" s="45">
        <v>2021</v>
      </c>
      <c r="C230" s="44" t="s">
        <v>9</v>
      </c>
      <c r="D230" s="45">
        <v>6</v>
      </c>
      <c r="E230" s="44" t="s">
        <v>194</v>
      </c>
    </row>
    <row r="231" spans="1:5" x14ac:dyDescent="0.25">
      <c r="A231" s="44" t="s">
        <v>297</v>
      </c>
      <c r="B231" s="45">
        <v>2021</v>
      </c>
      <c r="C231" s="44" t="s">
        <v>9</v>
      </c>
      <c r="D231" s="45">
        <v>6</v>
      </c>
      <c r="E231" s="44" t="s">
        <v>194</v>
      </c>
    </row>
    <row r="232" spans="1:5" x14ac:dyDescent="0.25">
      <c r="A232" s="44" t="s">
        <v>298</v>
      </c>
      <c r="B232" s="45">
        <v>2021</v>
      </c>
      <c r="C232" s="44" t="s">
        <v>9</v>
      </c>
      <c r="D232" s="45">
        <v>6</v>
      </c>
      <c r="E232" s="44" t="s">
        <v>194</v>
      </c>
    </row>
    <row r="233" spans="1:5" x14ac:dyDescent="0.25">
      <c r="A233" s="44" t="s">
        <v>300</v>
      </c>
      <c r="B233" s="45">
        <v>2021</v>
      </c>
      <c r="C233" s="44" t="s">
        <v>9</v>
      </c>
      <c r="D233" s="45">
        <v>6</v>
      </c>
      <c r="E233" s="44" t="s">
        <v>194</v>
      </c>
    </row>
    <row r="234" spans="1:5" x14ac:dyDescent="0.25">
      <c r="A234" s="44" t="s">
        <v>301</v>
      </c>
      <c r="B234" s="45">
        <v>2022</v>
      </c>
      <c r="C234" s="44" t="s">
        <v>9</v>
      </c>
      <c r="D234" s="45">
        <v>6</v>
      </c>
      <c r="E234" s="44" t="s">
        <v>194</v>
      </c>
    </row>
    <row r="235" spans="1:5" x14ac:dyDescent="0.25">
      <c r="A235" s="44" t="s">
        <v>294</v>
      </c>
      <c r="B235" s="45">
        <v>2022</v>
      </c>
      <c r="C235" s="44" t="s">
        <v>9</v>
      </c>
      <c r="D235" s="45">
        <v>6</v>
      </c>
      <c r="E235" s="44" t="s">
        <v>194</v>
      </c>
    </row>
    <row r="236" spans="1:5" x14ac:dyDescent="0.25">
      <c r="A236" s="44" t="s">
        <v>250</v>
      </c>
      <c r="B236" s="45">
        <v>2022</v>
      </c>
      <c r="C236" s="44" t="s">
        <v>9</v>
      </c>
      <c r="D236" s="45">
        <v>6</v>
      </c>
      <c r="E236" s="44" t="s">
        <v>194</v>
      </c>
    </row>
    <row r="237" spans="1:5" x14ac:dyDescent="0.25">
      <c r="A237" s="44" t="s">
        <v>279</v>
      </c>
      <c r="B237" s="45">
        <v>2022</v>
      </c>
      <c r="C237" s="44" t="s">
        <v>9</v>
      </c>
      <c r="D237" s="45">
        <v>6</v>
      </c>
      <c r="E237" s="44" t="s">
        <v>194</v>
      </c>
    </row>
    <row r="238" spans="1:5" x14ac:dyDescent="0.25">
      <c r="A238" s="44" t="s">
        <v>298</v>
      </c>
      <c r="B238" s="45">
        <v>2022</v>
      </c>
      <c r="C238" s="44" t="s">
        <v>9</v>
      </c>
      <c r="D238" s="45">
        <v>6</v>
      </c>
      <c r="E238" s="44" t="s">
        <v>194</v>
      </c>
    </row>
    <row r="239" spans="1:5" x14ac:dyDescent="0.25">
      <c r="A239" s="44" t="s">
        <v>301</v>
      </c>
      <c r="B239" s="45">
        <v>2023</v>
      </c>
      <c r="C239" s="44" t="s">
        <v>9</v>
      </c>
      <c r="D239" s="45">
        <v>6</v>
      </c>
      <c r="E239" s="44" t="s">
        <v>194</v>
      </c>
    </row>
    <row r="240" spans="1:5" x14ac:dyDescent="0.25">
      <c r="A240" s="44" t="s">
        <v>250</v>
      </c>
      <c r="B240" s="45">
        <v>2023</v>
      </c>
      <c r="C240" s="44" t="s">
        <v>9</v>
      </c>
      <c r="D240" s="45">
        <v>6</v>
      </c>
      <c r="E240" s="44" t="s">
        <v>194</v>
      </c>
    </row>
    <row r="241" spans="1:5" x14ac:dyDescent="0.25">
      <c r="A241" s="44" t="s">
        <v>251</v>
      </c>
      <c r="B241" s="45">
        <v>2023</v>
      </c>
      <c r="C241" s="44" t="s">
        <v>9</v>
      </c>
      <c r="D241" s="45">
        <v>6</v>
      </c>
      <c r="E241" s="44" t="s">
        <v>194</v>
      </c>
    </row>
    <row r="242" spans="1:5" x14ac:dyDescent="0.25">
      <c r="A242" s="44" t="s">
        <v>279</v>
      </c>
      <c r="B242" s="45">
        <v>2023</v>
      </c>
      <c r="C242" s="44" t="s">
        <v>9</v>
      </c>
      <c r="D242" s="45">
        <v>6</v>
      </c>
      <c r="E242" s="44" t="s">
        <v>194</v>
      </c>
    </row>
    <row r="243" spans="1:5" x14ac:dyDescent="0.25">
      <c r="A243" s="44" t="s">
        <v>271</v>
      </c>
      <c r="B243" s="45">
        <v>2023</v>
      </c>
      <c r="C243" s="44" t="s">
        <v>9</v>
      </c>
      <c r="D243" s="45">
        <v>6</v>
      </c>
      <c r="E243" s="44" t="s">
        <v>194</v>
      </c>
    </row>
    <row r="244" spans="1:5" x14ac:dyDescent="0.25">
      <c r="A244" s="44" t="s">
        <v>298</v>
      </c>
      <c r="B244" s="45">
        <v>2023</v>
      </c>
      <c r="C244" s="44" t="s">
        <v>9</v>
      </c>
      <c r="D244" s="45">
        <v>6</v>
      </c>
      <c r="E244" s="44" t="s">
        <v>194</v>
      </c>
    </row>
    <row r="245" spans="1:5" x14ac:dyDescent="0.25">
      <c r="A245" s="44" t="s">
        <v>302</v>
      </c>
      <c r="B245" s="45">
        <v>2018</v>
      </c>
      <c r="C245" s="44" t="s">
        <v>9</v>
      </c>
      <c r="D245" s="45">
        <v>7</v>
      </c>
      <c r="E245" s="44" t="s">
        <v>194</v>
      </c>
    </row>
    <row r="246" spans="1:5" x14ac:dyDescent="0.25">
      <c r="A246" s="44" t="s">
        <v>301</v>
      </c>
      <c r="B246" s="45">
        <v>2018</v>
      </c>
      <c r="C246" s="44" t="s">
        <v>9</v>
      </c>
      <c r="D246" s="45">
        <v>7</v>
      </c>
      <c r="E246" s="44" t="s">
        <v>194</v>
      </c>
    </row>
    <row r="247" spans="1:5" x14ac:dyDescent="0.25">
      <c r="A247" s="44" t="s">
        <v>303</v>
      </c>
      <c r="B247" s="45">
        <v>2018</v>
      </c>
      <c r="C247" s="44" t="s">
        <v>9</v>
      </c>
      <c r="D247" s="45">
        <v>7</v>
      </c>
      <c r="E247" s="44" t="s">
        <v>194</v>
      </c>
    </row>
    <row r="248" spans="1:5" x14ac:dyDescent="0.25">
      <c r="A248" s="44" t="s">
        <v>304</v>
      </c>
      <c r="B248" s="45">
        <v>2018</v>
      </c>
      <c r="C248" s="44" t="s">
        <v>9</v>
      </c>
      <c r="D248" s="45">
        <v>7</v>
      </c>
      <c r="E248" s="44" t="s">
        <v>194</v>
      </c>
    </row>
    <row r="249" spans="1:5" x14ac:dyDescent="0.25">
      <c r="A249" s="44" t="s">
        <v>305</v>
      </c>
      <c r="B249" s="45">
        <v>2018</v>
      </c>
      <c r="C249" s="44" t="s">
        <v>9</v>
      </c>
      <c r="D249" s="45">
        <v>7</v>
      </c>
      <c r="E249" s="44" t="s">
        <v>194</v>
      </c>
    </row>
    <row r="250" spans="1:5" x14ac:dyDescent="0.25">
      <c r="A250" s="44" t="s">
        <v>306</v>
      </c>
      <c r="B250" s="45">
        <v>2018</v>
      </c>
      <c r="C250" s="44" t="s">
        <v>9</v>
      </c>
      <c r="D250" s="45">
        <v>7</v>
      </c>
      <c r="E250" s="44" t="s">
        <v>194</v>
      </c>
    </row>
    <row r="251" spans="1:5" x14ac:dyDescent="0.25">
      <c r="A251" s="44" t="s">
        <v>307</v>
      </c>
      <c r="B251" s="45">
        <v>2018</v>
      </c>
      <c r="C251" s="44" t="s">
        <v>9</v>
      </c>
      <c r="D251" s="45">
        <v>7</v>
      </c>
      <c r="E251" s="44" t="s">
        <v>194</v>
      </c>
    </row>
    <row r="252" spans="1:5" x14ac:dyDescent="0.25">
      <c r="A252" s="44" t="s">
        <v>301</v>
      </c>
      <c r="B252" s="45">
        <v>2019</v>
      </c>
      <c r="C252" s="44" t="s">
        <v>9</v>
      </c>
      <c r="D252" s="45">
        <v>7</v>
      </c>
      <c r="E252" s="44" t="s">
        <v>194</v>
      </c>
    </row>
    <row r="253" spans="1:5" x14ac:dyDescent="0.25">
      <c r="A253" s="44" t="s">
        <v>304</v>
      </c>
      <c r="B253" s="45">
        <v>2019</v>
      </c>
      <c r="C253" s="44" t="s">
        <v>9</v>
      </c>
      <c r="D253" s="45">
        <v>7</v>
      </c>
      <c r="E253" s="44" t="s">
        <v>194</v>
      </c>
    </row>
    <row r="254" spans="1:5" x14ac:dyDescent="0.25">
      <c r="A254" s="44" t="s">
        <v>296</v>
      </c>
      <c r="B254" s="45">
        <v>2019</v>
      </c>
      <c r="C254" s="44" t="s">
        <v>9</v>
      </c>
      <c r="D254" s="45">
        <v>7</v>
      </c>
      <c r="E254" s="44" t="s">
        <v>194</v>
      </c>
    </row>
    <row r="255" spans="1:5" x14ac:dyDescent="0.25">
      <c r="A255" s="44" t="s">
        <v>306</v>
      </c>
      <c r="B255" s="45">
        <v>2019</v>
      </c>
      <c r="C255" s="44" t="s">
        <v>9</v>
      </c>
      <c r="D255" s="45">
        <v>7</v>
      </c>
      <c r="E255" s="44" t="s">
        <v>194</v>
      </c>
    </row>
    <row r="256" spans="1:5" x14ac:dyDescent="0.25">
      <c r="A256" s="44" t="s">
        <v>291</v>
      </c>
      <c r="B256" s="45">
        <v>2019</v>
      </c>
      <c r="C256" s="44" t="s">
        <v>9</v>
      </c>
      <c r="D256" s="45">
        <v>7</v>
      </c>
      <c r="E256" s="44" t="s">
        <v>194</v>
      </c>
    </row>
    <row r="257" spans="1:5" x14ac:dyDescent="0.25">
      <c r="A257" s="44" t="s">
        <v>280</v>
      </c>
      <c r="B257" s="45">
        <v>2019</v>
      </c>
      <c r="C257" s="44" t="s">
        <v>9</v>
      </c>
      <c r="D257" s="45">
        <v>7</v>
      </c>
      <c r="E257" s="44" t="s">
        <v>194</v>
      </c>
    </row>
    <row r="258" spans="1:5" x14ac:dyDescent="0.25">
      <c r="A258" s="44" t="s">
        <v>281</v>
      </c>
      <c r="B258" s="45">
        <v>2019</v>
      </c>
      <c r="C258" s="44" t="s">
        <v>9</v>
      </c>
      <c r="D258" s="45">
        <v>7</v>
      </c>
      <c r="E258" s="44" t="s">
        <v>194</v>
      </c>
    </row>
    <row r="259" spans="1:5" x14ac:dyDescent="0.25">
      <c r="A259" s="44" t="s">
        <v>282</v>
      </c>
      <c r="B259" s="45">
        <v>2020</v>
      </c>
      <c r="C259" s="44" t="s">
        <v>9</v>
      </c>
      <c r="D259" s="45">
        <v>7</v>
      </c>
      <c r="E259" s="44" t="s">
        <v>194</v>
      </c>
    </row>
    <row r="260" spans="1:5" x14ac:dyDescent="0.25">
      <c r="A260" s="44" t="s">
        <v>301</v>
      </c>
      <c r="B260" s="45">
        <v>2020</v>
      </c>
      <c r="C260" s="44" t="s">
        <v>9</v>
      </c>
      <c r="D260" s="45">
        <v>7</v>
      </c>
      <c r="E260" s="44" t="s">
        <v>194</v>
      </c>
    </row>
    <row r="261" spans="1:5" x14ac:dyDescent="0.25">
      <c r="A261" s="44" t="s">
        <v>304</v>
      </c>
      <c r="B261" s="45">
        <v>2020</v>
      </c>
      <c r="C261" s="44" t="s">
        <v>9</v>
      </c>
      <c r="D261" s="45">
        <v>7</v>
      </c>
      <c r="E261" s="44" t="s">
        <v>194</v>
      </c>
    </row>
    <row r="262" spans="1:5" x14ac:dyDescent="0.25">
      <c r="A262" s="44" t="s">
        <v>296</v>
      </c>
      <c r="B262" s="45">
        <v>2020</v>
      </c>
      <c r="C262" s="44" t="s">
        <v>9</v>
      </c>
      <c r="D262" s="45">
        <v>7</v>
      </c>
      <c r="E262" s="44" t="s">
        <v>194</v>
      </c>
    </row>
    <row r="263" spans="1:5" x14ac:dyDescent="0.25">
      <c r="A263" s="44" t="s">
        <v>306</v>
      </c>
      <c r="B263" s="45">
        <v>2020</v>
      </c>
      <c r="C263" s="44" t="s">
        <v>9</v>
      </c>
      <c r="D263" s="45">
        <v>7</v>
      </c>
      <c r="E263" s="44" t="s">
        <v>194</v>
      </c>
    </row>
    <row r="264" spans="1:5" x14ac:dyDescent="0.25">
      <c r="A264" s="44" t="s">
        <v>276</v>
      </c>
      <c r="B264" s="45">
        <v>2022</v>
      </c>
      <c r="C264" s="44" t="s">
        <v>9</v>
      </c>
      <c r="D264" s="45">
        <v>7</v>
      </c>
      <c r="E264" s="44" t="s">
        <v>194</v>
      </c>
    </row>
    <row r="265" spans="1:5" x14ac:dyDescent="0.25">
      <c r="A265" s="44" t="s">
        <v>283</v>
      </c>
      <c r="B265" s="45">
        <v>2022</v>
      </c>
      <c r="C265" s="44" t="s">
        <v>9</v>
      </c>
      <c r="D265" s="45">
        <v>7</v>
      </c>
      <c r="E265" s="44" t="s">
        <v>194</v>
      </c>
    </row>
    <row r="266" spans="1:5" x14ac:dyDescent="0.25">
      <c r="A266" s="44" t="s">
        <v>299</v>
      </c>
      <c r="B266" s="45">
        <v>2022</v>
      </c>
      <c r="C266" s="44" t="s">
        <v>9</v>
      </c>
      <c r="D266" s="45">
        <v>7</v>
      </c>
      <c r="E266" s="44" t="s">
        <v>194</v>
      </c>
    </row>
    <row r="267" spans="1:5" x14ac:dyDescent="0.25">
      <c r="A267" s="44" t="s">
        <v>292</v>
      </c>
      <c r="B267" s="45">
        <v>2022</v>
      </c>
      <c r="C267" s="44" t="s">
        <v>9</v>
      </c>
      <c r="D267" s="45">
        <v>7</v>
      </c>
      <c r="E267" s="44" t="s">
        <v>194</v>
      </c>
    </row>
    <row r="268" spans="1:5" x14ac:dyDescent="0.25">
      <c r="A268" s="44" t="s">
        <v>276</v>
      </c>
      <c r="B268" s="45">
        <v>2023</v>
      </c>
      <c r="C268" s="44" t="s">
        <v>9</v>
      </c>
      <c r="D268" s="45">
        <v>7</v>
      </c>
      <c r="E268" s="44" t="s">
        <v>194</v>
      </c>
    </row>
    <row r="269" spans="1:5" x14ac:dyDescent="0.25">
      <c r="A269" s="44" t="s">
        <v>283</v>
      </c>
      <c r="B269" s="45">
        <v>2023</v>
      </c>
      <c r="C269" s="44" t="s">
        <v>9</v>
      </c>
      <c r="D269" s="45">
        <v>7</v>
      </c>
      <c r="E269" s="44" t="s">
        <v>194</v>
      </c>
    </row>
    <row r="270" spans="1:5" x14ac:dyDescent="0.25">
      <c r="A270" s="44" t="s">
        <v>299</v>
      </c>
      <c r="B270" s="45">
        <v>2023</v>
      </c>
      <c r="C270" s="44" t="s">
        <v>9</v>
      </c>
      <c r="D270" s="45">
        <v>7</v>
      </c>
      <c r="E270" s="44" t="s">
        <v>194</v>
      </c>
    </row>
    <row r="271" spans="1:5" x14ac:dyDescent="0.25">
      <c r="A271" s="44" t="s">
        <v>292</v>
      </c>
      <c r="B271" s="45">
        <v>2023</v>
      </c>
      <c r="C271" s="44" t="s">
        <v>9</v>
      </c>
      <c r="D271" s="45">
        <v>7</v>
      </c>
      <c r="E271" s="44" t="s">
        <v>194</v>
      </c>
    </row>
    <row r="272" spans="1:5" x14ac:dyDescent="0.25">
      <c r="A272" s="44" t="s">
        <v>308</v>
      </c>
      <c r="B272" s="45">
        <v>2018</v>
      </c>
      <c r="C272" s="44" t="s">
        <v>9</v>
      </c>
      <c r="D272" s="45">
        <v>8</v>
      </c>
      <c r="E272" s="44" t="s">
        <v>194</v>
      </c>
    </row>
    <row r="273" spans="1:5" x14ac:dyDescent="0.25">
      <c r="A273" s="44" t="s">
        <v>309</v>
      </c>
      <c r="B273" s="45">
        <v>2018</v>
      </c>
      <c r="C273" s="44" t="s">
        <v>9</v>
      </c>
      <c r="D273" s="45">
        <v>8</v>
      </c>
      <c r="E273" s="44" t="s">
        <v>194</v>
      </c>
    </row>
    <row r="274" spans="1:5" x14ac:dyDescent="0.25">
      <c r="A274" s="44" t="s">
        <v>310</v>
      </c>
      <c r="B274" s="45">
        <v>2018</v>
      </c>
      <c r="C274" s="44" t="s">
        <v>9</v>
      </c>
      <c r="D274" s="45">
        <v>8</v>
      </c>
      <c r="E274" s="44" t="s">
        <v>194</v>
      </c>
    </row>
    <row r="275" spans="1:5" x14ac:dyDescent="0.25">
      <c r="A275" s="44" t="s">
        <v>311</v>
      </c>
      <c r="B275" s="45">
        <v>2018</v>
      </c>
      <c r="C275" s="44" t="s">
        <v>9</v>
      </c>
      <c r="D275" s="45">
        <v>8</v>
      </c>
      <c r="E275" s="44" t="s">
        <v>194</v>
      </c>
    </row>
    <row r="276" spans="1:5" x14ac:dyDescent="0.25">
      <c r="A276" s="44" t="s">
        <v>312</v>
      </c>
      <c r="B276" s="45">
        <v>2018</v>
      </c>
      <c r="C276" s="44" t="s">
        <v>9</v>
      </c>
      <c r="D276" s="45">
        <v>8</v>
      </c>
      <c r="E276" s="44" t="s">
        <v>194</v>
      </c>
    </row>
    <row r="277" spans="1:5" x14ac:dyDescent="0.25">
      <c r="A277" s="44" t="s">
        <v>313</v>
      </c>
      <c r="B277" s="45">
        <v>2018</v>
      </c>
      <c r="C277" s="44" t="s">
        <v>9</v>
      </c>
      <c r="D277" s="45">
        <v>8</v>
      </c>
      <c r="E277" s="44" t="s">
        <v>194</v>
      </c>
    </row>
    <row r="278" spans="1:5" x14ac:dyDescent="0.25">
      <c r="A278" s="44" t="s">
        <v>314</v>
      </c>
      <c r="B278" s="45">
        <v>2018</v>
      </c>
      <c r="C278" s="44" t="s">
        <v>9</v>
      </c>
      <c r="D278" s="45">
        <v>8</v>
      </c>
      <c r="E278" s="44" t="s">
        <v>194</v>
      </c>
    </row>
    <row r="279" spans="1:5" x14ac:dyDescent="0.25">
      <c r="A279" s="44" t="s">
        <v>315</v>
      </c>
      <c r="B279" s="45">
        <v>2018</v>
      </c>
      <c r="C279" s="44" t="s">
        <v>9</v>
      </c>
      <c r="D279" s="45">
        <v>8</v>
      </c>
      <c r="E279" s="44" t="s">
        <v>194</v>
      </c>
    </row>
    <row r="280" spans="1:5" x14ac:dyDescent="0.25">
      <c r="A280" s="44" t="s">
        <v>302</v>
      </c>
      <c r="B280" s="45">
        <v>2019</v>
      </c>
      <c r="C280" s="44" t="s">
        <v>9</v>
      </c>
      <c r="D280" s="45">
        <v>8</v>
      </c>
      <c r="E280" s="44" t="s">
        <v>194</v>
      </c>
    </row>
    <row r="281" spans="1:5" x14ac:dyDescent="0.25">
      <c r="A281" s="44" t="s">
        <v>308</v>
      </c>
      <c r="B281" s="45">
        <v>2019</v>
      </c>
      <c r="C281" s="44" t="s">
        <v>9</v>
      </c>
      <c r="D281" s="45">
        <v>8</v>
      </c>
      <c r="E281" s="44" t="s">
        <v>194</v>
      </c>
    </row>
    <row r="282" spans="1:5" x14ac:dyDescent="0.25">
      <c r="A282" s="44" t="s">
        <v>303</v>
      </c>
      <c r="B282" s="45">
        <v>2019</v>
      </c>
      <c r="C282" s="44" t="s">
        <v>9</v>
      </c>
      <c r="D282" s="45">
        <v>8</v>
      </c>
      <c r="E282" s="44" t="s">
        <v>194</v>
      </c>
    </row>
    <row r="283" spans="1:5" x14ac:dyDescent="0.25">
      <c r="A283" s="44" t="s">
        <v>310</v>
      </c>
      <c r="B283" s="45">
        <v>2019</v>
      </c>
      <c r="C283" s="44" t="s">
        <v>9</v>
      </c>
      <c r="D283" s="45">
        <v>8</v>
      </c>
      <c r="E283" s="44" t="s">
        <v>194</v>
      </c>
    </row>
    <row r="284" spans="1:5" x14ac:dyDescent="0.25">
      <c r="A284" s="44" t="s">
        <v>311</v>
      </c>
      <c r="B284" s="45">
        <v>2019</v>
      </c>
      <c r="C284" s="44" t="s">
        <v>9</v>
      </c>
      <c r="D284" s="45">
        <v>8</v>
      </c>
      <c r="E284" s="44" t="s">
        <v>194</v>
      </c>
    </row>
    <row r="285" spans="1:5" x14ac:dyDescent="0.25">
      <c r="A285" s="44" t="s">
        <v>312</v>
      </c>
      <c r="B285" s="45">
        <v>2019</v>
      </c>
      <c r="C285" s="44" t="s">
        <v>9</v>
      </c>
      <c r="D285" s="45">
        <v>8</v>
      </c>
      <c r="E285" s="44" t="s">
        <v>194</v>
      </c>
    </row>
    <row r="286" spans="1:5" x14ac:dyDescent="0.25">
      <c r="A286" s="44" t="s">
        <v>305</v>
      </c>
      <c r="B286" s="45">
        <v>2019</v>
      </c>
      <c r="C286" s="44" t="s">
        <v>9</v>
      </c>
      <c r="D286" s="45">
        <v>8</v>
      </c>
      <c r="E286" s="44" t="s">
        <v>194</v>
      </c>
    </row>
    <row r="287" spans="1:5" x14ac:dyDescent="0.25">
      <c r="A287" s="44" t="s">
        <v>307</v>
      </c>
      <c r="B287" s="45">
        <v>2019</v>
      </c>
      <c r="C287" s="44" t="s">
        <v>9</v>
      </c>
      <c r="D287" s="45">
        <v>8</v>
      </c>
      <c r="E287" s="44" t="s">
        <v>194</v>
      </c>
    </row>
    <row r="288" spans="1:5" x14ac:dyDescent="0.25">
      <c r="A288" s="44" t="s">
        <v>314</v>
      </c>
      <c r="B288" s="45">
        <v>2019</v>
      </c>
      <c r="C288" s="44" t="s">
        <v>9</v>
      </c>
      <c r="D288" s="45">
        <v>8</v>
      </c>
      <c r="E288" s="44" t="s">
        <v>194</v>
      </c>
    </row>
    <row r="289" spans="1:5" x14ac:dyDescent="0.25">
      <c r="A289" s="44" t="s">
        <v>302</v>
      </c>
      <c r="B289" s="45">
        <v>2020</v>
      </c>
      <c r="C289" s="44" t="s">
        <v>9</v>
      </c>
      <c r="D289" s="45">
        <v>8</v>
      </c>
      <c r="E289" s="44" t="s">
        <v>194</v>
      </c>
    </row>
    <row r="290" spans="1:5" x14ac:dyDescent="0.25">
      <c r="A290" s="44" t="s">
        <v>308</v>
      </c>
      <c r="B290" s="45">
        <v>2020</v>
      </c>
      <c r="C290" s="44" t="s">
        <v>9</v>
      </c>
      <c r="D290" s="45">
        <v>8</v>
      </c>
      <c r="E290" s="44" t="s">
        <v>194</v>
      </c>
    </row>
    <row r="291" spans="1:5" x14ac:dyDescent="0.25">
      <c r="A291" s="44" t="s">
        <v>295</v>
      </c>
      <c r="B291" s="45">
        <v>2020</v>
      </c>
      <c r="C291" s="44" t="s">
        <v>9</v>
      </c>
      <c r="D291" s="45">
        <v>8</v>
      </c>
      <c r="E291" s="44" t="s">
        <v>194</v>
      </c>
    </row>
    <row r="292" spans="1:5" x14ac:dyDescent="0.25">
      <c r="A292" s="44" t="s">
        <v>309</v>
      </c>
      <c r="B292" s="45">
        <v>2020</v>
      </c>
      <c r="C292" s="44" t="s">
        <v>9</v>
      </c>
      <c r="D292" s="45">
        <v>8</v>
      </c>
      <c r="E292" s="44" t="s">
        <v>194</v>
      </c>
    </row>
    <row r="293" spans="1:5" x14ac:dyDescent="0.25">
      <c r="A293" s="44" t="s">
        <v>310</v>
      </c>
      <c r="B293" s="45">
        <v>2020</v>
      </c>
      <c r="C293" s="44" t="s">
        <v>9</v>
      </c>
      <c r="D293" s="45">
        <v>8</v>
      </c>
      <c r="E293" s="44" t="s">
        <v>194</v>
      </c>
    </row>
    <row r="294" spans="1:5" x14ac:dyDescent="0.25">
      <c r="A294" s="44" t="s">
        <v>311</v>
      </c>
      <c r="B294" s="45">
        <v>2020</v>
      </c>
      <c r="C294" s="44" t="s">
        <v>9</v>
      </c>
      <c r="D294" s="45">
        <v>8</v>
      </c>
      <c r="E294" s="44" t="s">
        <v>194</v>
      </c>
    </row>
    <row r="295" spans="1:5" x14ac:dyDescent="0.25">
      <c r="A295" s="44" t="s">
        <v>312</v>
      </c>
      <c r="B295" s="45">
        <v>2020</v>
      </c>
      <c r="C295" s="44" t="s">
        <v>9</v>
      </c>
      <c r="D295" s="45">
        <v>8</v>
      </c>
      <c r="E295" s="44" t="s">
        <v>194</v>
      </c>
    </row>
    <row r="296" spans="1:5" x14ac:dyDescent="0.25">
      <c r="A296" s="44" t="s">
        <v>288</v>
      </c>
      <c r="B296" s="45">
        <v>2020</v>
      </c>
      <c r="C296" s="44" t="s">
        <v>9</v>
      </c>
      <c r="D296" s="45">
        <v>8</v>
      </c>
      <c r="E296" s="44" t="s">
        <v>194</v>
      </c>
    </row>
    <row r="297" spans="1:5" x14ac:dyDescent="0.25">
      <c r="A297" s="44" t="s">
        <v>305</v>
      </c>
      <c r="B297" s="45">
        <v>2020</v>
      </c>
      <c r="C297" s="44" t="s">
        <v>9</v>
      </c>
      <c r="D297" s="45">
        <v>8</v>
      </c>
      <c r="E297" s="44" t="s">
        <v>194</v>
      </c>
    </row>
    <row r="298" spans="1:5" x14ac:dyDescent="0.25">
      <c r="A298" s="44" t="s">
        <v>291</v>
      </c>
      <c r="B298" s="45">
        <v>2020</v>
      </c>
      <c r="C298" s="44" t="s">
        <v>9</v>
      </c>
      <c r="D298" s="45">
        <v>8</v>
      </c>
      <c r="E298" s="44" t="s">
        <v>194</v>
      </c>
    </row>
    <row r="299" spans="1:5" x14ac:dyDescent="0.25">
      <c r="A299" s="44" t="s">
        <v>280</v>
      </c>
      <c r="B299" s="45">
        <v>2020</v>
      </c>
      <c r="C299" s="44" t="s">
        <v>9</v>
      </c>
      <c r="D299" s="45">
        <v>8</v>
      </c>
      <c r="E299" s="44" t="s">
        <v>194</v>
      </c>
    </row>
    <row r="300" spans="1:5" x14ac:dyDescent="0.25">
      <c r="A300" s="44" t="s">
        <v>264</v>
      </c>
      <c r="B300" s="45">
        <v>2021</v>
      </c>
      <c r="C300" s="44" t="s">
        <v>9</v>
      </c>
      <c r="D300" s="45">
        <v>8</v>
      </c>
      <c r="E300" s="44" t="s">
        <v>194</v>
      </c>
    </row>
    <row r="301" spans="1:5" x14ac:dyDescent="0.25">
      <c r="A301" s="44" t="s">
        <v>308</v>
      </c>
      <c r="B301" s="45">
        <v>2021</v>
      </c>
      <c r="C301" s="44" t="s">
        <v>9</v>
      </c>
      <c r="D301" s="45">
        <v>8</v>
      </c>
      <c r="E301" s="44" t="s">
        <v>194</v>
      </c>
    </row>
    <row r="302" spans="1:5" x14ac:dyDescent="0.25">
      <c r="A302" s="44" t="s">
        <v>270</v>
      </c>
      <c r="B302" s="45">
        <v>2021</v>
      </c>
      <c r="C302" s="44" t="s">
        <v>9</v>
      </c>
      <c r="D302" s="45">
        <v>8</v>
      </c>
      <c r="E302" s="44" t="s">
        <v>194</v>
      </c>
    </row>
    <row r="303" spans="1:5" x14ac:dyDescent="0.25">
      <c r="A303" s="44" t="s">
        <v>310</v>
      </c>
      <c r="B303" s="45">
        <v>2021</v>
      </c>
      <c r="C303" s="44" t="s">
        <v>9</v>
      </c>
      <c r="D303" s="45">
        <v>8</v>
      </c>
      <c r="E303" s="44" t="s">
        <v>194</v>
      </c>
    </row>
    <row r="304" spans="1:5" x14ac:dyDescent="0.25">
      <c r="A304" s="44" t="s">
        <v>311</v>
      </c>
      <c r="B304" s="45">
        <v>2021</v>
      </c>
      <c r="C304" s="44" t="s">
        <v>9</v>
      </c>
      <c r="D304" s="45">
        <v>8</v>
      </c>
      <c r="E304" s="44" t="s">
        <v>194</v>
      </c>
    </row>
    <row r="305" spans="1:5" x14ac:dyDescent="0.25">
      <c r="A305" s="44" t="s">
        <v>312</v>
      </c>
      <c r="B305" s="45">
        <v>2021</v>
      </c>
      <c r="C305" s="44" t="s">
        <v>9</v>
      </c>
      <c r="D305" s="45">
        <v>8</v>
      </c>
      <c r="E305" s="44" t="s">
        <v>194</v>
      </c>
    </row>
    <row r="306" spans="1:5" x14ac:dyDescent="0.25">
      <c r="A306" s="44" t="s">
        <v>293</v>
      </c>
      <c r="B306" s="45">
        <v>2021</v>
      </c>
      <c r="C306" s="44" t="s">
        <v>9</v>
      </c>
      <c r="D306" s="45">
        <v>8</v>
      </c>
      <c r="E306" s="44" t="s">
        <v>194</v>
      </c>
    </row>
    <row r="307" spans="1:5" x14ac:dyDescent="0.25">
      <c r="A307" s="44" t="s">
        <v>264</v>
      </c>
      <c r="B307" s="45">
        <v>2022</v>
      </c>
      <c r="C307" s="44" t="s">
        <v>9</v>
      </c>
      <c r="D307" s="45">
        <v>8</v>
      </c>
      <c r="E307" s="44" t="s">
        <v>194</v>
      </c>
    </row>
    <row r="308" spans="1:5" x14ac:dyDescent="0.25">
      <c r="A308" s="44" t="s">
        <v>308</v>
      </c>
      <c r="B308" s="45">
        <v>2022</v>
      </c>
      <c r="C308" s="44" t="s">
        <v>9</v>
      </c>
      <c r="D308" s="45">
        <v>8</v>
      </c>
      <c r="E308" s="44" t="s">
        <v>194</v>
      </c>
    </row>
    <row r="309" spans="1:5" x14ac:dyDescent="0.25">
      <c r="A309" s="44" t="s">
        <v>310</v>
      </c>
      <c r="B309" s="45">
        <v>2022</v>
      </c>
      <c r="C309" s="44" t="s">
        <v>9</v>
      </c>
      <c r="D309" s="45">
        <v>8</v>
      </c>
      <c r="E309" s="44" t="s">
        <v>194</v>
      </c>
    </row>
    <row r="310" spans="1:5" x14ac:dyDescent="0.25">
      <c r="A310" s="44" t="s">
        <v>311</v>
      </c>
      <c r="B310" s="45">
        <v>2022</v>
      </c>
      <c r="C310" s="44" t="s">
        <v>9</v>
      </c>
      <c r="D310" s="45">
        <v>8</v>
      </c>
      <c r="E310" s="44" t="s">
        <v>194</v>
      </c>
    </row>
    <row r="311" spans="1:5" x14ac:dyDescent="0.25">
      <c r="A311" s="44" t="s">
        <v>312</v>
      </c>
      <c r="B311" s="45">
        <v>2022</v>
      </c>
      <c r="C311" s="44" t="s">
        <v>9</v>
      </c>
      <c r="D311" s="45">
        <v>8</v>
      </c>
      <c r="E311" s="44" t="s">
        <v>194</v>
      </c>
    </row>
    <row r="312" spans="1:5" x14ac:dyDescent="0.25">
      <c r="A312" s="44" t="s">
        <v>289</v>
      </c>
      <c r="B312" s="45">
        <v>2022</v>
      </c>
      <c r="C312" s="44" t="s">
        <v>9</v>
      </c>
      <c r="D312" s="45">
        <v>8</v>
      </c>
      <c r="E312" s="44" t="s">
        <v>194</v>
      </c>
    </row>
    <row r="313" spans="1:5" x14ac:dyDescent="0.25">
      <c r="A313" s="44" t="s">
        <v>297</v>
      </c>
      <c r="B313" s="45">
        <v>2022</v>
      </c>
      <c r="C313" s="44" t="s">
        <v>9</v>
      </c>
      <c r="D313" s="45">
        <v>8</v>
      </c>
      <c r="E313" s="44" t="s">
        <v>194</v>
      </c>
    </row>
    <row r="314" spans="1:5" x14ac:dyDescent="0.25">
      <c r="A314" s="44" t="s">
        <v>308</v>
      </c>
      <c r="B314" s="45">
        <v>2023</v>
      </c>
      <c r="C314" s="44" t="s">
        <v>9</v>
      </c>
      <c r="D314" s="45">
        <v>8</v>
      </c>
      <c r="E314" s="44" t="s">
        <v>194</v>
      </c>
    </row>
    <row r="315" spans="1:5" x14ac:dyDescent="0.25">
      <c r="A315" s="44" t="s">
        <v>310</v>
      </c>
      <c r="B315" s="45">
        <v>2023</v>
      </c>
      <c r="C315" s="44" t="s">
        <v>9</v>
      </c>
      <c r="D315" s="45">
        <v>8</v>
      </c>
      <c r="E315" s="44" t="s">
        <v>194</v>
      </c>
    </row>
    <row r="316" spans="1:5" x14ac:dyDescent="0.25">
      <c r="A316" s="44" t="s">
        <v>311</v>
      </c>
      <c r="B316" s="45">
        <v>2023</v>
      </c>
      <c r="C316" s="44" t="s">
        <v>9</v>
      </c>
      <c r="D316" s="45">
        <v>8</v>
      </c>
      <c r="E316" s="44" t="s">
        <v>194</v>
      </c>
    </row>
    <row r="317" spans="1:5" x14ac:dyDescent="0.25">
      <c r="A317" s="44" t="s">
        <v>297</v>
      </c>
      <c r="B317" s="45">
        <v>2023</v>
      </c>
      <c r="C317" s="44" t="s">
        <v>9</v>
      </c>
      <c r="D317" s="45">
        <v>8</v>
      </c>
      <c r="E317" s="44" t="s">
        <v>194</v>
      </c>
    </row>
    <row r="318" spans="1:5" x14ac:dyDescent="0.25">
      <c r="A318" s="44" t="s">
        <v>316</v>
      </c>
      <c r="B318" s="45">
        <v>2018</v>
      </c>
      <c r="C318" s="44" t="s">
        <v>9</v>
      </c>
      <c r="D318" s="45">
        <v>9</v>
      </c>
      <c r="E318" s="44" t="s">
        <v>194</v>
      </c>
    </row>
    <row r="319" spans="1:5" x14ac:dyDescent="0.25">
      <c r="A319" s="44" t="s">
        <v>317</v>
      </c>
      <c r="B319" s="45">
        <v>2018</v>
      </c>
      <c r="C319" s="44" t="s">
        <v>9</v>
      </c>
      <c r="D319" s="45">
        <v>9</v>
      </c>
      <c r="E319" s="44" t="s">
        <v>194</v>
      </c>
    </row>
    <row r="320" spans="1:5" x14ac:dyDescent="0.25">
      <c r="A320" s="44" t="s">
        <v>318</v>
      </c>
      <c r="B320" s="45">
        <v>2018</v>
      </c>
      <c r="C320" s="44" t="s">
        <v>9</v>
      </c>
      <c r="D320" s="45">
        <v>9</v>
      </c>
      <c r="E320" s="44" t="s">
        <v>194</v>
      </c>
    </row>
    <row r="321" spans="1:5" x14ac:dyDescent="0.25">
      <c r="A321" s="44" t="s">
        <v>319</v>
      </c>
      <c r="B321" s="45">
        <v>2018</v>
      </c>
      <c r="C321" s="44" t="s">
        <v>9</v>
      </c>
      <c r="D321" s="45">
        <v>9</v>
      </c>
      <c r="E321" s="44" t="s">
        <v>194</v>
      </c>
    </row>
    <row r="322" spans="1:5" x14ac:dyDescent="0.25">
      <c r="A322" s="44" t="s">
        <v>316</v>
      </c>
      <c r="B322" s="45">
        <v>2019</v>
      </c>
      <c r="C322" s="44" t="s">
        <v>9</v>
      </c>
      <c r="D322" s="45">
        <v>9</v>
      </c>
      <c r="E322" s="44" t="s">
        <v>194</v>
      </c>
    </row>
    <row r="323" spans="1:5" x14ac:dyDescent="0.25">
      <c r="A323" s="44" t="s">
        <v>309</v>
      </c>
      <c r="B323" s="45">
        <v>2019</v>
      </c>
      <c r="C323" s="44" t="s">
        <v>9</v>
      </c>
      <c r="D323" s="45">
        <v>9</v>
      </c>
      <c r="E323" s="44" t="s">
        <v>194</v>
      </c>
    </row>
    <row r="324" spans="1:5" x14ac:dyDescent="0.25">
      <c r="A324" s="44" t="s">
        <v>316</v>
      </c>
      <c r="B324" s="45">
        <v>2020</v>
      </c>
      <c r="C324" s="44" t="s">
        <v>9</v>
      </c>
      <c r="D324" s="45">
        <v>9</v>
      </c>
      <c r="E324" s="44" t="s">
        <v>194</v>
      </c>
    </row>
    <row r="325" spans="1:5" x14ac:dyDescent="0.25">
      <c r="A325" s="44" t="s">
        <v>303</v>
      </c>
      <c r="B325" s="45">
        <v>2020</v>
      </c>
      <c r="C325" s="44" t="s">
        <v>9</v>
      </c>
      <c r="D325" s="45">
        <v>9</v>
      </c>
      <c r="E325" s="44" t="s">
        <v>194</v>
      </c>
    </row>
    <row r="326" spans="1:5" x14ac:dyDescent="0.25">
      <c r="A326" s="44" t="s">
        <v>281</v>
      </c>
      <c r="B326" s="45">
        <v>2020</v>
      </c>
      <c r="C326" s="44" t="s">
        <v>9</v>
      </c>
      <c r="D326" s="45">
        <v>9</v>
      </c>
      <c r="E326" s="44" t="s">
        <v>194</v>
      </c>
    </row>
    <row r="327" spans="1:5" x14ac:dyDescent="0.25">
      <c r="A327" s="44" t="s">
        <v>316</v>
      </c>
      <c r="B327" s="45">
        <v>2021</v>
      </c>
      <c r="C327" s="44" t="s">
        <v>9</v>
      </c>
      <c r="D327" s="45">
        <v>9</v>
      </c>
      <c r="E327" s="44" t="s">
        <v>194</v>
      </c>
    </row>
    <row r="328" spans="1:5" x14ac:dyDescent="0.25">
      <c r="A328" s="44" t="s">
        <v>295</v>
      </c>
      <c r="B328" s="45">
        <v>2021</v>
      </c>
      <c r="C328" s="44" t="s">
        <v>9</v>
      </c>
      <c r="D328" s="45">
        <v>9</v>
      </c>
      <c r="E328" s="44" t="s">
        <v>194</v>
      </c>
    </row>
    <row r="329" spans="1:5" x14ac:dyDescent="0.25">
      <c r="A329" s="44" t="s">
        <v>304</v>
      </c>
      <c r="B329" s="45">
        <v>2021</v>
      </c>
      <c r="C329" s="44" t="s">
        <v>9</v>
      </c>
      <c r="D329" s="45">
        <v>9</v>
      </c>
      <c r="E329" s="44" t="s">
        <v>194</v>
      </c>
    </row>
    <row r="330" spans="1:5" x14ac:dyDescent="0.25">
      <c r="A330" s="44" t="s">
        <v>296</v>
      </c>
      <c r="B330" s="45">
        <v>2021</v>
      </c>
      <c r="C330" s="44" t="s">
        <v>9</v>
      </c>
      <c r="D330" s="45">
        <v>9</v>
      </c>
      <c r="E330" s="44" t="s">
        <v>194</v>
      </c>
    </row>
    <row r="331" spans="1:5" x14ac:dyDescent="0.25">
      <c r="A331" s="44" t="s">
        <v>305</v>
      </c>
      <c r="B331" s="45">
        <v>2021</v>
      </c>
      <c r="C331" s="44" t="s">
        <v>9</v>
      </c>
      <c r="D331" s="45">
        <v>9</v>
      </c>
      <c r="E331" s="44" t="s">
        <v>194</v>
      </c>
    </row>
    <row r="332" spans="1:5" x14ac:dyDescent="0.25">
      <c r="A332" s="44" t="s">
        <v>316</v>
      </c>
      <c r="B332" s="45">
        <v>2022</v>
      </c>
      <c r="C332" s="44" t="s">
        <v>9</v>
      </c>
      <c r="D332" s="45">
        <v>9</v>
      </c>
      <c r="E332" s="44" t="s">
        <v>194</v>
      </c>
    </row>
    <row r="333" spans="1:5" x14ac:dyDescent="0.25">
      <c r="A333" s="44" t="s">
        <v>270</v>
      </c>
      <c r="B333" s="45">
        <v>2022</v>
      </c>
      <c r="C333" s="44" t="s">
        <v>9</v>
      </c>
      <c r="D333" s="45">
        <v>9</v>
      </c>
      <c r="E333" s="44" t="s">
        <v>194</v>
      </c>
    </row>
    <row r="334" spans="1:5" x14ac:dyDescent="0.25">
      <c r="A334" s="44" t="s">
        <v>296</v>
      </c>
      <c r="B334" s="45">
        <v>2022</v>
      </c>
      <c r="C334" s="44" t="s">
        <v>9</v>
      </c>
      <c r="D334" s="45">
        <v>9</v>
      </c>
      <c r="E334" s="44" t="s">
        <v>194</v>
      </c>
    </row>
    <row r="335" spans="1:5" x14ac:dyDescent="0.25">
      <c r="A335" s="44" t="s">
        <v>264</v>
      </c>
      <c r="B335" s="45">
        <v>2023</v>
      </c>
      <c r="C335" s="44" t="s">
        <v>9</v>
      </c>
      <c r="D335" s="45">
        <v>9</v>
      </c>
      <c r="E335" s="44" t="s">
        <v>194</v>
      </c>
    </row>
    <row r="336" spans="1:5" x14ac:dyDescent="0.25">
      <c r="A336" s="44" t="s">
        <v>316</v>
      </c>
      <c r="B336" s="45">
        <v>2023</v>
      </c>
      <c r="C336" s="44" t="s">
        <v>9</v>
      </c>
      <c r="D336" s="45">
        <v>9</v>
      </c>
      <c r="E336" s="44" t="s">
        <v>194</v>
      </c>
    </row>
    <row r="337" spans="1:5" x14ac:dyDescent="0.25">
      <c r="A337" s="44" t="s">
        <v>270</v>
      </c>
      <c r="B337" s="45">
        <v>2023</v>
      </c>
      <c r="C337" s="44" t="s">
        <v>9</v>
      </c>
      <c r="D337" s="45">
        <v>9</v>
      </c>
      <c r="E337" s="44" t="s">
        <v>194</v>
      </c>
    </row>
    <row r="338" spans="1:5" x14ac:dyDescent="0.25">
      <c r="A338" s="44" t="s">
        <v>296</v>
      </c>
      <c r="B338" s="45">
        <v>2023</v>
      </c>
      <c r="C338" s="44" t="s">
        <v>9</v>
      </c>
      <c r="D338" s="45">
        <v>9</v>
      </c>
      <c r="E338" s="44" t="s">
        <v>194</v>
      </c>
    </row>
    <row r="339" spans="1:5" x14ac:dyDescent="0.25">
      <c r="A339" s="44" t="s">
        <v>320</v>
      </c>
      <c r="B339" s="45">
        <v>2018</v>
      </c>
      <c r="C339" s="44" t="s">
        <v>9</v>
      </c>
      <c r="D339" s="45">
        <v>10</v>
      </c>
      <c r="E339" s="44" t="s">
        <v>194</v>
      </c>
    </row>
    <row r="340" spans="1:5" x14ac:dyDescent="0.25">
      <c r="A340" s="44" t="s">
        <v>321</v>
      </c>
      <c r="B340" s="45">
        <v>2018</v>
      </c>
      <c r="C340" s="44" t="s">
        <v>9</v>
      </c>
      <c r="D340" s="45">
        <v>10</v>
      </c>
      <c r="E340" s="44" t="s">
        <v>194</v>
      </c>
    </row>
    <row r="341" spans="1:5" x14ac:dyDescent="0.25">
      <c r="A341" s="44" t="s">
        <v>322</v>
      </c>
      <c r="B341" s="45">
        <v>2018</v>
      </c>
      <c r="C341" s="44" t="s">
        <v>9</v>
      </c>
      <c r="D341" s="45">
        <v>10</v>
      </c>
      <c r="E341" s="44" t="s">
        <v>194</v>
      </c>
    </row>
    <row r="342" spans="1:5" x14ac:dyDescent="0.25">
      <c r="A342" s="44" t="s">
        <v>317</v>
      </c>
      <c r="B342" s="45">
        <v>2019</v>
      </c>
      <c r="C342" s="44" t="s">
        <v>9</v>
      </c>
      <c r="D342" s="45">
        <v>10</v>
      </c>
      <c r="E342" s="44" t="s">
        <v>194</v>
      </c>
    </row>
    <row r="343" spans="1:5" x14ac:dyDescent="0.25">
      <c r="A343" s="44" t="s">
        <v>313</v>
      </c>
      <c r="B343" s="45">
        <v>2019</v>
      </c>
      <c r="C343" s="44" t="s">
        <v>9</v>
      </c>
      <c r="D343" s="45">
        <v>10</v>
      </c>
      <c r="E343" s="44" t="s">
        <v>194</v>
      </c>
    </row>
    <row r="344" spans="1:5" x14ac:dyDescent="0.25">
      <c r="A344" s="44" t="s">
        <v>317</v>
      </c>
      <c r="B344" s="45">
        <v>2020</v>
      </c>
      <c r="C344" s="44" t="s">
        <v>9</v>
      </c>
      <c r="D344" s="45">
        <v>10</v>
      </c>
      <c r="E344" s="44" t="s">
        <v>194</v>
      </c>
    </row>
    <row r="345" spans="1:5" x14ac:dyDescent="0.25">
      <c r="A345" s="44" t="s">
        <v>307</v>
      </c>
      <c r="B345" s="45">
        <v>2020</v>
      </c>
      <c r="C345" s="44" t="s">
        <v>9</v>
      </c>
      <c r="D345" s="45">
        <v>10</v>
      </c>
      <c r="E345" s="44" t="s">
        <v>194</v>
      </c>
    </row>
    <row r="346" spans="1:5" x14ac:dyDescent="0.25">
      <c r="A346" s="44" t="s">
        <v>282</v>
      </c>
      <c r="B346" s="45">
        <v>2021</v>
      </c>
      <c r="C346" s="44" t="s">
        <v>9</v>
      </c>
      <c r="D346" s="45">
        <v>10</v>
      </c>
      <c r="E346" s="44" t="s">
        <v>194</v>
      </c>
    </row>
    <row r="347" spans="1:5" x14ac:dyDescent="0.25">
      <c r="A347" s="44" t="s">
        <v>303</v>
      </c>
      <c r="B347" s="45">
        <v>2021</v>
      </c>
      <c r="C347" s="44" t="s">
        <v>9</v>
      </c>
      <c r="D347" s="45">
        <v>10</v>
      </c>
      <c r="E347" s="44" t="s">
        <v>194</v>
      </c>
    </row>
    <row r="348" spans="1:5" x14ac:dyDescent="0.25">
      <c r="A348" s="44" t="s">
        <v>288</v>
      </c>
      <c r="B348" s="45">
        <v>2021</v>
      </c>
      <c r="C348" s="44" t="s">
        <v>9</v>
      </c>
      <c r="D348" s="45">
        <v>10</v>
      </c>
      <c r="E348" s="44" t="s">
        <v>194</v>
      </c>
    </row>
    <row r="349" spans="1:5" x14ac:dyDescent="0.25">
      <c r="A349" s="44" t="s">
        <v>280</v>
      </c>
      <c r="B349" s="45">
        <v>2021</v>
      </c>
      <c r="C349" s="44" t="s">
        <v>9</v>
      </c>
      <c r="D349" s="45">
        <v>10</v>
      </c>
      <c r="E349" s="44" t="s">
        <v>194</v>
      </c>
    </row>
    <row r="350" spans="1:5" x14ac:dyDescent="0.25">
      <c r="A350" s="44" t="s">
        <v>305</v>
      </c>
      <c r="B350" s="45">
        <v>2022</v>
      </c>
      <c r="C350" s="44" t="s">
        <v>9</v>
      </c>
      <c r="D350" s="45">
        <v>10</v>
      </c>
      <c r="E350" s="44" t="s">
        <v>194</v>
      </c>
    </row>
    <row r="351" spans="1:5" x14ac:dyDescent="0.25">
      <c r="A351" s="44" t="s">
        <v>280</v>
      </c>
      <c r="B351" s="45">
        <v>2022</v>
      </c>
      <c r="C351" s="44" t="s">
        <v>9</v>
      </c>
      <c r="D351" s="45">
        <v>10</v>
      </c>
      <c r="E351" s="44" t="s">
        <v>194</v>
      </c>
    </row>
    <row r="352" spans="1:5" x14ac:dyDescent="0.25">
      <c r="A352" s="44" t="s">
        <v>300</v>
      </c>
      <c r="B352" s="45">
        <v>2022</v>
      </c>
      <c r="C352" s="44" t="s">
        <v>9</v>
      </c>
      <c r="D352" s="45">
        <v>10</v>
      </c>
      <c r="E352" s="44" t="s">
        <v>194</v>
      </c>
    </row>
    <row r="353" spans="1:5" x14ac:dyDescent="0.25">
      <c r="A353" s="44" t="s">
        <v>312</v>
      </c>
      <c r="B353" s="45">
        <v>2023</v>
      </c>
      <c r="C353" s="44" t="s">
        <v>9</v>
      </c>
      <c r="D353" s="45">
        <v>10</v>
      </c>
      <c r="E353" s="44" t="s">
        <v>194</v>
      </c>
    </row>
    <row r="354" spans="1:5" x14ac:dyDescent="0.25">
      <c r="A354" s="44" t="s">
        <v>305</v>
      </c>
      <c r="B354" s="45">
        <v>2023</v>
      </c>
      <c r="C354" s="44" t="s">
        <v>9</v>
      </c>
      <c r="D354" s="45">
        <v>10</v>
      </c>
      <c r="E354" s="44" t="s">
        <v>194</v>
      </c>
    </row>
    <row r="355" spans="1:5" x14ac:dyDescent="0.25">
      <c r="A355" s="44" t="s">
        <v>280</v>
      </c>
      <c r="B355" s="45">
        <v>2023</v>
      </c>
      <c r="C355" s="44" t="s">
        <v>9</v>
      </c>
      <c r="D355" s="45">
        <v>10</v>
      </c>
      <c r="E355" s="44" t="s">
        <v>194</v>
      </c>
    </row>
    <row r="356" spans="1:5" x14ac:dyDescent="0.25">
      <c r="A356" s="44" t="s">
        <v>300</v>
      </c>
      <c r="B356" s="45">
        <v>2023</v>
      </c>
      <c r="C356" s="44" t="s">
        <v>9</v>
      </c>
      <c r="D356" s="45">
        <v>10</v>
      </c>
      <c r="E356" s="44" t="s">
        <v>194</v>
      </c>
    </row>
    <row r="357" spans="1:5" x14ac:dyDescent="0.25">
      <c r="A357" s="44" t="s">
        <v>323</v>
      </c>
      <c r="B357" s="45">
        <v>2018</v>
      </c>
      <c r="C357" s="44" t="s">
        <v>9</v>
      </c>
      <c r="D357" s="45">
        <v>11</v>
      </c>
      <c r="E357" s="44" t="s">
        <v>194</v>
      </c>
    </row>
    <row r="358" spans="1:5" x14ac:dyDescent="0.25">
      <c r="A358" s="44" t="s">
        <v>318</v>
      </c>
      <c r="B358" s="45">
        <v>2019</v>
      </c>
      <c r="C358" s="44" t="s">
        <v>9</v>
      </c>
      <c r="D358" s="45">
        <v>11</v>
      </c>
      <c r="E358" s="44" t="s">
        <v>194</v>
      </c>
    </row>
    <row r="359" spans="1:5" x14ac:dyDescent="0.25">
      <c r="A359" s="44" t="s">
        <v>321</v>
      </c>
      <c r="B359" s="45">
        <v>2019</v>
      </c>
      <c r="C359" s="44" t="s">
        <v>9</v>
      </c>
      <c r="D359" s="45">
        <v>11</v>
      </c>
      <c r="E359" s="44" t="s">
        <v>194</v>
      </c>
    </row>
    <row r="360" spans="1:5" x14ac:dyDescent="0.25">
      <c r="A360" s="44" t="s">
        <v>319</v>
      </c>
      <c r="B360" s="45">
        <v>2019</v>
      </c>
      <c r="C360" s="44" t="s">
        <v>9</v>
      </c>
      <c r="D360" s="45">
        <v>11</v>
      </c>
      <c r="E360" s="44" t="s">
        <v>194</v>
      </c>
    </row>
    <row r="361" spans="1:5" x14ac:dyDescent="0.25">
      <c r="A361" s="44" t="s">
        <v>315</v>
      </c>
      <c r="B361" s="45">
        <v>2019</v>
      </c>
      <c r="C361" s="44" t="s">
        <v>9</v>
      </c>
      <c r="D361" s="45">
        <v>11</v>
      </c>
      <c r="E361" s="44" t="s">
        <v>194</v>
      </c>
    </row>
    <row r="362" spans="1:5" x14ac:dyDescent="0.25">
      <c r="A362" s="44" t="s">
        <v>324</v>
      </c>
      <c r="B362" s="45">
        <v>2020</v>
      </c>
      <c r="C362" s="44" t="s">
        <v>9</v>
      </c>
      <c r="D362" s="45">
        <v>11</v>
      </c>
      <c r="E362" s="44" t="s">
        <v>194</v>
      </c>
    </row>
    <row r="363" spans="1:5" x14ac:dyDescent="0.25">
      <c r="A363" s="44" t="s">
        <v>317</v>
      </c>
      <c r="B363" s="45">
        <v>2021</v>
      </c>
      <c r="C363" s="44" t="s">
        <v>9</v>
      </c>
      <c r="D363" s="45">
        <v>11</v>
      </c>
      <c r="E363" s="44" t="s">
        <v>194</v>
      </c>
    </row>
    <row r="364" spans="1:5" x14ac:dyDescent="0.25">
      <c r="A364" s="44" t="s">
        <v>302</v>
      </c>
      <c r="B364" s="45">
        <v>2021</v>
      </c>
      <c r="C364" s="44" t="s">
        <v>9</v>
      </c>
      <c r="D364" s="45">
        <v>11</v>
      </c>
      <c r="E364" s="44" t="s">
        <v>194</v>
      </c>
    </row>
    <row r="365" spans="1:5" x14ac:dyDescent="0.25">
      <c r="A365" s="44" t="s">
        <v>324</v>
      </c>
      <c r="B365" s="45">
        <v>2021</v>
      </c>
      <c r="C365" s="44" t="s">
        <v>9</v>
      </c>
      <c r="D365" s="45">
        <v>11</v>
      </c>
      <c r="E365" s="44" t="s">
        <v>194</v>
      </c>
    </row>
    <row r="366" spans="1:5" x14ac:dyDescent="0.25">
      <c r="A366" s="44" t="s">
        <v>307</v>
      </c>
      <c r="B366" s="45">
        <v>2021</v>
      </c>
      <c r="C366" s="44" t="s">
        <v>9</v>
      </c>
      <c r="D366" s="45">
        <v>11</v>
      </c>
      <c r="E366" s="44" t="s">
        <v>194</v>
      </c>
    </row>
    <row r="367" spans="1:5" x14ac:dyDescent="0.25">
      <c r="A367" s="44" t="s">
        <v>291</v>
      </c>
      <c r="B367" s="45">
        <v>2021</v>
      </c>
      <c r="C367" s="44" t="s">
        <v>9</v>
      </c>
      <c r="D367" s="45">
        <v>11</v>
      </c>
      <c r="E367" s="44" t="s">
        <v>194</v>
      </c>
    </row>
    <row r="368" spans="1:5" x14ac:dyDescent="0.25">
      <c r="A368" s="44" t="s">
        <v>324</v>
      </c>
      <c r="B368" s="45">
        <v>2022</v>
      </c>
      <c r="C368" s="44" t="s">
        <v>9</v>
      </c>
      <c r="D368" s="45">
        <v>11</v>
      </c>
      <c r="E368" s="44" t="s">
        <v>194</v>
      </c>
    </row>
    <row r="369" spans="1:5" x14ac:dyDescent="0.25">
      <c r="A369" s="44" t="s">
        <v>295</v>
      </c>
      <c r="B369" s="45">
        <v>2022</v>
      </c>
      <c r="C369" s="44" t="s">
        <v>9</v>
      </c>
      <c r="D369" s="45">
        <v>11</v>
      </c>
      <c r="E369" s="44" t="s">
        <v>194</v>
      </c>
    </row>
    <row r="370" spans="1:5" x14ac:dyDescent="0.25">
      <c r="A370" s="44" t="s">
        <v>304</v>
      </c>
      <c r="B370" s="45">
        <v>2022</v>
      </c>
      <c r="C370" s="44" t="s">
        <v>9</v>
      </c>
      <c r="D370" s="45">
        <v>11</v>
      </c>
      <c r="E370" s="44" t="s">
        <v>194</v>
      </c>
    </row>
    <row r="371" spans="1:5" x14ac:dyDescent="0.25">
      <c r="A371" s="44" t="s">
        <v>325</v>
      </c>
      <c r="B371" s="45">
        <v>2022</v>
      </c>
      <c r="C371" s="44" t="s">
        <v>9</v>
      </c>
      <c r="D371" s="45">
        <v>11</v>
      </c>
      <c r="E371" s="44" t="s">
        <v>194</v>
      </c>
    </row>
    <row r="372" spans="1:5" x14ac:dyDescent="0.25">
      <c r="A372" s="44" t="s">
        <v>307</v>
      </c>
      <c r="B372" s="45">
        <v>2022</v>
      </c>
      <c r="C372" s="44" t="s">
        <v>9</v>
      </c>
      <c r="D372" s="45">
        <v>11</v>
      </c>
      <c r="E372" s="44" t="s">
        <v>194</v>
      </c>
    </row>
    <row r="373" spans="1:5" x14ac:dyDescent="0.25">
      <c r="A373" s="44" t="s">
        <v>324</v>
      </c>
      <c r="B373" s="45">
        <v>2023</v>
      </c>
      <c r="C373" s="44" t="s">
        <v>9</v>
      </c>
      <c r="D373" s="45">
        <v>11</v>
      </c>
      <c r="E373" s="44" t="s">
        <v>194</v>
      </c>
    </row>
    <row r="374" spans="1:5" x14ac:dyDescent="0.25">
      <c r="A374" s="44" t="s">
        <v>304</v>
      </c>
      <c r="B374" s="45">
        <v>2023</v>
      </c>
      <c r="C374" s="44" t="s">
        <v>9</v>
      </c>
      <c r="D374" s="45">
        <v>11</v>
      </c>
      <c r="E374" s="44" t="s">
        <v>194</v>
      </c>
    </row>
    <row r="375" spans="1:5" x14ac:dyDescent="0.25">
      <c r="A375" s="44" t="s">
        <v>325</v>
      </c>
      <c r="B375" s="45">
        <v>2023</v>
      </c>
      <c r="C375" s="44" t="s">
        <v>9</v>
      </c>
      <c r="D375" s="45">
        <v>11</v>
      </c>
      <c r="E375" s="44" t="s">
        <v>194</v>
      </c>
    </row>
    <row r="376" spans="1:5" x14ac:dyDescent="0.25">
      <c r="A376" s="44" t="s">
        <v>289</v>
      </c>
      <c r="B376" s="45">
        <v>2023</v>
      </c>
      <c r="C376" s="44" t="s">
        <v>9</v>
      </c>
      <c r="D376" s="45">
        <v>11</v>
      </c>
      <c r="E376" s="44" t="s">
        <v>194</v>
      </c>
    </row>
    <row r="377" spans="1:5" x14ac:dyDescent="0.25">
      <c r="A377" s="44" t="s">
        <v>307</v>
      </c>
      <c r="B377" s="45">
        <v>2023</v>
      </c>
      <c r="C377" s="44" t="s">
        <v>9</v>
      </c>
      <c r="D377" s="45">
        <v>11</v>
      </c>
      <c r="E377" s="44" t="s">
        <v>194</v>
      </c>
    </row>
    <row r="378" spans="1:5" x14ac:dyDescent="0.25">
      <c r="A378" s="44" t="s">
        <v>324</v>
      </c>
      <c r="B378" s="45">
        <v>2018</v>
      </c>
      <c r="C378" s="44" t="s">
        <v>9</v>
      </c>
      <c r="D378" s="45">
        <v>12</v>
      </c>
      <c r="E378" s="44" t="s">
        <v>194</v>
      </c>
    </row>
    <row r="379" spans="1:5" x14ac:dyDescent="0.25">
      <c r="A379" s="44" t="s">
        <v>326</v>
      </c>
      <c r="B379" s="45">
        <v>2018</v>
      </c>
      <c r="C379" s="44" t="s">
        <v>9</v>
      </c>
      <c r="D379" s="45">
        <v>12</v>
      </c>
      <c r="E379" s="44" t="s">
        <v>194</v>
      </c>
    </row>
    <row r="380" spans="1:5" x14ac:dyDescent="0.25">
      <c r="A380" s="44" t="s">
        <v>327</v>
      </c>
      <c r="B380" s="45">
        <v>2018</v>
      </c>
      <c r="C380" s="44" t="s">
        <v>9</v>
      </c>
      <c r="D380" s="45">
        <v>12</v>
      </c>
      <c r="E380" s="44" t="s">
        <v>194</v>
      </c>
    </row>
    <row r="381" spans="1:5" x14ac:dyDescent="0.25">
      <c r="A381" s="44" t="s">
        <v>328</v>
      </c>
      <c r="B381" s="45">
        <v>2019</v>
      </c>
      <c r="C381" s="44" t="s">
        <v>9</v>
      </c>
      <c r="D381" s="45">
        <v>12</v>
      </c>
      <c r="E381" s="44" t="s">
        <v>194</v>
      </c>
    </row>
    <row r="382" spans="1:5" x14ac:dyDescent="0.25">
      <c r="A382" s="44" t="s">
        <v>324</v>
      </c>
      <c r="B382" s="45">
        <v>2019</v>
      </c>
      <c r="C382" s="44" t="s">
        <v>9</v>
      </c>
      <c r="D382" s="45">
        <v>12</v>
      </c>
      <c r="E382" s="44" t="s">
        <v>194</v>
      </c>
    </row>
    <row r="383" spans="1:5" x14ac:dyDescent="0.25">
      <c r="A383" s="44" t="s">
        <v>323</v>
      </c>
      <c r="B383" s="45">
        <v>2019</v>
      </c>
      <c r="C383" s="44" t="s">
        <v>9</v>
      </c>
      <c r="D383" s="45">
        <v>12</v>
      </c>
      <c r="E383" s="44" t="s">
        <v>194</v>
      </c>
    </row>
    <row r="384" spans="1:5" x14ac:dyDescent="0.25">
      <c r="A384" s="44" t="s">
        <v>327</v>
      </c>
      <c r="B384" s="45">
        <v>2019</v>
      </c>
      <c r="C384" s="44" t="s">
        <v>9</v>
      </c>
      <c r="D384" s="45">
        <v>12</v>
      </c>
      <c r="E384" s="44" t="s">
        <v>194</v>
      </c>
    </row>
    <row r="385" spans="1:5" x14ac:dyDescent="0.25">
      <c r="A385" s="44" t="s">
        <v>325</v>
      </c>
      <c r="B385" s="45">
        <v>2019</v>
      </c>
      <c r="C385" s="44" t="s">
        <v>9</v>
      </c>
      <c r="D385" s="45">
        <v>12</v>
      </c>
      <c r="E385" s="44" t="s">
        <v>194</v>
      </c>
    </row>
    <row r="386" spans="1:5" x14ac:dyDescent="0.25">
      <c r="A386" s="44" t="s">
        <v>328</v>
      </c>
      <c r="B386" s="45">
        <v>2020</v>
      </c>
      <c r="C386" s="44" t="s">
        <v>9</v>
      </c>
      <c r="D386" s="45">
        <v>12</v>
      </c>
      <c r="E386" s="44" t="s">
        <v>194</v>
      </c>
    </row>
    <row r="387" spans="1:5" x14ac:dyDescent="0.25">
      <c r="A387" s="44" t="s">
        <v>321</v>
      </c>
      <c r="B387" s="45">
        <v>2020</v>
      </c>
      <c r="C387" s="44" t="s">
        <v>9</v>
      </c>
      <c r="D387" s="45">
        <v>12</v>
      </c>
      <c r="E387" s="44" t="s">
        <v>194</v>
      </c>
    </row>
    <row r="388" spans="1:5" x14ac:dyDescent="0.25">
      <c r="A388" s="44" t="s">
        <v>319</v>
      </c>
      <c r="B388" s="45">
        <v>2020</v>
      </c>
      <c r="C388" s="44" t="s">
        <v>9</v>
      </c>
      <c r="D388" s="45">
        <v>12</v>
      </c>
      <c r="E388" s="44" t="s">
        <v>194</v>
      </c>
    </row>
    <row r="389" spans="1:5" x14ac:dyDescent="0.25">
      <c r="A389" s="44" t="s">
        <v>327</v>
      </c>
      <c r="B389" s="45">
        <v>2020</v>
      </c>
      <c r="C389" s="44" t="s">
        <v>9</v>
      </c>
      <c r="D389" s="45">
        <v>12</v>
      </c>
      <c r="E389" s="44" t="s">
        <v>194</v>
      </c>
    </row>
    <row r="390" spans="1:5" x14ac:dyDescent="0.25">
      <c r="A390" s="44" t="s">
        <v>325</v>
      </c>
      <c r="B390" s="45">
        <v>2020</v>
      </c>
      <c r="C390" s="44" t="s">
        <v>9</v>
      </c>
      <c r="D390" s="45">
        <v>12</v>
      </c>
      <c r="E390" s="44" t="s">
        <v>194</v>
      </c>
    </row>
    <row r="391" spans="1:5" x14ac:dyDescent="0.25">
      <c r="A391" s="44" t="s">
        <v>313</v>
      </c>
      <c r="B391" s="45">
        <v>2020</v>
      </c>
      <c r="C391" s="44" t="s">
        <v>9</v>
      </c>
      <c r="D391" s="45">
        <v>12</v>
      </c>
      <c r="E391" s="44" t="s">
        <v>194</v>
      </c>
    </row>
    <row r="392" spans="1:5" x14ac:dyDescent="0.25">
      <c r="A392" s="44" t="s">
        <v>314</v>
      </c>
      <c r="B392" s="45">
        <v>2020</v>
      </c>
      <c r="C392" s="44" t="s">
        <v>9</v>
      </c>
      <c r="D392" s="45">
        <v>12</v>
      </c>
      <c r="E392" s="44" t="s">
        <v>194</v>
      </c>
    </row>
    <row r="393" spans="1:5" x14ac:dyDescent="0.25">
      <c r="A393" s="44" t="s">
        <v>315</v>
      </c>
      <c r="B393" s="45">
        <v>2020</v>
      </c>
      <c r="C393" s="44" t="s">
        <v>9</v>
      </c>
      <c r="D393" s="45">
        <v>12</v>
      </c>
      <c r="E393" s="44" t="s">
        <v>194</v>
      </c>
    </row>
    <row r="394" spans="1:5" x14ac:dyDescent="0.25">
      <c r="A394" s="44" t="s">
        <v>328</v>
      </c>
      <c r="B394" s="45">
        <v>2021</v>
      </c>
      <c r="C394" s="44" t="s">
        <v>9</v>
      </c>
      <c r="D394" s="45">
        <v>12</v>
      </c>
      <c r="E394" s="44" t="s">
        <v>194</v>
      </c>
    </row>
    <row r="395" spans="1:5" x14ac:dyDescent="0.25">
      <c r="A395" s="44" t="s">
        <v>323</v>
      </c>
      <c r="B395" s="45">
        <v>2021</v>
      </c>
      <c r="C395" s="44" t="s">
        <v>9</v>
      </c>
      <c r="D395" s="45">
        <v>12</v>
      </c>
      <c r="E395" s="44" t="s">
        <v>194</v>
      </c>
    </row>
    <row r="396" spans="1:5" x14ac:dyDescent="0.25">
      <c r="A396" s="44" t="s">
        <v>321</v>
      </c>
      <c r="B396" s="45">
        <v>2021</v>
      </c>
      <c r="C396" s="44" t="s">
        <v>9</v>
      </c>
      <c r="D396" s="45">
        <v>12</v>
      </c>
      <c r="E396" s="44" t="s">
        <v>194</v>
      </c>
    </row>
    <row r="397" spans="1:5" x14ac:dyDescent="0.25">
      <c r="A397" s="44" t="s">
        <v>309</v>
      </c>
      <c r="B397" s="45">
        <v>2021</v>
      </c>
      <c r="C397" s="44" t="s">
        <v>9</v>
      </c>
      <c r="D397" s="45">
        <v>12</v>
      </c>
      <c r="E397" s="44" t="s">
        <v>194</v>
      </c>
    </row>
    <row r="398" spans="1:5" x14ac:dyDescent="0.25">
      <c r="A398" s="44" t="s">
        <v>325</v>
      </c>
      <c r="B398" s="45">
        <v>2021</v>
      </c>
      <c r="C398" s="44" t="s">
        <v>9</v>
      </c>
      <c r="D398" s="45">
        <v>12</v>
      </c>
      <c r="E398" s="44" t="s">
        <v>194</v>
      </c>
    </row>
    <row r="399" spans="1:5" x14ac:dyDescent="0.25">
      <c r="A399" s="44" t="s">
        <v>314</v>
      </c>
      <c r="B399" s="45">
        <v>2021</v>
      </c>
      <c r="C399" s="44" t="s">
        <v>9</v>
      </c>
      <c r="D399" s="45">
        <v>12</v>
      </c>
      <c r="E399" s="44" t="s">
        <v>194</v>
      </c>
    </row>
    <row r="400" spans="1:5" x14ac:dyDescent="0.25">
      <c r="A400" s="44" t="s">
        <v>315</v>
      </c>
      <c r="B400" s="45">
        <v>2021</v>
      </c>
      <c r="C400" s="44" t="s">
        <v>9</v>
      </c>
      <c r="D400" s="45">
        <v>12</v>
      </c>
      <c r="E400" s="44" t="s">
        <v>194</v>
      </c>
    </row>
    <row r="401" spans="1:5" x14ac:dyDescent="0.25">
      <c r="A401" s="44" t="s">
        <v>317</v>
      </c>
      <c r="B401" s="45">
        <v>2022</v>
      </c>
      <c r="C401" s="44" t="s">
        <v>9</v>
      </c>
      <c r="D401" s="45">
        <v>12</v>
      </c>
      <c r="E401" s="44" t="s">
        <v>194</v>
      </c>
    </row>
    <row r="402" spans="1:5" x14ac:dyDescent="0.25">
      <c r="A402" s="44" t="s">
        <v>302</v>
      </c>
      <c r="B402" s="45">
        <v>2022</v>
      </c>
      <c r="C402" s="44" t="s">
        <v>9</v>
      </c>
      <c r="D402" s="45">
        <v>12</v>
      </c>
      <c r="E402" s="44" t="s">
        <v>194</v>
      </c>
    </row>
    <row r="403" spans="1:5" x14ac:dyDescent="0.25">
      <c r="A403" s="44" t="s">
        <v>321</v>
      </c>
      <c r="B403" s="45">
        <v>2022</v>
      </c>
      <c r="C403" s="44" t="s">
        <v>9</v>
      </c>
      <c r="D403" s="45">
        <v>12</v>
      </c>
      <c r="E403" s="44" t="s">
        <v>194</v>
      </c>
    </row>
    <row r="404" spans="1:5" x14ac:dyDescent="0.25">
      <c r="A404" s="44" t="s">
        <v>303</v>
      </c>
      <c r="B404" s="45">
        <v>2022</v>
      </c>
      <c r="C404" s="44" t="s">
        <v>9</v>
      </c>
      <c r="D404" s="45">
        <v>12</v>
      </c>
      <c r="E404" s="44" t="s">
        <v>194</v>
      </c>
    </row>
    <row r="405" spans="1:5" x14ac:dyDescent="0.25">
      <c r="A405" s="44" t="s">
        <v>291</v>
      </c>
      <c r="B405" s="45">
        <v>2022</v>
      </c>
      <c r="C405" s="44" t="s">
        <v>9</v>
      </c>
      <c r="D405" s="45">
        <v>12</v>
      </c>
      <c r="E405" s="44" t="s">
        <v>194</v>
      </c>
    </row>
    <row r="406" spans="1:5" x14ac:dyDescent="0.25">
      <c r="A406" s="44" t="s">
        <v>321</v>
      </c>
      <c r="B406" s="45">
        <v>2023</v>
      </c>
      <c r="C406" s="44" t="s">
        <v>9</v>
      </c>
      <c r="D406" s="45">
        <v>12</v>
      </c>
      <c r="E406" s="44" t="s">
        <v>194</v>
      </c>
    </row>
    <row r="407" spans="1:5" x14ac:dyDescent="0.25">
      <c r="A407" s="44" t="s">
        <v>328</v>
      </c>
      <c r="B407" s="45">
        <v>2018</v>
      </c>
      <c r="C407" s="44" t="s">
        <v>9</v>
      </c>
      <c r="D407" s="45">
        <v>13</v>
      </c>
      <c r="E407" s="44" t="s">
        <v>194</v>
      </c>
    </row>
    <row r="408" spans="1:5" x14ac:dyDescent="0.25">
      <c r="A408" s="44" t="s">
        <v>322</v>
      </c>
      <c r="B408" s="45">
        <v>2019</v>
      </c>
      <c r="C408" s="44" t="s">
        <v>9</v>
      </c>
      <c r="D408" s="45">
        <v>13</v>
      </c>
      <c r="E408" s="44" t="s">
        <v>194</v>
      </c>
    </row>
    <row r="409" spans="1:5" x14ac:dyDescent="0.25">
      <c r="A409" s="44" t="s">
        <v>318</v>
      </c>
      <c r="B409" s="45">
        <v>2020</v>
      </c>
      <c r="C409" s="44" t="s">
        <v>9</v>
      </c>
      <c r="D409" s="45">
        <v>13</v>
      </c>
      <c r="E409" s="44" t="s">
        <v>194</v>
      </c>
    </row>
    <row r="410" spans="1:5" x14ac:dyDescent="0.25">
      <c r="A410" s="44" t="s">
        <v>323</v>
      </c>
      <c r="B410" s="45">
        <v>2020</v>
      </c>
      <c r="C410" s="44" t="s">
        <v>9</v>
      </c>
      <c r="D410" s="45">
        <v>13</v>
      </c>
      <c r="E410" s="44" t="s">
        <v>194</v>
      </c>
    </row>
    <row r="411" spans="1:5" x14ac:dyDescent="0.25">
      <c r="A411" s="44" t="s">
        <v>322</v>
      </c>
      <c r="B411" s="45">
        <v>2020</v>
      </c>
      <c r="C411" s="44" t="s">
        <v>9</v>
      </c>
      <c r="D411" s="45">
        <v>13</v>
      </c>
      <c r="E411" s="44" t="s">
        <v>194</v>
      </c>
    </row>
    <row r="412" spans="1:5" x14ac:dyDescent="0.25">
      <c r="A412" s="44" t="s">
        <v>319</v>
      </c>
      <c r="B412" s="45">
        <v>2021</v>
      </c>
      <c r="C412" s="44" t="s">
        <v>9</v>
      </c>
      <c r="D412" s="45">
        <v>13</v>
      </c>
      <c r="E412" s="44" t="s">
        <v>194</v>
      </c>
    </row>
    <row r="413" spans="1:5" x14ac:dyDescent="0.25">
      <c r="A413" s="44" t="s">
        <v>306</v>
      </c>
      <c r="B413" s="45">
        <v>2021</v>
      </c>
      <c r="C413" s="44" t="s">
        <v>9</v>
      </c>
      <c r="D413" s="45">
        <v>13</v>
      </c>
      <c r="E413" s="44" t="s">
        <v>194</v>
      </c>
    </row>
    <row r="414" spans="1:5" x14ac:dyDescent="0.25">
      <c r="A414" s="44" t="s">
        <v>313</v>
      </c>
      <c r="B414" s="45">
        <v>2021</v>
      </c>
      <c r="C414" s="44" t="s">
        <v>9</v>
      </c>
      <c r="D414" s="45">
        <v>13</v>
      </c>
      <c r="E414" s="44" t="s">
        <v>194</v>
      </c>
    </row>
    <row r="415" spans="1:5" x14ac:dyDescent="0.25">
      <c r="A415" s="44" t="s">
        <v>281</v>
      </c>
      <c r="B415" s="45">
        <v>2021</v>
      </c>
      <c r="C415" s="44" t="s">
        <v>9</v>
      </c>
      <c r="D415" s="45">
        <v>13</v>
      </c>
      <c r="E415" s="44" t="s">
        <v>194</v>
      </c>
    </row>
    <row r="416" spans="1:5" x14ac:dyDescent="0.25">
      <c r="A416" s="44" t="s">
        <v>328</v>
      </c>
      <c r="B416" s="45">
        <v>2022</v>
      </c>
      <c r="C416" s="44" t="s">
        <v>9</v>
      </c>
      <c r="D416" s="45">
        <v>13</v>
      </c>
      <c r="E416" s="44" t="s">
        <v>194</v>
      </c>
    </row>
    <row r="417" spans="1:5" x14ac:dyDescent="0.25">
      <c r="A417" s="44" t="s">
        <v>323</v>
      </c>
      <c r="B417" s="45">
        <v>2022</v>
      </c>
      <c r="C417" s="44" t="s">
        <v>9</v>
      </c>
      <c r="D417" s="45">
        <v>13</v>
      </c>
      <c r="E417" s="44" t="s">
        <v>194</v>
      </c>
    </row>
    <row r="418" spans="1:5" x14ac:dyDescent="0.25">
      <c r="A418" s="44" t="s">
        <v>315</v>
      </c>
      <c r="B418" s="45">
        <v>2022</v>
      </c>
      <c r="C418" s="44" t="s">
        <v>9</v>
      </c>
      <c r="D418" s="45">
        <v>13</v>
      </c>
      <c r="E418" s="44" t="s">
        <v>194</v>
      </c>
    </row>
    <row r="419" spans="1:5" x14ac:dyDescent="0.25">
      <c r="A419" s="44" t="s">
        <v>302</v>
      </c>
      <c r="B419" s="45">
        <v>2023</v>
      </c>
      <c r="C419" s="44" t="s">
        <v>9</v>
      </c>
      <c r="D419" s="45">
        <v>13</v>
      </c>
      <c r="E419" s="44" t="s">
        <v>194</v>
      </c>
    </row>
    <row r="420" spans="1:5" x14ac:dyDescent="0.25">
      <c r="A420" s="44" t="s">
        <v>328</v>
      </c>
      <c r="B420" s="45">
        <v>2023</v>
      </c>
      <c r="C420" s="44" t="s">
        <v>9</v>
      </c>
      <c r="D420" s="45">
        <v>13</v>
      </c>
      <c r="E420" s="44" t="s">
        <v>194</v>
      </c>
    </row>
    <row r="421" spans="1:5" x14ac:dyDescent="0.25">
      <c r="A421" s="44" t="s">
        <v>323</v>
      </c>
      <c r="B421" s="45">
        <v>2023</v>
      </c>
      <c r="C421" s="44" t="s">
        <v>9</v>
      </c>
      <c r="D421" s="45">
        <v>13</v>
      </c>
      <c r="E421" s="44" t="s">
        <v>194</v>
      </c>
    </row>
    <row r="422" spans="1:5" x14ac:dyDescent="0.25">
      <c r="A422" s="44" t="s">
        <v>303</v>
      </c>
      <c r="B422" s="45">
        <v>2023</v>
      </c>
      <c r="C422" s="44" t="s">
        <v>9</v>
      </c>
      <c r="D422" s="45">
        <v>13</v>
      </c>
      <c r="E422" s="44" t="s">
        <v>194</v>
      </c>
    </row>
    <row r="423" spans="1:5" x14ac:dyDescent="0.25">
      <c r="A423" s="44" t="s">
        <v>295</v>
      </c>
      <c r="B423" s="45">
        <v>2023</v>
      </c>
      <c r="C423" s="44" t="s">
        <v>9</v>
      </c>
      <c r="D423" s="45">
        <v>13</v>
      </c>
      <c r="E423" s="44" t="s">
        <v>194</v>
      </c>
    </row>
    <row r="424" spans="1:5" x14ac:dyDescent="0.25">
      <c r="A424" s="44" t="s">
        <v>291</v>
      </c>
      <c r="B424" s="45">
        <v>2023</v>
      </c>
      <c r="C424" s="44" t="s">
        <v>9</v>
      </c>
      <c r="D424" s="45">
        <v>13</v>
      </c>
      <c r="E424" s="44" t="s">
        <v>194</v>
      </c>
    </row>
    <row r="425" spans="1:5" x14ac:dyDescent="0.25">
      <c r="A425" s="44" t="s">
        <v>325</v>
      </c>
      <c r="B425" s="45">
        <v>2018</v>
      </c>
      <c r="C425" s="44" t="s">
        <v>9</v>
      </c>
      <c r="D425" s="45">
        <v>14</v>
      </c>
      <c r="E425" s="44" t="s">
        <v>194</v>
      </c>
    </row>
    <row r="426" spans="1:5" x14ac:dyDescent="0.25">
      <c r="A426" s="44" t="s">
        <v>327</v>
      </c>
      <c r="B426" s="45">
        <v>2021</v>
      </c>
      <c r="C426" s="44" t="s">
        <v>9</v>
      </c>
      <c r="D426" s="45">
        <v>14</v>
      </c>
      <c r="E426" s="44" t="s">
        <v>194</v>
      </c>
    </row>
    <row r="427" spans="1:5" x14ac:dyDescent="0.25">
      <c r="A427" s="44" t="s">
        <v>322</v>
      </c>
      <c r="B427" s="45">
        <v>2021</v>
      </c>
      <c r="C427" s="44" t="s">
        <v>9</v>
      </c>
      <c r="D427" s="45">
        <v>14</v>
      </c>
      <c r="E427" s="44" t="s">
        <v>194</v>
      </c>
    </row>
    <row r="428" spans="1:5" x14ac:dyDescent="0.25">
      <c r="A428" s="44" t="s">
        <v>309</v>
      </c>
      <c r="B428" s="45">
        <v>2022</v>
      </c>
      <c r="C428" s="44" t="s">
        <v>9</v>
      </c>
      <c r="D428" s="45">
        <v>14</v>
      </c>
      <c r="E428" s="44" t="s">
        <v>194</v>
      </c>
    </row>
    <row r="429" spans="1:5" x14ac:dyDescent="0.25">
      <c r="A429" s="44" t="s">
        <v>288</v>
      </c>
      <c r="B429" s="45">
        <v>2022</v>
      </c>
      <c r="C429" s="44" t="s">
        <v>9</v>
      </c>
      <c r="D429" s="45">
        <v>14</v>
      </c>
      <c r="E429" s="44" t="s">
        <v>194</v>
      </c>
    </row>
    <row r="430" spans="1:5" x14ac:dyDescent="0.25">
      <c r="A430" s="44" t="s">
        <v>319</v>
      </c>
      <c r="B430" s="45">
        <v>2022</v>
      </c>
      <c r="C430" s="44" t="s">
        <v>9</v>
      </c>
      <c r="D430" s="45">
        <v>14</v>
      </c>
      <c r="E430" s="44" t="s">
        <v>194</v>
      </c>
    </row>
    <row r="431" spans="1:5" x14ac:dyDescent="0.25">
      <c r="A431" s="44" t="s">
        <v>317</v>
      </c>
      <c r="B431" s="45">
        <v>2023</v>
      </c>
      <c r="C431" s="44" t="s">
        <v>9</v>
      </c>
      <c r="D431" s="45">
        <v>14</v>
      </c>
      <c r="E431" s="44" t="s">
        <v>194</v>
      </c>
    </row>
    <row r="432" spans="1:5" x14ac:dyDescent="0.25">
      <c r="A432" s="44" t="s">
        <v>288</v>
      </c>
      <c r="B432" s="45">
        <v>2023</v>
      </c>
      <c r="C432" s="44" t="s">
        <v>9</v>
      </c>
      <c r="D432" s="45">
        <v>14</v>
      </c>
      <c r="E432" s="44" t="s">
        <v>194</v>
      </c>
    </row>
    <row r="433" spans="1:5" x14ac:dyDescent="0.25">
      <c r="A433" s="44" t="s">
        <v>315</v>
      </c>
      <c r="B433" s="45">
        <v>2023</v>
      </c>
      <c r="C433" s="44" t="s">
        <v>9</v>
      </c>
      <c r="D433" s="45">
        <v>14</v>
      </c>
      <c r="E433" s="44" t="s">
        <v>194</v>
      </c>
    </row>
    <row r="434" spans="1:5" x14ac:dyDescent="0.25">
      <c r="A434" s="44" t="s">
        <v>329</v>
      </c>
      <c r="B434" s="45">
        <v>2018</v>
      </c>
      <c r="C434" s="44" t="s">
        <v>9</v>
      </c>
      <c r="D434" s="45">
        <v>15</v>
      </c>
      <c r="E434" s="44" t="s">
        <v>194</v>
      </c>
    </row>
    <row r="435" spans="1:5" x14ac:dyDescent="0.25">
      <c r="A435" s="44" t="s">
        <v>326</v>
      </c>
      <c r="B435" s="45">
        <v>2019</v>
      </c>
      <c r="C435" s="44" t="s">
        <v>9</v>
      </c>
      <c r="D435" s="45">
        <v>15</v>
      </c>
      <c r="E435" s="44" t="s">
        <v>194</v>
      </c>
    </row>
    <row r="436" spans="1:5" x14ac:dyDescent="0.25">
      <c r="A436" s="44" t="s">
        <v>329</v>
      </c>
      <c r="B436" s="45">
        <v>2019</v>
      </c>
      <c r="C436" s="44" t="s">
        <v>9</v>
      </c>
      <c r="D436" s="45">
        <v>15</v>
      </c>
      <c r="E436" s="44" t="s">
        <v>194</v>
      </c>
    </row>
    <row r="437" spans="1:5" x14ac:dyDescent="0.25">
      <c r="A437" s="44" t="s">
        <v>329</v>
      </c>
      <c r="B437" s="45">
        <v>2020</v>
      </c>
      <c r="C437" s="44" t="s">
        <v>9</v>
      </c>
      <c r="D437" s="45">
        <v>15</v>
      </c>
      <c r="E437" s="44" t="s">
        <v>194</v>
      </c>
    </row>
    <row r="438" spans="1:5" x14ac:dyDescent="0.25">
      <c r="A438" s="44" t="s">
        <v>282</v>
      </c>
      <c r="B438" s="45">
        <v>2022</v>
      </c>
      <c r="C438" s="44" t="s">
        <v>9</v>
      </c>
      <c r="D438" s="45">
        <v>15</v>
      </c>
      <c r="E438" s="44" t="s">
        <v>194</v>
      </c>
    </row>
    <row r="439" spans="1:5" x14ac:dyDescent="0.25">
      <c r="A439" s="44" t="s">
        <v>293</v>
      </c>
      <c r="B439" s="45">
        <v>2022</v>
      </c>
      <c r="C439" s="44" t="s">
        <v>9</v>
      </c>
      <c r="D439" s="45">
        <v>15</v>
      </c>
      <c r="E439" s="44" t="s">
        <v>194</v>
      </c>
    </row>
    <row r="440" spans="1:5" x14ac:dyDescent="0.25">
      <c r="A440" s="44" t="s">
        <v>327</v>
      </c>
      <c r="B440" s="45">
        <v>2022</v>
      </c>
      <c r="C440" s="44" t="s">
        <v>9</v>
      </c>
      <c r="D440" s="45">
        <v>15</v>
      </c>
      <c r="E440" s="44" t="s">
        <v>194</v>
      </c>
    </row>
    <row r="441" spans="1:5" x14ac:dyDescent="0.25">
      <c r="A441" s="44" t="s">
        <v>306</v>
      </c>
      <c r="B441" s="45">
        <v>2022</v>
      </c>
      <c r="C441" s="44" t="s">
        <v>9</v>
      </c>
      <c r="D441" s="45">
        <v>15</v>
      </c>
      <c r="E441" s="44" t="s">
        <v>194</v>
      </c>
    </row>
    <row r="442" spans="1:5" x14ac:dyDescent="0.25">
      <c r="A442" s="44" t="s">
        <v>313</v>
      </c>
      <c r="B442" s="45">
        <v>2022</v>
      </c>
      <c r="C442" s="44" t="s">
        <v>9</v>
      </c>
      <c r="D442" s="45">
        <v>15</v>
      </c>
      <c r="E442" s="44" t="s">
        <v>194</v>
      </c>
    </row>
    <row r="443" spans="1:5" x14ac:dyDescent="0.25">
      <c r="A443" s="44" t="s">
        <v>314</v>
      </c>
      <c r="B443" s="45">
        <v>2022</v>
      </c>
      <c r="C443" s="44" t="s">
        <v>9</v>
      </c>
      <c r="D443" s="45">
        <v>15</v>
      </c>
      <c r="E443" s="44" t="s">
        <v>194</v>
      </c>
    </row>
    <row r="444" spans="1:5" x14ac:dyDescent="0.25">
      <c r="A444" s="44" t="s">
        <v>282</v>
      </c>
      <c r="B444" s="45">
        <v>2023</v>
      </c>
      <c r="C444" s="44" t="s">
        <v>9</v>
      </c>
      <c r="D444" s="45">
        <v>15</v>
      </c>
      <c r="E444" s="44" t="s">
        <v>194</v>
      </c>
    </row>
    <row r="445" spans="1:5" x14ac:dyDescent="0.25">
      <c r="A445" s="44" t="s">
        <v>309</v>
      </c>
      <c r="B445" s="45">
        <v>2023</v>
      </c>
      <c r="C445" s="44" t="s">
        <v>9</v>
      </c>
      <c r="D445" s="45">
        <v>15</v>
      </c>
      <c r="E445" s="44" t="s">
        <v>194</v>
      </c>
    </row>
    <row r="446" spans="1:5" x14ac:dyDescent="0.25">
      <c r="A446" s="44" t="s">
        <v>319</v>
      </c>
      <c r="B446" s="45">
        <v>2023</v>
      </c>
      <c r="C446" s="44" t="s">
        <v>9</v>
      </c>
      <c r="D446" s="45">
        <v>15</v>
      </c>
      <c r="E446" s="44" t="s">
        <v>194</v>
      </c>
    </row>
    <row r="447" spans="1:5" x14ac:dyDescent="0.25">
      <c r="A447" s="44" t="s">
        <v>313</v>
      </c>
      <c r="B447" s="45">
        <v>2023</v>
      </c>
      <c r="C447" s="44" t="s">
        <v>9</v>
      </c>
      <c r="D447" s="45">
        <v>15</v>
      </c>
      <c r="E447" s="44" t="s">
        <v>194</v>
      </c>
    </row>
    <row r="448" spans="1:5" x14ac:dyDescent="0.25">
      <c r="A448" s="44" t="s">
        <v>330</v>
      </c>
      <c r="B448" s="45">
        <v>2018</v>
      </c>
      <c r="C448" s="44" t="s">
        <v>9</v>
      </c>
      <c r="D448" s="45">
        <v>16</v>
      </c>
      <c r="E448" s="44" t="s">
        <v>194</v>
      </c>
    </row>
    <row r="449" spans="1:5" x14ac:dyDescent="0.25">
      <c r="A449" s="44" t="s">
        <v>331</v>
      </c>
      <c r="B449" s="45">
        <v>2018</v>
      </c>
      <c r="C449" s="44" t="s">
        <v>9</v>
      </c>
      <c r="D449" s="45">
        <v>16</v>
      </c>
      <c r="E449" s="44" t="s">
        <v>194</v>
      </c>
    </row>
    <row r="450" spans="1:5" x14ac:dyDescent="0.25">
      <c r="A450" s="44" t="s">
        <v>326</v>
      </c>
      <c r="B450" s="45">
        <v>2020</v>
      </c>
      <c r="C450" s="44" t="s">
        <v>9</v>
      </c>
      <c r="D450" s="45">
        <v>16</v>
      </c>
      <c r="E450" s="44" t="s">
        <v>194</v>
      </c>
    </row>
    <row r="451" spans="1:5" x14ac:dyDescent="0.25">
      <c r="A451" s="44" t="s">
        <v>281</v>
      </c>
      <c r="B451" s="45">
        <v>2022</v>
      </c>
      <c r="C451" s="44" t="s">
        <v>9</v>
      </c>
      <c r="D451" s="45">
        <v>16</v>
      </c>
      <c r="E451" s="44" t="s">
        <v>194</v>
      </c>
    </row>
    <row r="452" spans="1:5" x14ac:dyDescent="0.25">
      <c r="A452" s="44" t="s">
        <v>293</v>
      </c>
      <c r="B452" s="45">
        <v>2023</v>
      </c>
      <c r="C452" s="44" t="s">
        <v>9</v>
      </c>
      <c r="D452" s="45">
        <v>16</v>
      </c>
      <c r="E452" s="44" t="s">
        <v>194</v>
      </c>
    </row>
    <row r="453" spans="1:5" x14ac:dyDescent="0.25">
      <c r="A453" s="44" t="s">
        <v>306</v>
      </c>
      <c r="B453" s="45">
        <v>2023</v>
      </c>
      <c r="C453" s="44" t="s">
        <v>9</v>
      </c>
      <c r="D453" s="45">
        <v>16</v>
      </c>
      <c r="E453" s="44" t="s">
        <v>194</v>
      </c>
    </row>
    <row r="454" spans="1:5" x14ac:dyDescent="0.25">
      <c r="A454" s="44" t="s">
        <v>314</v>
      </c>
      <c r="B454" s="45">
        <v>2023</v>
      </c>
      <c r="C454" s="44" t="s">
        <v>9</v>
      </c>
      <c r="D454" s="45">
        <v>16</v>
      </c>
      <c r="E454" s="44" t="s">
        <v>194</v>
      </c>
    </row>
    <row r="455" spans="1:5" x14ac:dyDescent="0.25">
      <c r="A455" s="44" t="s">
        <v>332</v>
      </c>
      <c r="B455" s="45">
        <v>2018</v>
      </c>
      <c r="C455" s="44" t="s">
        <v>9</v>
      </c>
      <c r="D455" s="45">
        <v>17</v>
      </c>
      <c r="E455" s="44" t="s">
        <v>194</v>
      </c>
    </row>
    <row r="456" spans="1:5" x14ac:dyDescent="0.25">
      <c r="A456" s="44" t="s">
        <v>333</v>
      </c>
      <c r="B456" s="45">
        <v>2018</v>
      </c>
      <c r="C456" s="44" t="s">
        <v>9</v>
      </c>
      <c r="D456" s="45">
        <v>17</v>
      </c>
      <c r="E456" s="44" t="s">
        <v>194</v>
      </c>
    </row>
    <row r="457" spans="1:5" x14ac:dyDescent="0.25">
      <c r="A457" s="44" t="s">
        <v>333</v>
      </c>
      <c r="B457" s="45">
        <v>2019</v>
      </c>
      <c r="C457" s="44" t="s">
        <v>9</v>
      </c>
      <c r="D457" s="45">
        <v>17</v>
      </c>
      <c r="E457" s="44" t="s">
        <v>194</v>
      </c>
    </row>
    <row r="458" spans="1:5" x14ac:dyDescent="0.25">
      <c r="A458" s="44" t="s">
        <v>318</v>
      </c>
      <c r="B458" s="45">
        <v>2021</v>
      </c>
      <c r="C458" s="44" t="s">
        <v>9</v>
      </c>
      <c r="D458" s="45">
        <v>17</v>
      </c>
      <c r="E458" s="44" t="s">
        <v>194</v>
      </c>
    </row>
    <row r="459" spans="1:5" x14ac:dyDescent="0.25">
      <c r="A459" s="44" t="s">
        <v>322</v>
      </c>
      <c r="B459" s="45">
        <v>2022</v>
      </c>
      <c r="C459" s="44" t="s">
        <v>9</v>
      </c>
      <c r="D459" s="45">
        <v>17</v>
      </c>
      <c r="E459" s="44" t="s">
        <v>194</v>
      </c>
    </row>
    <row r="460" spans="1:5" x14ac:dyDescent="0.25">
      <c r="A460" s="44" t="s">
        <v>327</v>
      </c>
      <c r="B460" s="45">
        <v>2023</v>
      </c>
      <c r="C460" s="44" t="s">
        <v>9</v>
      </c>
      <c r="D460" s="45">
        <v>17</v>
      </c>
      <c r="E460" s="44" t="s">
        <v>194</v>
      </c>
    </row>
    <row r="461" spans="1:5" x14ac:dyDescent="0.25">
      <c r="A461" s="44" t="s">
        <v>281</v>
      </c>
      <c r="B461" s="45">
        <v>2023</v>
      </c>
      <c r="C461" s="44" t="s">
        <v>9</v>
      </c>
      <c r="D461" s="45">
        <v>17</v>
      </c>
      <c r="E461" s="44" t="s">
        <v>194</v>
      </c>
    </row>
    <row r="462" spans="1:5" x14ac:dyDescent="0.25">
      <c r="A462" s="44" t="s">
        <v>322</v>
      </c>
      <c r="B462" s="45">
        <v>2023</v>
      </c>
      <c r="C462" s="44" t="s">
        <v>9</v>
      </c>
      <c r="D462" s="45">
        <v>17</v>
      </c>
      <c r="E462" s="44" t="s">
        <v>194</v>
      </c>
    </row>
    <row r="463" spans="1:5" x14ac:dyDescent="0.25">
      <c r="A463" s="44" t="s">
        <v>334</v>
      </c>
      <c r="B463" s="45">
        <v>2018</v>
      </c>
      <c r="C463" s="44" t="s">
        <v>9</v>
      </c>
      <c r="D463" s="45">
        <v>18</v>
      </c>
      <c r="E463" s="44" t="s">
        <v>194</v>
      </c>
    </row>
    <row r="464" spans="1:5" x14ac:dyDescent="0.25">
      <c r="A464" s="44" t="s">
        <v>331</v>
      </c>
      <c r="B464" s="45">
        <v>2019</v>
      </c>
      <c r="C464" s="44" t="s">
        <v>9</v>
      </c>
      <c r="D464" s="45">
        <v>18</v>
      </c>
      <c r="E464" s="44" t="s">
        <v>194</v>
      </c>
    </row>
    <row r="465" spans="1:5" x14ac:dyDescent="0.25">
      <c r="A465" s="44" t="s">
        <v>331</v>
      </c>
      <c r="B465" s="45">
        <v>2020</v>
      </c>
      <c r="C465" s="44" t="s">
        <v>9</v>
      </c>
      <c r="D465" s="45">
        <v>18</v>
      </c>
      <c r="E465" s="44" t="s">
        <v>194</v>
      </c>
    </row>
    <row r="466" spans="1:5" x14ac:dyDescent="0.25">
      <c r="A466" s="44" t="s">
        <v>333</v>
      </c>
      <c r="B466" s="45">
        <v>2020</v>
      </c>
      <c r="C466" s="44" t="s">
        <v>9</v>
      </c>
      <c r="D466" s="45">
        <v>18</v>
      </c>
      <c r="E466" s="44" t="s">
        <v>194</v>
      </c>
    </row>
    <row r="467" spans="1:5" x14ac:dyDescent="0.25">
      <c r="A467" s="44" t="s">
        <v>326</v>
      </c>
      <c r="B467" s="45">
        <v>2021</v>
      </c>
      <c r="C467" s="44" t="s">
        <v>9</v>
      </c>
      <c r="D467" s="45">
        <v>18</v>
      </c>
      <c r="E467" s="44" t="s">
        <v>194</v>
      </c>
    </row>
    <row r="468" spans="1:5" x14ac:dyDescent="0.25">
      <c r="A468" s="44" t="s">
        <v>331</v>
      </c>
      <c r="B468" s="45">
        <v>2021</v>
      </c>
      <c r="C468" s="44" t="s">
        <v>9</v>
      </c>
      <c r="D468" s="45">
        <v>18</v>
      </c>
      <c r="E468" s="44" t="s">
        <v>194</v>
      </c>
    </row>
    <row r="469" spans="1:5" x14ac:dyDescent="0.25">
      <c r="A469" s="44" t="s">
        <v>331</v>
      </c>
      <c r="B469" s="45">
        <v>2022</v>
      </c>
      <c r="C469" s="44" t="s">
        <v>9</v>
      </c>
      <c r="D469" s="45">
        <v>18</v>
      </c>
      <c r="E469" s="44" t="s">
        <v>194</v>
      </c>
    </row>
    <row r="470" spans="1:5" x14ac:dyDescent="0.25">
      <c r="A470" s="44" t="s">
        <v>335</v>
      </c>
      <c r="B470" s="45">
        <v>2022</v>
      </c>
      <c r="C470" s="44" t="s">
        <v>9</v>
      </c>
      <c r="D470" s="45">
        <v>18</v>
      </c>
      <c r="E470" s="44" t="s">
        <v>194</v>
      </c>
    </row>
    <row r="471" spans="1:5" x14ac:dyDescent="0.25">
      <c r="A471" s="44" t="s">
        <v>326</v>
      </c>
      <c r="B471" s="45">
        <v>2023</v>
      </c>
      <c r="C471" s="44" t="s">
        <v>9</v>
      </c>
      <c r="D471" s="45">
        <v>18</v>
      </c>
      <c r="E471" s="44" t="s">
        <v>194</v>
      </c>
    </row>
    <row r="472" spans="1:5" x14ac:dyDescent="0.25">
      <c r="A472" s="44" t="s">
        <v>331</v>
      </c>
      <c r="B472" s="45">
        <v>2023</v>
      </c>
      <c r="C472" s="44" t="s">
        <v>9</v>
      </c>
      <c r="D472" s="45">
        <v>18</v>
      </c>
      <c r="E472" s="44" t="s">
        <v>194</v>
      </c>
    </row>
    <row r="473" spans="1:5" x14ac:dyDescent="0.25">
      <c r="A473" s="44" t="s">
        <v>335</v>
      </c>
      <c r="B473" s="45">
        <v>2023</v>
      </c>
      <c r="C473" s="44" t="s">
        <v>9</v>
      </c>
      <c r="D473" s="45">
        <v>18</v>
      </c>
      <c r="E473" s="44" t="s">
        <v>194</v>
      </c>
    </row>
    <row r="474" spans="1:5" x14ac:dyDescent="0.25">
      <c r="A474" s="44" t="s">
        <v>320</v>
      </c>
      <c r="B474" s="45">
        <v>2019</v>
      </c>
      <c r="C474" s="44" t="s">
        <v>9</v>
      </c>
      <c r="D474" s="45">
        <v>19</v>
      </c>
      <c r="E474" s="44" t="s">
        <v>194</v>
      </c>
    </row>
    <row r="475" spans="1:5" x14ac:dyDescent="0.25">
      <c r="A475" s="44" t="s">
        <v>320</v>
      </c>
      <c r="B475" s="45">
        <v>2020</v>
      </c>
      <c r="C475" s="44" t="s">
        <v>9</v>
      </c>
      <c r="D475" s="45">
        <v>19</v>
      </c>
      <c r="E475" s="44" t="s">
        <v>194</v>
      </c>
    </row>
    <row r="476" spans="1:5" x14ac:dyDescent="0.25">
      <c r="A476" s="44" t="s">
        <v>332</v>
      </c>
      <c r="B476" s="45">
        <v>2020</v>
      </c>
      <c r="C476" s="44" t="s">
        <v>9</v>
      </c>
      <c r="D476" s="45">
        <v>19</v>
      </c>
      <c r="E476" s="44" t="s">
        <v>194</v>
      </c>
    </row>
    <row r="477" spans="1:5" x14ac:dyDescent="0.25">
      <c r="A477" s="44" t="s">
        <v>335</v>
      </c>
      <c r="B477" s="45">
        <v>2020</v>
      </c>
      <c r="C477" s="44" t="s">
        <v>9</v>
      </c>
      <c r="D477" s="45">
        <v>19</v>
      </c>
      <c r="E477" s="44" t="s">
        <v>194</v>
      </c>
    </row>
    <row r="478" spans="1:5" x14ac:dyDescent="0.25">
      <c r="A478" s="44" t="s">
        <v>329</v>
      </c>
      <c r="B478" s="45">
        <v>2021</v>
      </c>
      <c r="C478" s="44" t="s">
        <v>9</v>
      </c>
      <c r="D478" s="45">
        <v>19</v>
      </c>
      <c r="E478" s="44" t="s">
        <v>194</v>
      </c>
    </row>
    <row r="479" spans="1:5" x14ac:dyDescent="0.25">
      <c r="A479" s="44" t="s">
        <v>335</v>
      </c>
      <c r="B479" s="45">
        <v>2021</v>
      </c>
      <c r="C479" s="44" t="s">
        <v>9</v>
      </c>
      <c r="D479" s="45">
        <v>19</v>
      </c>
      <c r="E479" s="44" t="s">
        <v>194</v>
      </c>
    </row>
    <row r="480" spans="1:5" x14ac:dyDescent="0.25">
      <c r="A480" s="44" t="s">
        <v>336</v>
      </c>
      <c r="B480" s="45">
        <v>2021</v>
      </c>
      <c r="C480" s="44" t="s">
        <v>9</v>
      </c>
      <c r="D480" s="45">
        <v>19</v>
      </c>
      <c r="E480" s="44" t="s">
        <v>194</v>
      </c>
    </row>
    <row r="481" spans="1:5" x14ac:dyDescent="0.25">
      <c r="A481" s="44" t="s">
        <v>326</v>
      </c>
      <c r="B481" s="45">
        <v>2022</v>
      </c>
      <c r="C481" s="44" t="s">
        <v>9</v>
      </c>
      <c r="D481" s="45">
        <v>19</v>
      </c>
      <c r="E481" s="44" t="s">
        <v>194</v>
      </c>
    </row>
    <row r="482" spans="1:5" x14ac:dyDescent="0.25">
      <c r="A482" s="44" t="s">
        <v>320</v>
      </c>
      <c r="B482" s="45">
        <v>2021</v>
      </c>
      <c r="C482" s="44" t="s">
        <v>9</v>
      </c>
      <c r="D482" s="45">
        <v>20</v>
      </c>
      <c r="E482" s="44" t="s">
        <v>194</v>
      </c>
    </row>
    <row r="483" spans="1:5" x14ac:dyDescent="0.25">
      <c r="A483" s="44" t="s">
        <v>333</v>
      </c>
      <c r="B483" s="45">
        <v>2021</v>
      </c>
      <c r="C483" s="44" t="s">
        <v>9</v>
      </c>
      <c r="D483" s="45">
        <v>20</v>
      </c>
      <c r="E483" s="44" t="s">
        <v>194</v>
      </c>
    </row>
    <row r="484" spans="1:5" x14ac:dyDescent="0.25">
      <c r="A484" s="44" t="s">
        <v>337</v>
      </c>
      <c r="B484" s="45">
        <v>2018</v>
      </c>
      <c r="C484" s="44" t="s">
        <v>9</v>
      </c>
      <c r="D484" s="45">
        <v>21</v>
      </c>
      <c r="E484" s="44" t="s">
        <v>194</v>
      </c>
    </row>
    <row r="485" spans="1:5" x14ac:dyDescent="0.25">
      <c r="A485" s="44" t="s">
        <v>338</v>
      </c>
      <c r="B485" s="45">
        <v>2018</v>
      </c>
      <c r="C485" s="44" t="s">
        <v>9</v>
      </c>
      <c r="D485" s="45">
        <v>21</v>
      </c>
      <c r="E485" s="44" t="s">
        <v>194</v>
      </c>
    </row>
    <row r="486" spans="1:5" x14ac:dyDescent="0.25">
      <c r="A486" s="44" t="s">
        <v>339</v>
      </c>
      <c r="B486" s="45">
        <v>2018</v>
      </c>
      <c r="C486" s="44" t="s">
        <v>9</v>
      </c>
      <c r="D486" s="45">
        <v>21</v>
      </c>
      <c r="E486" s="44" t="s">
        <v>194</v>
      </c>
    </row>
    <row r="487" spans="1:5" x14ac:dyDescent="0.25">
      <c r="A487" s="44" t="s">
        <v>336</v>
      </c>
      <c r="B487" s="45">
        <v>2018</v>
      </c>
      <c r="C487" s="44" t="s">
        <v>9</v>
      </c>
      <c r="D487" s="45">
        <v>21</v>
      </c>
      <c r="E487" s="44" t="s">
        <v>194</v>
      </c>
    </row>
    <row r="488" spans="1:5" x14ac:dyDescent="0.25">
      <c r="A488" s="44" t="s">
        <v>340</v>
      </c>
      <c r="B488" s="45">
        <v>2018</v>
      </c>
      <c r="C488" s="44" t="s">
        <v>9</v>
      </c>
      <c r="D488" s="45">
        <v>21</v>
      </c>
      <c r="E488" s="44" t="s">
        <v>194</v>
      </c>
    </row>
    <row r="489" spans="1:5" x14ac:dyDescent="0.25">
      <c r="A489" s="44" t="s">
        <v>332</v>
      </c>
      <c r="B489" s="45">
        <v>2019</v>
      </c>
      <c r="C489" s="44" t="s">
        <v>9</v>
      </c>
      <c r="D489" s="45">
        <v>21</v>
      </c>
      <c r="E489" s="44" t="s">
        <v>194</v>
      </c>
    </row>
    <row r="490" spans="1:5" x14ac:dyDescent="0.25">
      <c r="A490" s="44" t="s">
        <v>339</v>
      </c>
      <c r="B490" s="45">
        <v>2019</v>
      </c>
      <c r="C490" s="44" t="s">
        <v>9</v>
      </c>
      <c r="D490" s="45">
        <v>21</v>
      </c>
      <c r="E490" s="44" t="s">
        <v>194</v>
      </c>
    </row>
    <row r="491" spans="1:5" x14ac:dyDescent="0.25">
      <c r="A491" s="44" t="s">
        <v>336</v>
      </c>
      <c r="B491" s="45">
        <v>2019</v>
      </c>
      <c r="C491" s="44" t="s">
        <v>9</v>
      </c>
      <c r="D491" s="45">
        <v>21</v>
      </c>
      <c r="E491" s="44" t="s">
        <v>194</v>
      </c>
    </row>
    <row r="492" spans="1:5" x14ac:dyDescent="0.25">
      <c r="A492" s="44" t="s">
        <v>336</v>
      </c>
      <c r="B492" s="45">
        <v>2020</v>
      </c>
      <c r="C492" s="44" t="s">
        <v>9</v>
      </c>
      <c r="D492" s="45">
        <v>21</v>
      </c>
      <c r="E492" s="44" t="s">
        <v>194</v>
      </c>
    </row>
    <row r="493" spans="1:5" x14ac:dyDescent="0.25">
      <c r="A493" s="44" t="s">
        <v>341</v>
      </c>
      <c r="B493" s="45">
        <v>2020</v>
      </c>
      <c r="C493" s="44" t="s">
        <v>9</v>
      </c>
      <c r="D493" s="45">
        <v>21</v>
      </c>
      <c r="E493" s="44" t="s">
        <v>194</v>
      </c>
    </row>
    <row r="494" spans="1:5" x14ac:dyDescent="0.25">
      <c r="A494" s="44" t="s">
        <v>318</v>
      </c>
      <c r="B494" s="45">
        <v>2022</v>
      </c>
      <c r="C494" s="44" t="s">
        <v>9</v>
      </c>
      <c r="D494" s="45">
        <v>21</v>
      </c>
      <c r="E494" s="44" t="s">
        <v>194</v>
      </c>
    </row>
    <row r="495" spans="1:5" x14ac:dyDescent="0.25">
      <c r="A495" s="44" t="s">
        <v>338</v>
      </c>
      <c r="B495" s="45">
        <v>2019</v>
      </c>
      <c r="C495" s="44" t="s">
        <v>9</v>
      </c>
      <c r="D495" s="45">
        <v>22</v>
      </c>
      <c r="E495" s="44" t="s">
        <v>194</v>
      </c>
    </row>
    <row r="496" spans="1:5" x14ac:dyDescent="0.25">
      <c r="A496" s="44" t="s">
        <v>335</v>
      </c>
      <c r="B496" s="45">
        <v>2019</v>
      </c>
      <c r="C496" s="44" t="s">
        <v>9</v>
      </c>
      <c r="D496" s="45">
        <v>22</v>
      </c>
      <c r="E496" s="44" t="s">
        <v>194</v>
      </c>
    </row>
    <row r="497" spans="1:5" x14ac:dyDescent="0.25">
      <c r="A497" s="44" t="s">
        <v>341</v>
      </c>
      <c r="B497" s="45">
        <v>2019</v>
      </c>
      <c r="C497" s="44" t="s">
        <v>9</v>
      </c>
      <c r="D497" s="45">
        <v>22</v>
      </c>
      <c r="E497" s="44" t="s">
        <v>194</v>
      </c>
    </row>
    <row r="498" spans="1:5" x14ac:dyDescent="0.25">
      <c r="A498" s="44" t="s">
        <v>337</v>
      </c>
      <c r="B498" s="45">
        <v>2020</v>
      </c>
      <c r="C498" s="44" t="s">
        <v>9</v>
      </c>
      <c r="D498" s="45">
        <v>22</v>
      </c>
      <c r="E498" s="44" t="s">
        <v>194</v>
      </c>
    </row>
    <row r="499" spans="1:5" x14ac:dyDescent="0.25">
      <c r="A499" s="44" t="s">
        <v>339</v>
      </c>
      <c r="B499" s="45">
        <v>2020</v>
      </c>
      <c r="C499" s="44" t="s">
        <v>9</v>
      </c>
      <c r="D499" s="45">
        <v>22</v>
      </c>
      <c r="E499" s="44" t="s">
        <v>194</v>
      </c>
    </row>
    <row r="500" spans="1:5" x14ac:dyDescent="0.25">
      <c r="A500" s="44" t="s">
        <v>341</v>
      </c>
      <c r="B500" s="45">
        <v>2021</v>
      </c>
      <c r="C500" s="44" t="s">
        <v>9</v>
      </c>
      <c r="D500" s="45">
        <v>22</v>
      </c>
      <c r="E500" s="44" t="s">
        <v>194</v>
      </c>
    </row>
    <row r="501" spans="1:5" x14ac:dyDescent="0.25">
      <c r="A501" s="44" t="s">
        <v>329</v>
      </c>
      <c r="B501" s="45">
        <v>2022</v>
      </c>
      <c r="C501" s="44" t="s">
        <v>9</v>
      </c>
      <c r="D501" s="45">
        <v>22</v>
      </c>
      <c r="E501" s="44" t="s">
        <v>194</v>
      </c>
    </row>
    <row r="502" spans="1:5" x14ac:dyDescent="0.25">
      <c r="A502" s="44" t="s">
        <v>335</v>
      </c>
      <c r="B502" s="45">
        <v>2018</v>
      </c>
      <c r="C502" s="44" t="s">
        <v>9</v>
      </c>
      <c r="D502" s="45">
        <v>23</v>
      </c>
      <c r="E502" s="44" t="s">
        <v>194</v>
      </c>
    </row>
    <row r="503" spans="1:5" x14ac:dyDescent="0.25">
      <c r="A503" s="44" t="s">
        <v>337</v>
      </c>
      <c r="B503" s="45">
        <v>2019</v>
      </c>
      <c r="C503" s="44" t="s">
        <v>9</v>
      </c>
      <c r="D503" s="45">
        <v>23</v>
      </c>
      <c r="E503" s="44" t="s">
        <v>194</v>
      </c>
    </row>
    <row r="504" spans="1:5" x14ac:dyDescent="0.25">
      <c r="A504" s="44" t="s">
        <v>340</v>
      </c>
      <c r="B504" s="45">
        <v>2019</v>
      </c>
      <c r="C504" s="44" t="s">
        <v>9</v>
      </c>
      <c r="D504" s="45">
        <v>23</v>
      </c>
      <c r="E504" s="44" t="s">
        <v>194</v>
      </c>
    </row>
    <row r="505" spans="1:5" x14ac:dyDescent="0.25">
      <c r="A505" s="44" t="s">
        <v>342</v>
      </c>
      <c r="B505" s="45">
        <v>2020</v>
      </c>
      <c r="C505" s="44" t="s">
        <v>9</v>
      </c>
      <c r="D505" s="45">
        <v>23</v>
      </c>
      <c r="E505" s="44" t="s">
        <v>194</v>
      </c>
    </row>
    <row r="506" spans="1:5" x14ac:dyDescent="0.25">
      <c r="A506" s="44" t="s">
        <v>338</v>
      </c>
      <c r="B506" s="45">
        <v>2020</v>
      </c>
      <c r="C506" s="44" t="s">
        <v>9</v>
      </c>
      <c r="D506" s="45">
        <v>23</v>
      </c>
      <c r="E506" s="44" t="s">
        <v>194</v>
      </c>
    </row>
    <row r="507" spans="1:5" x14ac:dyDescent="0.25">
      <c r="A507" s="44" t="s">
        <v>342</v>
      </c>
      <c r="B507" s="45">
        <v>2021</v>
      </c>
      <c r="C507" s="44" t="s">
        <v>9</v>
      </c>
      <c r="D507" s="45">
        <v>23</v>
      </c>
      <c r="E507" s="44" t="s">
        <v>194</v>
      </c>
    </row>
    <row r="508" spans="1:5" x14ac:dyDescent="0.25">
      <c r="A508" s="44" t="s">
        <v>336</v>
      </c>
      <c r="B508" s="45">
        <v>2022</v>
      </c>
      <c r="C508" s="44" t="s">
        <v>9</v>
      </c>
      <c r="D508" s="45">
        <v>23</v>
      </c>
      <c r="E508" s="44" t="s">
        <v>194</v>
      </c>
    </row>
    <row r="509" spans="1:5" x14ac:dyDescent="0.25">
      <c r="A509" s="44" t="s">
        <v>341</v>
      </c>
      <c r="B509" s="45">
        <v>2022</v>
      </c>
      <c r="C509" s="44" t="s">
        <v>9</v>
      </c>
      <c r="D509" s="45">
        <v>23</v>
      </c>
      <c r="E509" s="44" t="s">
        <v>194</v>
      </c>
    </row>
    <row r="510" spans="1:5" x14ac:dyDescent="0.25">
      <c r="A510" s="44" t="s">
        <v>336</v>
      </c>
      <c r="B510" s="45">
        <v>2023</v>
      </c>
      <c r="C510" s="44" t="s">
        <v>9</v>
      </c>
      <c r="D510" s="45">
        <v>23</v>
      </c>
      <c r="E510" s="44" t="s">
        <v>194</v>
      </c>
    </row>
    <row r="511" spans="1:5" x14ac:dyDescent="0.25">
      <c r="A511" s="44" t="s">
        <v>341</v>
      </c>
      <c r="B511" s="45">
        <v>2023</v>
      </c>
      <c r="C511" s="44" t="s">
        <v>9</v>
      </c>
      <c r="D511" s="45">
        <v>23</v>
      </c>
      <c r="E511" s="44" t="s">
        <v>194</v>
      </c>
    </row>
    <row r="512" spans="1:5" x14ac:dyDescent="0.25">
      <c r="A512" s="44" t="s">
        <v>342</v>
      </c>
      <c r="B512" s="45">
        <v>2018</v>
      </c>
      <c r="C512" s="44" t="s">
        <v>9</v>
      </c>
      <c r="D512" s="45">
        <v>24</v>
      </c>
      <c r="E512" s="44" t="s">
        <v>194</v>
      </c>
    </row>
    <row r="513" spans="1:5" x14ac:dyDescent="0.25">
      <c r="A513" s="44" t="s">
        <v>343</v>
      </c>
      <c r="B513" s="45">
        <v>2018</v>
      </c>
      <c r="C513" s="44" t="s">
        <v>9</v>
      </c>
      <c r="D513" s="45">
        <v>24</v>
      </c>
      <c r="E513" s="44" t="s">
        <v>194</v>
      </c>
    </row>
    <row r="514" spans="1:5" x14ac:dyDescent="0.25">
      <c r="A514" s="44" t="s">
        <v>342</v>
      </c>
      <c r="B514" s="45">
        <v>2019</v>
      </c>
      <c r="C514" s="44" t="s">
        <v>9</v>
      </c>
      <c r="D514" s="45">
        <v>24</v>
      </c>
      <c r="E514" s="44" t="s">
        <v>194</v>
      </c>
    </row>
    <row r="515" spans="1:5" x14ac:dyDescent="0.25">
      <c r="A515" s="44" t="s">
        <v>340</v>
      </c>
      <c r="B515" s="45">
        <v>2020</v>
      </c>
      <c r="C515" s="44" t="s">
        <v>9</v>
      </c>
      <c r="D515" s="45">
        <v>24</v>
      </c>
      <c r="E515" s="44" t="s">
        <v>194</v>
      </c>
    </row>
    <row r="516" spans="1:5" x14ac:dyDescent="0.25">
      <c r="A516" s="44" t="s">
        <v>320</v>
      </c>
      <c r="B516" s="45">
        <v>2022</v>
      </c>
      <c r="C516" s="44" t="s">
        <v>9</v>
      </c>
      <c r="D516" s="45">
        <v>24</v>
      </c>
      <c r="E516" s="44" t="s">
        <v>194</v>
      </c>
    </row>
    <row r="517" spans="1:5" x14ac:dyDescent="0.25">
      <c r="A517" s="44" t="s">
        <v>342</v>
      </c>
      <c r="B517" s="45">
        <v>2022</v>
      </c>
      <c r="C517" s="44" t="s">
        <v>9</v>
      </c>
      <c r="D517" s="45">
        <v>24</v>
      </c>
      <c r="E517" s="44" t="s">
        <v>194</v>
      </c>
    </row>
    <row r="518" spans="1:5" x14ac:dyDescent="0.25">
      <c r="A518" s="44" t="s">
        <v>333</v>
      </c>
      <c r="B518" s="45">
        <v>2022</v>
      </c>
      <c r="C518" s="44" t="s">
        <v>9</v>
      </c>
      <c r="D518" s="45">
        <v>24</v>
      </c>
      <c r="E518" s="44" t="s">
        <v>194</v>
      </c>
    </row>
    <row r="519" spans="1:5" x14ac:dyDescent="0.25">
      <c r="A519" s="44" t="s">
        <v>318</v>
      </c>
      <c r="B519" s="45">
        <v>2023</v>
      </c>
      <c r="C519" s="44" t="s">
        <v>9</v>
      </c>
      <c r="D519" s="45">
        <v>24</v>
      </c>
      <c r="E519" s="44" t="s">
        <v>194</v>
      </c>
    </row>
    <row r="520" spans="1:5" x14ac:dyDescent="0.25">
      <c r="A520" s="44" t="s">
        <v>341</v>
      </c>
      <c r="B520" s="45">
        <v>2018</v>
      </c>
      <c r="C520" s="44" t="s">
        <v>9</v>
      </c>
      <c r="D520" s="45">
        <v>25</v>
      </c>
      <c r="E520" s="44" t="s">
        <v>194</v>
      </c>
    </row>
    <row r="521" spans="1:5" x14ac:dyDescent="0.25">
      <c r="A521" s="44" t="s">
        <v>344</v>
      </c>
      <c r="B521" s="45">
        <v>2021</v>
      </c>
      <c r="C521" s="44" t="s">
        <v>9</v>
      </c>
      <c r="D521" s="45">
        <v>25</v>
      </c>
      <c r="E521" s="44" t="s">
        <v>194</v>
      </c>
    </row>
    <row r="522" spans="1:5" x14ac:dyDescent="0.25">
      <c r="A522" s="44" t="s">
        <v>339</v>
      </c>
      <c r="B522" s="45">
        <v>2021</v>
      </c>
      <c r="C522" s="44" t="s">
        <v>9</v>
      </c>
      <c r="D522" s="45">
        <v>25</v>
      </c>
      <c r="E522" s="44" t="s">
        <v>194</v>
      </c>
    </row>
    <row r="523" spans="1:5" x14ac:dyDescent="0.25">
      <c r="A523" s="44" t="s">
        <v>344</v>
      </c>
      <c r="B523" s="45">
        <v>2022</v>
      </c>
      <c r="C523" s="44" t="s">
        <v>9</v>
      </c>
      <c r="D523" s="45">
        <v>25</v>
      </c>
      <c r="E523" s="44" t="s">
        <v>194</v>
      </c>
    </row>
    <row r="524" spans="1:5" x14ac:dyDescent="0.25">
      <c r="A524" s="44" t="s">
        <v>320</v>
      </c>
      <c r="B524" s="45">
        <v>2023</v>
      </c>
      <c r="C524" s="44" t="s">
        <v>9</v>
      </c>
      <c r="D524" s="45">
        <v>25</v>
      </c>
      <c r="E524" s="44" t="s">
        <v>194</v>
      </c>
    </row>
    <row r="525" spans="1:5" x14ac:dyDescent="0.25">
      <c r="A525" s="44" t="s">
        <v>342</v>
      </c>
      <c r="B525" s="45">
        <v>2023</v>
      </c>
      <c r="C525" s="44" t="s">
        <v>9</v>
      </c>
      <c r="D525" s="45">
        <v>25</v>
      </c>
      <c r="E525" s="44" t="s">
        <v>194</v>
      </c>
    </row>
    <row r="526" spans="1:5" x14ac:dyDescent="0.25">
      <c r="A526" s="44" t="s">
        <v>344</v>
      </c>
      <c r="B526" s="45">
        <v>2023</v>
      </c>
      <c r="C526" s="44" t="s">
        <v>9</v>
      </c>
      <c r="D526" s="45">
        <v>25</v>
      </c>
      <c r="E526" s="44" t="s">
        <v>194</v>
      </c>
    </row>
    <row r="527" spans="1:5" x14ac:dyDescent="0.25">
      <c r="A527" s="44" t="s">
        <v>344</v>
      </c>
      <c r="B527" s="45">
        <v>2018</v>
      </c>
      <c r="C527" s="44" t="s">
        <v>9</v>
      </c>
      <c r="D527" s="45">
        <v>26</v>
      </c>
      <c r="E527" s="44" t="s">
        <v>194</v>
      </c>
    </row>
    <row r="528" spans="1:5" x14ac:dyDescent="0.25">
      <c r="A528" s="44" t="s">
        <v>344</v>
      </c>
      <c r="B528" s="45">
        <v>2019</v>
      </c>
      <c r="C528" s="44" t="s">
        <v>9</v>
      </c>
      <c r="D528" s="45">
        <v>26</v>
      </c>
      <c r="E528" s="44" t="s">
        <v>194</v>
      </c>
    </row>
    <row r="529" spans="1:5" x14ac:dyDescent="0.25">
      <c r="A529" s="44" t="s">
        <v>343</v>
      </c>
      <c r="B529" s="45">
        <v>2020</v>
      </c>
      <c r="C529" s="44" t="s">
        <v>9</v>
      </c>
      <c r="D529" s="45">
        <v>26</v>
      </c>
      <c r="E529" s="44" t="s">
        <v>194</v>
      </c>
    </row>
    <row r="530" spans="1:5" x14ac:dyDescent="0.25">
      <c r="A530" s="44" t="s">
        <v>344</v>
      </c>
      <c r="B530" s="45">
        <v>2020</v>
      </c>
      <c r="C530" s="44" t="s">
        <v>9</v>
      </c>
      <c r="D530" s="45">
        <v>26</v>
      </c>
      <c r="E530" s="44" t="s">
        <v>194</v>
      </c>
    </row>
    <row r="531" spans="1:5" x14ac:dyDescent="0.25">
      <c r="A531" s="44" t="s">
        <v>337</v>
      </c>
      <c r="B531" s="45">
        <v>2021</v>
      </c>
      <c r="C531" s="44" t="s">
        <v>9</v>
      </c>
      <c r="D531" s="45">
        <v>26</v>
      </c>
      <c r="E531" s="44" t="s">
        <v>194</v>
      </c>
    </row>
    <row r="532" spans="1:5" x14ac:dyDescent="0.25">
      <c r="A532" s="44" t="s">
        <v>332</v>
      </c>
      <c r="B532" s="45">
        <v>2021</v>
      </c>
      <c r="C532" s="44" t="s">
        <v>9</v>
      </c>
      <c r="D532" s="45">
        <v>26</v>
      </c>
      <c r="E532" s="44" t="s">
        <v>194</v>
      </c>
    </row>
    <row r="533" spans="1:5" x14ac:dyDescent="0.25">
      <c r="A533" s="44" t="s">
        <v>329</v>
      </c>
      <c r="B533" s="45">
        <v>2023</v>
      </c>
      <c r="C533" s="44" t="s">
        <v>9</v>
      </c>
      <c r="D533" s="45">
        <v>26</v>
      </c>
      <c r="E533" s="44" t="s">
        <v>194</v>
      </c>
    </row>
    <row r="534" spans="1:5" x14ac:dyDescent="0.25">
      <c r="A534" s="44" t="s">
        <v>345</v>
      </c>
      <c r="B534" s="45">
        <v>2018</v>
      </c>
      <c r="C534" s="44" t="s">
        <v>9</v>
      </c>
      <c r="D534" s="45">
        <v>27</v>
      </c>
      <c r="E534" s="44" t="s">
        <v>194</v>
      </c>
    </row>
    <row r="535" spans="1:5" x14ac:dyDescent="0.25">
      <c r="A535" s="44" t="s">
        <v>346</v>
      </c>
      <c r="B535" s="45">
        <v>2018</v>
      </c>
      <c r="C535" s="44" t="s">
        <v>9</v>
      </c>
      <c r="D535" s="45">
        <v>27</v>
      </c>
      <c r="E535" s="44" t="s">
        <v>194</v>
      </c>
    </row>
    <row r="536" spans="1:5" x14ac:dyDescent="0.25">
      <c r="A536" s="44" t="s">
        <v>347</v>
      </c>
      <c r="B536" s="45">
        <v>2018</v>
      </c>
      <c r="C536" s="44" t="s">
        <v>9</v>
      </c>
      <c r="D536" s="45">
        <v>27</v>
      </c>
      <c r="E536" s="44" t="s">
        <v>194</v>
      </c>
    </row>
    <row r="537" spans="1:5" x14ac:dyDescent="0.25">
      <c r="A537" s="44" t="s">
        <v>330</v>
      </c>
      <c r="B537" s="45">
        <v>2019</v>
      </c>
      <c r="C537" s="44" t="s">
        <v>9</v>
      </c>
      <c r="D537" s="45">
        <v>27</v>
      </c>
      <c r="E537" s="44" t="s">
        <v>194</v>
      </c>
    </row>
    <row r="538" spans="1:5" x14ac:dyDescent="0.25">
      <c r="A538" s="44" t="s">
        <v>346</v>
      </c>
      <c r="B538" s="45">
        <v>2019</v>
      </c>
      <c r="C538" s="44" t="s">
        <v>9</v>
      </c>
      <c r="D538" s="45">
        <v>27</v>
      </c>
      <c r="E538" s="44" t="s">
        <v>194</v>
      </c>
    </row>
    <row r="539" spans="1:5" x14ac:dyDescent="0.25">
      <c r="A539" s="44" t="s">
        <v>346</v>
      </c>
      <c r="B539" s="45">
        <v>2020</v>
      </c>
      <c r="C539" s="44" t="s">
        <v>9</v>
      </c>
      <c r="D539" s="45">
        <v>27</v>
      </c>
      <c r="E539" s="44" t="s">
        <v>194</v>
      </c>
    </row>
    <row r="540" spans="1:5" x14ac:dyDescent="0.25">
      <c r="A540" s="44" t="s">
        <v>346</v>
      </c>
      <c r="B540" s="45">
        <v>2021</v>
      </c>
      <c r="C540" s="44" t="s">
        <v>9</v>
      </c>
      <c r="D540" s="45">
        <v>27</v>
      </c>
      <c r="E540" s="44" t="s">
        <v>194</v>
      </c>
    </row>
    <row r="541" spans="1:5" x14ac:dyDescent="0.25">
      <c r="A541" s="44" t="s">
        <v>346</v>
      </c>
      <c r="B541" s="45">
        <v>2022</v>
      </c>
      <c r="C541" s="44" t="s">
        <v>9</v>
      </c>
      <c r="D541" s="45">
        <v>27</v>
      </c>
      <c r="E541" s="44" t="s">
        <v>194</v>
      </c>
    </row>
    <row r="542" spans="1:5" x14ac:dyDescent="0.25">
      <c r="A542" s="44" t="s">
        <v>339</v>
      </c>
      <c r="B542" s="45">
        <v>2022</v>
      </c>
      <c r="C542" s="44" t="s">
        <v>9</v>
      </c>
      <c r="D542" s="45">
        <v>27</v>
      </c>
      <c r="E542" s="44" t="s">
        <v>194</v>
      </c>
    </row>
    <row r="543" spans="1:5" x14ac:dyDescent="0.25">
      <c r="A543" s="44" t="s">
        <v>346</v>
      </c>
      <c r="B543" s="45">
        <v>2023</v>
      </c>
      <c r="C543" s="44" t="s">
        <v>9</v>
      </c>
      <c r="D543" s="45">
        <v>27</v>
      </c>
      <c r="E543" s="44" t="s">
        <v>194</v>
      </c>
    </row>
    <row r="544" spans="1:5" x14ac:dyDescent="0.25">
      <c r="A544" s="44" t="s">
        <v>339</v>
      </c>
      <c r="B544" s="45">
        <v>2023</v>
      </c>
      <c r="C544" s="44" t="s">
        <v>9</v>
      </c>
      <c r="D544" s="45">
        <v>27</v>
      </c>
      <c r="E544" s="44" t="s">
        <v>194</v>
      </c>
    </row>
    <row r="545" spans="1:5" x14ac:dyDescent="0.25">
      <c r="A545" s="44" t="s">
        <v>343</v>
      </c>
      <c r="B545" s="45">
        <v>2019</v>
      </c>
      <c r="C545" s="44" t="s">
        <v>9</v>
      </c>
      <c r="D545" s="45">
        <v>28</v>
      </c>
      <c r="E545" s="44" t="s">
        <v>194</v>
      </c>
    </row>
    <row r="546" spans="1:5" x14ac:dyDescent="0.25">
      <c r="A546" s="44" t="s">
        <v>340</v>
      </c>
      <c r="B546" s="45">
        <v>2021</v>
      </c>
      <c r="C546" s="44" t="s">
        <v>9</v>
      </c>
      <c r="D546" s="45">
        <v>28</v>
      </c>
      <c r="E546" s="44" t="s">
        <v>194</v>
      </c>
    </row>
    <row r="547" spans="1:5" x14ac:dyDescent="0.25">
      <c r="A547" s="44" t="s">
        <v>334</v>
      </c>
      <c r="B547" s="45">
        <v>2019</v>
      </c>
      <c r="C547" s="44" t="s">
        <v>9</v>
      </c>
      <c r="D547" s="45">
        <v>29</v>
      </c>
      <c r="E547" s="44" t="s">
        <v>194</v>
      </c>
    </row>
    <row r="548" spans="1:5" x14ac:dyDescent="0.25">
      <c r="A548" s="44" t="s">
        <v>343</v>
      </c>
      <c r="B548" s="45">
        <v>2021</v>
      </c>
      <c r="C548" s="44" t="s">
        <v>9</v>
      </c>
      <c r="D548" s="45">
        <v>29</v>
      </c>
      <c r="E548" s="44" t="s">
        <v>194</v>
      </c>
    </row>
    <row r="549" spans="1:5" x14ac:dyDescent="0.25">
      <c r="A549" s="44" t="s">
        <v>338</v>
      </c>
      <c r="B549" s="45">
        <v>2021</v>
      </c>
      <c r="C549" s="44" t="s">
        <v>9</v>
      </c>
      <c r="D549" s="45">
        <v>29</v>
      </c>
      <c r="E549" s="44" t="s">
        <v>194</v>
      </c>
    </row>
    <row r="550" spans="1:5" x14ac:dyDescent="0.25">
      <c r="A550" s="44" t="s">
        <v>333</v>
      </c>
      <c r="B550" s="45">
        <v>2023</v>
      </c>
      <c r="C550" s="44" t="s">
        <v>9</v>
      </c>
      <c r="D550" s="45">
        <v>29</v>
      </c>
      <c r="E550" s="44" t="s">
        <v>194</v>
      </c>
    </row>
    <row r="551" spans="1:5" x14ac:dyDescent="0.25">
      <c r="A551" s="44" t="s">
        <v>348</v>
      </c>
      <c r="B551" s="45">
        <v>2018</v>
      </c>
      <c r="C551" s="44" t="s">
        <v>9</v>
      </c>
      <c r="D551" s="45">
        <v>30</v>
      </c>
      <c r="E551" s="44" t="s">
        <v>194</v>
      </c>
    </row>
    <row r="552" spans="1:5" x14ac:dyDescent="0.25">
      <c r="A552" s="44" t="s">
        <v>347</v>
      </c>
      <c r="B552" s="45">
        <v>2019</v>
      </c>
      <c r="C552" s="44" t="s">
        <v>9</v>
      </c>
      <c r="D552" s="45">
        <v>30</v>
      </c>
      <c r="E552" s="44" t="s">
        <v>194</v>
      </c>
    </row>
    <row r="553" spans="1:5" x14ac:dyDescent="0.25">
      <c r="A553" s="44" t="s">
        <v>332</v>
      </c>
      <c r="B553" s="45">
        <v>2022</v>
      </c>
      <c r="C553" s="44" t="s">
        <v>9</v>
      </c>
      <c r="D553" s="45">
        <v>30</v>
      </c>
      <c r="E553" s="44" t="s">
        <v>194</v>
      </c>
    </row>
    <row r="554" spans="1:5" x14ac:dyDescent="0.25">
      <c r="A554" s="44" t="s">
        <v>345</v>
      </c>
      <c r="B554" s="45">
        <v>2019</v>
      </c>
      <c r="C554" s="44" t="s">
        <v>9</v>
      </c>
      <c r="D554" s="45">
        <v>31</v>
      </c>
      <c r="E554" s="44" t="s">
        <v>194</v>
      </c>
    </row>
    <row r="555" spans="1:5" x14ac:dyDescent="0.25">
      <c r="A555" s="44" t="s">
        <v>337</v>
      </c>
      <c r="B555" s="45">
        <v>2022</v>
      </c>
      <c r="C555" s="44" t="s">
        <v>9</v>
      </c>
      <c r="D555" s="45">
        <v>31</v>
      </c>
      <c r="E555" s="44" t="s">
        <v>194</v>
      </c>
    </row>
    <row r="556" spans="1:5" x14ac:dyDescent="0.25">
      <c r="A556" s="44" t="s">
        <v>343</v>
      </c>
      <c r="B556" s="45">
        <v>2022</v>
      </c>
      <c r="C556" s="44" t="s">
        <v>9</v>
      </c>
      <c r="D556" s="45">
        <v>31</v>
      </c>
      <c r="E556" s="44" t="s">
        <v>194</v>
      </c>
    </row>
    <row r="557" spans="1:5" x14ac:dyDescent="0.25">
      <c r="A557" s="44" t="s">
        <v>343</v>
      </c>
      <c r="B557" s="45">
        <v>2023</v>
      </c>
      <c r="C557" s="44" t="s">
        <v>9</v>
      </c>
      <c r="D557" s="45">
        <v>31</v>
      </c>
      <c r="E557" s="44" t="s">
        <v>194</v>
      </c>
    </row>
    <row r="558" spans="1:5" x14ac:dyDescent="0.25">
      <c r="A558" s="44" t="s">
        <v>332</v>
      </c>
      <c r="B558" s="45">
        <v>2023</v>
      </c>
      <c r="C558" s="44" t="s">
        <v>9</v>
      </c>
      <c r="D558" s="45">
        <v>31</v>
      </c>
      <c r="E558" s="44" t="s">
        <v>194</v>
      </c>
    </row>
    <row r="559" spans="1:5" x14ac:dyDescent="0.25">
      <c r="A559" s="44" t="s">
        <v>337</v>
      </c>
      <c r="B559" s="45">
        <v>2023</v>
      </c>
      <c r="C559" s="44" t="s">
        <v>9</v>
      </c>
      <c r="D559" s="45">
        <v>32</v>
      </c>
      <c r="E559" s="44" t="s">
        <v>194</v>
      </c>
    </row>
    <row r="560" spans="1:5" x14ac:dyDescent="0.25">
      <c r="A560" s="44" t="s">
        <v>349</v>
      </c>
      <c r="B560" s="45">
        <v>2018</v>
      </c>
      <c r="C560" s="44" t="s">
        <v>9</v>
      </c>
      <c r="D560" s="45">
        <v>33</v>
      </c>
      <c r="E560" s="44" t="s">
        <v>194</v>
      </c>
    </row>
    <row r="561" spans="1:5" x14ac:dyDescent="0.25">
      <c r="A561" s="44" t="s">
        <v>345</v>
      </c>
      <c r="B561" s="45">
        <v>2020</v>
      </c>
      <c r="C561" s="44" t="s">
        <v>9</v>
      </c>
      <c r="D561" s="45">
        <v>33</v>
      </c>
      <c r="E561" s="44" t="s">
        <v>194</v>
      </c>
    </row>
    <row r="562" spans="1:5" x14ac:dyDescent="0.25">
      <c r="A562" s="44" t="s">
        <v>338</v>
      </c>
      <c r="B562" s="45">
        <v>2022</v>
      </c>
      <c r="C562" s="44" t="s">
        <v>9</v>
      </c>
      <c r="D562" s="45">
        <v>33</v>
      </c>
      <c r="E562" s="44" t="s">
        <v>194</v>
      </c>
    </row>
    <row r="563" spans="1:5" x14ac:dyDescent="0.25">
      <c r="A563" s="44" t="s">
        <v>350</v>
      </c>
      <c r="B563" s="45">
        <v>2018</v>
      </c>
      <c r="C563" s="44" t="s">
        <v>9</v>
      </c>
      <c r="D563" s="45">
        <v>35</v>
      </c>
      <c r="E563" s="44" t="s">
        <v>194</v>
      </c>
    </row>
    <row r="564" spans="1:5" x14ac:dyDescent="0.25">
      <c r="A564" s="44" t="s">
        <v>351</v>
      </c>
      <c r="B564" s="45">
        <v>2020</v>
      </c>
      <c r="C564" s="44" t="s">
        <v>9</v>
      </c>
      <c r="D564" s="45">
        <v>35</v>
      </c>
      <c r="E564" s="44" t="s">
        <v>194</v>
      </c>
    </row>
    <row r="565" spans="1:5" x14ac:dyDescent="0.25">
      <c r="A565" s="44" t="s">
        <v>347</v>
      </c>
      <c r="B565" s="45">
        <v>2020</v>
      </c>
      <c r="C565" s="44" t="s">
        <v>9</v>
      </c>
      <c r="D565" s="45">
        <v>35</v>
      </c>
      <c r="E565" s="44" t="s">
        <v>194</v>
      </c>
    </row>
    <row r="566" spans="1:5" x14ac:dyDescent="0.25">
      <c r="A566" s="44" t="s">
        <v>351</v>
      </c>
      <c r="B566" s="45">
        <v>2021</v>
      </c>
      <c r="C566" s="44" t="s">
        <v>9</v>
      </c>
      <c r="D566" s="45">
        <v>35</v>
      </c>
      <c r="E566" s="44" t="s">
        <v>194</v>
      </c>
    </row>
    <row r="567" spans="1:5" x14ac:dyDescent="0.25">
      <c r="A567" s="44" t="s">
        <v>349</v>
      </c>
      <c r="B567" s="45">
        <v>2021</v>
      </c>
      <c r="C567" s="44" t="s">
        <v>9</v>
      </c>
      <c r="D567" s="45">
        <v>35</v>
      </c>
      <c r="E567" s="44" t="s">
        <v>194</v>
      </c>
    </row>
    <row r="568" spans="1:5" x14ac:dyDescent="0.25">
      <c r="A568" s="44" t="s">
        <v>351</v>
      </c>
      <c r="B568" s="45">
        <v>2022</v>
      </c>
      <c r="C568" s="44" t="s">
        <v>9</v>
      </c>
      <c r="D568" s="45">
        <v>35</v>
      </c>
      <c r="E568" s="44" t="s">
        <v>194</v>
      </c>
    </row>
    <row r="569" spans="1:5" x14ac:dyDescent="0.25">
      <c r="A569" s="44" t="s">
        <v>349</v>
      </c>
      <c r="B569" s="45">
        <v>2022</v>
      </c>
      <c r="C569" s="44" t="s">
        <v>9</v>
      </c>
      <c r="D569" s="45">
        <v>35</v>
      </c>
      <c r="E569" s="44" t="s">
        <v>194</v>
      </c>
    </row>
    <row r="570" spans="1:5" x14ac:dyDescent="0.25">
      <c r="A570" s="44" t="s">
        <v>351</v>
      </c>
      <c r="B570" s="45">
        <v>2023</v>
      </c>
      <c r="C570" s="44" t="s">
        <v>9</v>
      </c>
      <c r="D570" s="45">
        <v>35</v>
      </c>
      <c r="E570" s="44" t="s">
        <v>194</v>
      </c>
    </row>
    <row r="571" spans="1:5" x14ac:dyDescent="0.25">
      <c r="A571" s="44" t="s">
        <v>352</v>
      </c>
      <c r="B571" s="45">
        <v>2018</v>
      </c>
      <c r="C571" s="44" t="s">
        <v>9</v>
      </c>
      <c r="D571" s="45">
        <v>36</v>
      </c>
      <c r="E571" s="44" t="s">
        <v>194</v>
      </c>
    </row>
    <row r="572" spans="1:5" x14ac:dyDescent="0.25">
      <c r="A572" s="44" t="s">
        <v>334</v>
      </c>
      <c r="B572" s="45">
        <v>2020</v>
      </c>
      <c r="C572" s="44" t="s">
        <v>9</v>
      </c>
      <c r="D572" s="45">
        <v>36</v>
      </c>
      <c r="E572" s="44" t="s">
        <v>194</v>
      </c>
    </row>
    <row r="573" spans="1:5" x14ac:dyDescent="0.25">
      <c r="A573" s="44" t="s">
        <v>345</v>
      </c>
      <c r="B573" s="45">
        <v>2021</v>
      </c>
      <c r="C573" s="44" t="s">
        <v>9</v>
      </c>
      <c r="D573" s="45">
        <v>36</v>
      </c>
      <c r="E573" s="44" t="s">
        <v>194</v>
      </c>
    </row>
    <row r="574" spans="1:5" x14ac:dyDescent="0.25">
      <c r="A574" s="44" t="s">
        <v>340</v>
      </c>
      <c r="B574" s="45">
        <v>2022</v>
      </c>
      <c r="C574" s="44" t="s">
        <v>9</v>
      </c>
      <c r="D574" s="45">
        <v>36</v>
      </c>
      <c r="E574" s="44" t="s">
        <v>194</v>
      </c>
    </row>
    <row r="575" spans="1:5" x14ac:dyDescent="0.25">
      <c r="A575" s="44" t="s">
        <v>338</v>
      </c>
      <c r="B575" s="45">
        <v>2023</v>
      </c>
      <c r="C575" s="44" t="s">
        <v>9</v>
      </c>
      <c r="D575" s="45">
        <v>36</v>
      </c>
      <c r="E575" s="44" t="s">
        <v>194</v>
      </c>
    </row>
    <row r="576" spans="1:5" x14ac:dyDescent="0.25">
      <c r="A576" s="44" t="s">
        <v>349</v>
      </c>
      <c r="B576" s="45">
        <v>2023</v>
      </c>
      <c r="C576" s="44" t="s">
        <v>9</v>
      </c>
      <c r="D576" s="45">
        <v>36</v>
      </c>
      <c r="E576" s="44" t="s">
        <v>194</v>
      </c>
    </row>
    <row r="577" spans="1:5" x14ac:dyDescent="0.25">
      <c r="A577" s="44" t="s">
        <v>351</v>
      </c>
      <c r="B577" s="45">
        <v>2019</v>
      </c>
      <c r="C577" s="44" t="s">
        <v>9</v>
      </c>
      <c r="D577" s="45">
        <v>37</v>
      </c>
      <c r="E577" s="44" t="s">
        <v>194</v>
      </c>
    </row>
    <row r="578" spans="1:5" x14ac:dyDescent="0.25">
      <c r="A578" s="44" t="s">
        <v>351</v>
      </c>
      <c r="B578" s="45">
        <v>2018</v>
      </c>
      <c r="C578" s="44" t="s">
        <v>9</v>
      </c>
      <c r="D578" s="45">
        <v>38</v>
      </c>
      <c r="E578" s="44" t="s">
        <v>194</v>
      </c>
    </row>
    <row r="579" spans="1:5" x14ac:dyDescent="0.25">
      <c r="A579" s="44" t="s">
        <v>352</v>
      </c>
      <c r="B579" s="45">
        <v>2019</v>
      </c>
      <c r="C579" s="44" t="s">
        <v>9</v>
      </c>
      <c r="D579" s="45">
        <v>38</v>
      </c>
      <c r="E579" s="44" t="s">
        <v>194</v>
      </c>
    </row>
    <row r="580" spans="1:5" x14ac:dyDescent="0.25">
      <c r="A580" s="44" t="s">
        <v>350</v>
      </c>
      <c r="B580" s="45">
        <v>2019</v>
      </c>
      <c r="C580" s="44" t="s">
        <v>9</v>
      </c>
      <c r="D580" s="45">
        <v>38</v>
      </c>
      <c r="E580" s="44" t="s">
        <v>194</v>
      </c>
    </row>
    <row r="581" spans="1:5" x14ac:dyDescent="0.25">
      <c r="A581" s="44" t="s">
        <v>340</v>
      </c>
      <c r="B581" s="45">
        <v>2023</v>
      </c>
      <c r="C581" s="44" t="s">
        <v>9</v>
      </c>
      <c r="D581" s="45">
        <v>38</v>
      </c>
      <c r="E581" s="44" t="s">
        <v>194</v>
      </c>
    </row>
    <row r="582" spans="1:5" x14ac:dyDescent="0.25">
      <c r="A582" s="44" t="s">
        <v>353</v>
      </c>
      <c r="B582" s="45">
        <v>2018</v>
      </c>
      <c r="C582" s="44" t="s">
        <v>9</v>
      </c>
      <c r="D582" s="45">
        <v>39</v>
      </c>
      <c r="E582" s="44" t="s">
        <v>194</v>
      </c>
    </row>
    <row r="583" spans="1:5" x14ac:dyDescent="0.25">
      <c r="A583" s="44" t="s">
        <v>354</v>
      </c>
      <c r="B583" s="45">
        <v>2018</v>
      </c>
      <c r="C583" s="44" t="s">
        <v>9</v>
      </c>
      <c r="D583" s="45">
        <v>39</v>
      </c>
      <c r="E583" s="44" t="s">
        <v>194</v>
      </c>
    </row>
    <row r="584" spans="1:5" x14ac:dyDescent="0.25">
      <c r="A584" s="44" t="s">
        <v>352</v>
      </c>
      <c r="B584" s="45">
        <v>2020</v>
      </c>
      <c r="C584" s="44" t="s">
        <v>9</v>
      </c>
      <c r="D584" s="45">
        <v>39</v>
      </c>
      <c r="E584" s="44" t="s">
        <v>194</v>
      </c>
    </row>
    <row r="585" spans="1:5" x14ac:dyDescent="0.25">
      <c r="A585" s="44" t="s">
        <v>350</v>
      </c>
      <c r="B585" s="45">
        <v>2020</v>
      </c>
      <c r="C585" s="44" t="s">
        <v>9</v>
      </c>
      <c r="D585" s="45">
        <v>39</v>
      </c>
      <c r="E585" s="44" t="s">
        <v>194</v>
      </c>
    </row>
    <row r="586" spans="1:5" x14ac:dyDescent="0.25">
      <c r="A586" s="44" t="s">
        <v>352</v>
      </c>
      <c r="B586" s="45">
        <v>2021</v>
      </c>
      <c r="C586" s="44" t="s">
        <v>9</v>
      </c>
      <c r="D586" s="45">
        <v>39</v>
      </c>
      <c r="E586" s="44" t="s">
        <v>194</v>
      </c>
    </row>
    <row r="587" spans="1:5" x14ac:dyDescent="0.25">
      <c r="A587" s="44" t="s">
        <v>348</v>
      </c>
      <c r="B587" s="45">
        <v>2019</v>
      </c>
      <c r="C587" s="44" t="s">
        <v>9</v>
      </c>
      <c r="D587" s="45">
        <v>40</v>
      </c>
      <c r="E587" s="44" t="s">
        <v>194</v>
      </c>
    </row>
    <row r="588" spans="1:5" x14ac:dyDescent="0.25">
      <c r="A588" s="44" t="s">
        <v>354</v>
      </c>
      <c r="B588" s="45">
        <v>2019</v>
      </c>
      <c r="C588" s="44" t="s">
        <v>9</v>
      </c>
      <c r="D588" s="45">
        <v>40</v>
      </c>
      <c r="E588" s="44" t="s">
        <v>194</v>
      </c>
    </row>
    <row r="589" spans="1:5" x14ac:dyDescent="0.25">
      <c r="A589" s="44" t="s">
        <v>345</v>
      </c>
      <c r="B589" s="45">
        <v>2022</v>
      </c>
      <c r="C589" s="44" t="s">
        <v>9</v>
      </c>
      <c r="D589" s="45">
        <v>40</v>
      </c>
      <c r="E589" s="44" t="s">
        <v>194</v>
      </c>
    </row>
    <row r="590" spans="1:5" x14ac:dyDescent="0.25">
      <c r="A590" s="44" t="s">
        <v>352</v>
      </c>
      <c r="B590" s="45">
        <v>2022</v>
      </c>
      <c r="C590" s="44" t="s">
        <v>9</v>
      </c>
      <c r="D590" s="45">
        <v>40</v>
      </c>
      <c r="E590" s="44" t="s">
        <v>194</v>
      </c>
    </row>
    <row r="591" spans="1:5" x14ac:dyDescent="0.25">
      <c r="A591" s="44" t="s">
        <v>352</v>
      </c>
      <c r="B591" s="45">
        <v>2023</v>
      </c>
      <c r="C591" s="44" t="s">
        <v>9</v>
      </c>
      <c r="D591" s="45">
        <v>40</v>
      </c>
      <c r="E591" s="44" t="s">
        <v>194</v>
      </c>
    </row>
    <row r="592" spans="1:5" x14ac:dyDescent="0.25">
      <c r="A592" s="44" t="s">
        <v>354</v>
      </c>
      <c r="B592" s="45">
        <v>2020</v>
      </c>
      <c r="C592" s="44" t="s">
        <v>9</v>
      </c>
      <c r="D592" s="45">
        <v>41</v>
      </c>
      <c r="E592" s="44" t="s">
        <v>194</v>
      </c>
    </row>
    <row r="593" spans="1:5" x14ac:dyDescent="0.25">
      <c r="A593" s="44" t="s">
        <v>347</v>
      </c>
      <c r="B593" s="45">
        <v>2021</v>
      </c>
      <c r="C593" s="44" t="s">
        <v>9</v>
      </c>
      <c r="D593" s="45">
        <v>41</v>
      </c>
      <c r="E593" s="44" t="s">
        <v>194</v>
      </c>
    </row>
    <row r="594" spans="1:5" x14ac:dyDescent="0.25">
      <c r="A594" s="44" t="s">
        <v>350</v>
      </c>
      <c r="B594" s="45">
        <v>2021</v>
      </c>
      <c r="C594" s="44" t="s">
        <v>9</v>
      </c>
      <c r="D594" s="45">
        <v>42</v>
      </c>
      <c r="E594" s="44" t="s">
        <v>194</v>
      </c>
    </row>
    <row r="595" spans="1:5" x14ac:dyDescent="0.25">
      <c r="A595" s="44" t="s">
        <v>345</v>
      </c>
      <c r="B595" s="45">
        <v>2023</v>
      </c>
      <c r="C595" s="44" t="s">
        <v>9</v>
      </c>
      <c r="D595" s="45">
        <v>42</v>
      </c>
      <c r="E595" s="44" t="s">
        <v>194</v>
      </c>
    </row>
    <row r="596" spans="1:5" x14ac:dyDescent="0.25">
      <c r="A596" s="44" t="s">
        <v>355</v>
      </c>
      <c r="B596" s="45">
        <v>2018</v>
      </c>
      <c r="C596" s="44" t="s">
        <v>9</v>
      </c>
      <c r="D596" s="45">
        <v>43</v>
      </c>
      <c r="E596" s="44" t="s">
        <v>194</v>
      </c>
    </row>
    <row r="597" spans="1:5" x14ac:dyDescent="0.25">
      <c r="A597" s="44" t="s">
        <v>353</v>
      </c>
      <c r="B597" s="45">
        <v>2019</v>
      </c>
      <c r="C597" s="44" t="s">
        <v>9</v>
      </c>
      <c r="D597" s="45">
        <v>43</v>
      </c>
      <c r="E597" s="44" t="s">
        <v>194</v>
      </c>
    </row>
    <row r="598" spans="1:5" x14ac:dyDescent="0.25">
      <c r="A598" s="44" t="s">
        <v>356</v>
      </c>
      <c r="B598" s="45">
        <v>2018</v>
      </c>
      <c r="C598" s="44" t="s">
        <v>9</v>
      </c>
      <c r="D598" s="45">
        <v>44</v>
      </c>
      <c r="E598" s="44" t="s">
        <v>194</v>
      </c>
    </row>
    <row r="599" spans="1:5" x14ac:dyDescent="0.25">
      <c r="A599" s="44" t="s">
        <v>355</v>
      </c>
      <c r="B599" s="45">
        <v>2019</v>
      </c>
      <c r="C599" s="44" t="s">
        <v>9</v>
      </c>
      <c r="D599" s="45">
        <v>44</v>
      </c>
      <c r="E599" s="44" t="s">
        <v>194</v>
      </c>
    </row>
    <row r="600" spans="1:5" x14ac:dyDescent="0.25">
      <c r="A600" s="44" t="s">
        <v>349</v>
      </c>
      <c r="B600" s="45">
        <v>2019</v>
      </c>
      <c r="C600" s="44" t="s">
        <v>9</v>
      </c>
      <c r="D600" s="45">
        <v>44</v>
      </c>
      <c r="E600" s="44" t="s">
        <v>194</v>
      </c>
    </row>
    <row r="601" spans="1:5" x14ac:dyDescent="0.25">
      <c r="A601" s="44" t="s">
        <v>356</v>
      </c>
      <c r="B601" s="45">
        <v>2019</v>
      </c>
      <c r="C601" s="44" t="s">
        <v>9</v>
      </c>
      <c r="D601" s="45">
        <v>45</v>
      </c>
      <c r="E601" s="44" t="s">
        <v>194</v>
      </c>
    </row>
    <row r="602" spans="1:5" x14ac:dyDescent="0.25">
      <c r="A602" s="44" t="s">
        <v>355</v>
      </c>
      <c r="B602" s="45">
        <v>2020</v>
      </c>
      <c r="C602" s="44" t="s">
        <v>9</v>
      </c>
      <c r="D602" s="45">
        <v>45</v>
      </c>
      <c r="E602" s="44" t="s">
        <v>194</v>
      </c>
    </row>
    <row r="603" spans="1:5" x14ac:dyDescent="0.25">
      <c r="A603" s="44" t="s">
        <v>349</v>
      </c>
      <c r="B603" s="45">
        <v>2020</v>
      </c>
      <c r="C603" s="44" t="s">
        <v>9</v>
      </c>
      <c r="D603" s="45">
        <v>45</v>
      </c>
      <c r="E603" s="44" t="s">
        <v>194</v>
      </c>
    </row>
    <row r="604" spans="1:5" x14ac:dyDescent="0.25">
      <c r="A604" s="44" t="s">
        <v>356</v>
      </c>
      <c r="B604" s="45">
        <v>2020</v>
      </c>
      <c r="C604" s="44" t="s">
        <v>9</v>
      </c>
      <c r="D604" s="45">
        <v>45</v>
      </c>
      <c r="E604" s="44" t="s">
        <v>194</v>
      </c>
    </row>
    <row r="605" spans="1:5" x14ac:dyDescent="0.25">
      <c r="A605" s="44" t="s">
        <v>353</v>
      </c>
      <c r="B605" s="45">
        <v>2020</v>
      </c>
      <c r="C605" s="44" t="s">
        <v>9</v>
      </c>
      <c r="D605" s="45">
        <v>45</v>
      </c>
      <c r="E605" s="44" t="s">
        <v>194</v>
      </c>
    </row>
    <row r="606" spans="1:5" x14ac:dyDescent="0.25">
      <c r="A606" s="44" t="s">
        <v>334</v>
      </c>
      <c r="B606" s="45">
        <v>2021</v>
      </c>
      <c r="C606" s="44" t="s">
        <v>9</v>
      </c>
      <c r="D606" s="45">
        <v>45</v>
      </c>
      <c r="E606" s="44" t="s">
        <v>194</v>
      </c>
    </row>
    <row r="607" spans="1:5" x14ac:dyDescent="0.25">
      <c r="A607" s="44" t="s">
        <v>350</v>
      </c>
      <c r="B607" s="45">
        <v>2022</v>
      </c>
      <c r="C607" s="44" t="s">
        <v>9</v>
      </c>
      <c r="D607" s="45">
        <v>45</v>
      </c>
      <c r="E607" s="44" t="s">
        <v>194</v>
      </c>
    </row>
    <row r="608" spans="1:5" x14ac:dyDescent="0.25">
      <c r="A608" s="44" t="s">
        <v>348</v>
      </c>
      <c r="B608" s="45">
        <v>2020</v>
      </c>
      <c r="C608" s="44" t="s">
        <v>9</v>
      </c>
      <c r="D608" s="45">
        <v>46</v>
      </c>
      <c r="E608" s="44" t="s">
        <v>194</v>
      </c>
    </row>
    <row r="609" spans="1:5" x14ac:dyDescent="0.25">
      <c r="A609" s="44" t="s">
        <v>355</v>
      </c>
      <c r="B609" s="45">
        <v>2021</v>
      </c>
      <c r="C609" s="44" t="s">
        <v>9</v>
      </c>
      <c r="D609" s="45">
        <v>46</v>
      </c>
      <c r="E609" s="44" t="s">
        <v>194</v>
      </c>
    </row>
    <row r="610" spans="1:5" x14ac:dyDescent="0.25">
      <c r="A610" s="44" t="s">
        <v>356</v>
      </c>
      <c r="B610" s="45">
        <v>2021</v>
      </c>
      <c r="C610" s="44" t="s">
        <v>9</v>
      </c>
      <c r="D610" s="45">
        <v>46</v>
      </c>
      <c r="E610" s="44" t="s">
        <v>194</v>
      </c>
    </row>
    <row r="611" spans="1:5" x14ac:dyDescent="0.25">
      <c r="A611" s="44" t="s">
        <v>356</v>
      </c>
      <c r="B611" s="45">
        <v>2022</v>
      </c>
      <c r="C611" s="44" t="s">
        <v>9</v>
      </c>
      <c r="D611" s="45">
        <v>47</v>
      </c>
      <c r="E611" s="44" t="s">
        <v>194</v>
      </c>
    </row>
    <row r="612" spans="1:5" x14ac:dyDescent="0.25">
      <c r="A612" s="44" t="s">
        <v>356</v>
      </c>
      <c r="B612" s="45">
        <v>2023</v>
      </c>
      <c r="C612" s="44" t="s">
        <v>9</v>
      </c>
      <c r="D612" s="45">
        <v>47</v>
      </c>
      <c r="E612" s="44" t="s">
        <v>194</v>
      </c>
    </row>
    <row r="613" spans="1:5" x14ac:dyDescent="0.25">
      <c r="A613" s="44" t="s">
        <v>330</v>
      </c>
      <c r="B613" s="45">
        <v>2020</v>
      </c>
      <c r="C613" s="44" t="s">
        <v>9</v>
      </c>
      <c r="D613" s="45">
        <v>48</v>
      </c>
      <c r="E613" s="44" t="s">
        <v>194</v>
      </c>
    </row>
    <row r="614" spans="1:5" x14ac:dyDescent="0.25">
      <c r="A614" s="44" t="s">
        <v>355</v>
      </c>
      <c r="B614" s="45">
        <v>2022</v>
      </c>
      <c r="C614" s="44" t="s">
        <v>9</v>
      </c>
      <c r="D614" s="45">
        <v>50</v>
      </c>
      <c r="E614" s="44" t="s">
        <v>194</v>
      </c>
    </row>
    <row r="615" spans="1:5" x14ac:dyDescent="0.25">
      <c r="A615" s="44" t="s">
        <v>350</v>
      </c>
      <c r="B615" s="45">
        <v>2023</v>
      </c>
      <c r="C615" s="44" t="s">
        <v>9</v>
      </c>
      <c r="D615" s="45">
        <v>50</v>
      </c>
      <c r="E615" s="44" t="s">
        <v>194</v>
      </c>
    </row>
    <row r="616" spans="1:5" x14ac:dyDescent="0.25">
      <c r="A616" s="44" t="s">
        <v>334</v>
      </c>
      <c r="B616" s="45">
        <v>2022</v>
      </c>
      <c r="C616" s="44" t="s">
        <v>9</v>
      </c>
      <c r="D616" s="45">
        <v>51</v>
      </c>
      <c r="E616" s="44" t="s">
        <v>194</v>
      </c>
    </row>
    <row r="617" spans="1:5" x14ac:dyDescent="0.25">
      <c r="A617" s="44" t="s">
        <v>357</v>
      </c>
      <c r="B617" s="45">
        <v>2018</v>
      </c>
      <c r="C617" s="44" t="s">
        <v>9</v>
      </c>
      <c r="D617" s="45">
        <v>52</v>
      </c>
      <c r="E617" s="44" t="s">
        <v>194</v>
      </c>
    </row>
    <row r="618" spans="1:5" x14ac:dyDescent="0.25">
      <c r="A618" s="44" t="s">
        <v>353</v>
      </c>
      <c r="B618" s="45">
        <v>2021</v>
      </c>
      <c r="C618" s="44" t="s">
        <v>9</v>
      </c>
      <c r="D618" s="45">
        <v>53</v>
      </c>
      <c r="E618" s="44" t="s">
        <v>194</v>
      </c>
    </row>
    <row r="619" spans="1:5" x14ac:dyDescent="0.25">
      <c r="A619" s="44" t="s">
        <v>355</v>
      </c>
      <c r="B619" s="45">
        <v>2023</v>
      </c>
      <c r="C619" s="44" t="s">
        <v>9</v>
      </c>
      <c r="D619" s="45">
        <v>53</v>
      </c>
      <c r="E619" s="44" t="s">
        <v>194</v>
      </c>
    </row>
    <row r="620" spans="1:5" x14ac:dyDescent="0.25">
      <c r="A620" s="44" t="s">
        <v>354</v>
      </c>
      <c r="B620" s="45">
        <v>2021</v>
      </c>
      <c r="C620" s="44" t="s">
        <v>9</v>
      </c>
      <c r="D620" s="45">
        <v>56</v>
      </c>
      <c r="E620" s="44" t="s">
        <v>194</v>
      </c>
    </row>
    <row r="621" spans="1:5" x14ac:dyDescent="0.25">
      <c r="A621" s="44" t="s">
        <v>347</v>
      </c>
      <c r="B621" s="45">
        <v>2022</v>
      </c>
      <c r="C621" s="44" t="s">
        <v>9</v>
      </c>
      <c r="D621" s="45">
        <v>56</v>
      </c>
      <c r="E621" s="44" t="s">
        <v>194</v>
      </c>
    </row>
    <row r="622" spans="1:5" x14ac:dyDescent="0.25">
      <c r="A622" s="44" t="s">
        <v>358</v>
      </c>
      <c r="B622" s="45">
        <v>2018</v>
      </c>
      <c r="C622" s="44" t="s">
        <v>9</v>
      </c>
      <c r="D622" s="45">
        <v>57</v>
      </c>
      <c r="E622" s="44" t="s">
        <v>194</v>
      </c>
    </row>
    <row r="623" spans="1:5" x14ac:dyDescent="0.25">
      <c r="A623" s="44" t="s">
        <v>348</v>
      </c>
      <c r="B623" s="45">
        <v>2021</v>
      </c>
      <c r="C623" s="44" t="s">
        <v>9</v>
      </c>
      <c r="D623" s="45">
        <v>57</v>
      </c>
      <c r="E623" s="44" t="s">
        <v>194</v>
      </c>
    </row>
    <row r="624" spans="1:5" x14ac:dyDescent="0.25">
      <c r="A624" s="44" t="s">
        <v>347</v>
      </c>
      <c r="B624" s="45">
        <v>2023</v>
      </c>
      <c r="C624" s="44" t="s">
        <v>9</v>
      </c>
      <c r="D624" s="45">
        <v>57</v>
      </c>
      <c r="E624" s="44" t="s">
        <v>194</v>
      </c>
    </row>
    <row r="625" spans="1:5" x14ac:dyDescent="0.25">
      <c r="A625" s="44" t="s">
        <v>334</v>
      </c>
      <c r="B625" s="45">
        <v>2023</v>
      </c>
      <c r="C625" s="44" t="s">
        <v>9</v>
      </c>
      <c r="D625" s="45">
        <v>57</v>
      </c>
      <c r="E625" s="44" t="s">
        <v>194</v>
      </c>
    </row>
    <row r="626" spans="1:5" x14ac:dyDescent="0.25">
      <c r="A626" s="44" t="s">
        <v>359</v>
      </c>
      <c r="B626" s="45">
        <v>2018</v>
      </c>
      <c r="C626" s="44" t="s">
        <v>9</v>
      </c>
      <c r="D626" s="45">
        <v>58</v>
      </c>
      <c r="E626" s="44" t="s">
        <v>194</v>
      </c>
    </row>
    <row r="627" spans="1:5" x14ac:dyDescent="0.25">
      <c r="A627" s="44" t="s">
        <v>360</v>
      </c>
      <c r="B627" s="45">
        <v>2018</v>
      </c>
      <c r="C627" s="44" t="s">
        <v>9</v>
      </c>
      <c r="D627" s="45">
        <v>58</v>
      </c>
      <c r="E627" s="44" t="s">
        <v>194</v>
      </c>
    </row>
    <row r="628" spans="1:5" x14ac:dyDescent="0.25">
      <c r="A628" s="44" t="s">
        <v>357</v>
      </c>
      <c r="B628" s="45">
        <v>2019</v>
      </c>
      <c r="C628" s="44" t="s">
        <v>9</v>
      </c>
      <c r="D628" s="45">
        <v>58</v>
      </c>
      <c r="E628" s="44" t="s">
        <v>194</v>
      </c>
    </row>
    <row r="629" spans="1:5" x14ac:dyDescent="0.25">
      <c r="A629" s="44" t="s">
        <v>360</v>
      </c>
      <c r="B629" s="45">
        <v>2019</v>
      </c>
      <c r="C629" s="44" t="s">
        <v>9</v>
      </c>
      <c r="D629" s="45">
        <v>59</v>
      </c>
      <c r="E629" s="44" t="s">
        <v>194</v>
      </c>
    </row>
    <row r="630" spans="1:5" x14ac:dyDescent="0.25">
      <c r="A630" s="44" t="s">
        <v>357</v>
      </c>
      <c r="B630" s="45">
        <v>2020</v>
      </c>
      <c r="C630" s="44" t="s">
        <v>9</v>
      </c>
      <c r="D630" s="45">
        <v>59</v>
      </c>
      <c r="E630" s="44" t="s">
        <v>194</v>
      </c>
    </row>
    <row r="631" spans="1:5" x14ac:dyDescent="0.25">
      <c r="A631" s="44" t="s">
        <v>360</v>
      </c>
      <c r="B631" s="45">
        <v>2020</v>
      </c>
      <c r="C631" s="44" t="s">
        <v>9</v>
      </c>
      <c r="D631" s="45">
        <v>59</v>
      </c>
      <c r="E631" s="44" t="s">
        <v>194</v>
      </c>
    </row>
    <row r="632" spans="1:5" x14ac:dyDescent="0.25">
      <c r="A632" s="44" t="s">
        <v>360</v>
      </c>
      <c r="B632" s="45">
        <v>2021</v>
      </c>
      <c r="C632" s="44" t="s">
        <v>9</v>
      </c>
      <c r="D632" s="45">
        <v>60</v>
      </c>
      <c r="E632" s="44" t="s">
        <v>194</v>
      </c>
    </row>
    <row r="633" spans="1:5" x14ac:dyDescent="0.25">
      <c r="A633" s="44" t="s">
        <v>353</v>
      </c>
      <c r="B633" s="45">
        <v>2022</v>
      </c>
      <c r="C633" s="44" t="s">
        <v>9</v>
      </c>
      <c r="D633" s="45">
        <v>60</v>
      </c>
      <c r="E633" s="44" t="s">
        <v>194</v>
      </c>
    </row>
    <row r="634" spans="1:5" x14ac:dyDescent="0.25">
      <c r="A634" s="44" t="s">
        <v>360</v>
      </c>
      <c r="B634" s="45">
        <v>2022</v>
      </c>
      <c r="C634" s="44" t="s">
        <v>9</v>
      </c>
      <c r="D634" s="45">
        <v>60</v>
      </c>
      <c r="E634" s="44" t="s">
        <v>194</v>
      </c>
    </row>
    <row r="635" spans="1:5" x14ac:dyDescent="0.25">
      <c r="A635" s="44" t="s">
        <v>360</v>
      </c>
      <c r="B635" s="45">
        <v>2023</v>
      </c>
      <c r="C635" s="44" t="s">
        <v>9</v>
      </c>
      <c r="D635" s="45">
        <v>60</v>
      </c>
      <c r="E635" s="44" t="s">
        <v>194</v>
      </c>
    </row>
    <row r="636" spans="1:5" x14ac:dyDescent="0.25">
      <c r="A636" s="44" t="s">
        <v>354</v>
      </c>
      <c r="B636" s="45">
        <v>2022</v>
      </c>
      <c r="C636" s="44" t="s">
        <v>9</v>
      </c>
      <c r="D636" s="45">
        <v>61</v>
      </c>
      <c r="E636" s="44" t="s">
        <v>194</v>
      </c>
    </row>
    <row r="637" spans="1:5" x14ac:dyDescent="0.25">
      <c r="A637" s="44" t="s">
        <v>361</v>
      </c>
      <c r="B637" s="45">
        <v>2018</v>
      </c>
      <c r="C637" s="44" t="s">
        <v>9</v>
      </c>
      <c r="D637" s="45">
        <v>62</v>
      </c>
      <c r="E637" s="44" t="s">
        <v>194</v>
      </c>
    </row>
    <row r="638" spans="1:5" x14ac:dyDescent="0.25">
      <c r="A638" s="44" t="s">
        <v>353</v>
      </c>
      <c r="B638" s="45">
        <v>2023</v>
      </c>
      <c r="C638" s="44" t="s">
        <v>9</v>
      </c>
      <c r="D638" s="45">
        <v>63</v>
      </c>
      <c r="E638" s="44" t="s">
        <v>194</v>
      </c>
    </row>
    <row r="639" spans="1:5" x14ac:dyDescent="0.25">
      <c r="A639" s="44" t="s">
        <v>354</v>
      </c>
      <c r="B639" s="45">
        <v>2023</v>
      </c>
      <c r="C639" s="44" t="s">
        <v>9</v>
      </c>
      <c r="D639" s="45">
        <v>63</v>
      </c>
      <c r="E639" s="44" t="s">
        <v>194</v>
      </c>
    </row>
    <row r="640" spans="1:5" x14ac:dyDescent="0.25">
      <c r="A640" s="44" t="s">
        <v>362</v>
      </c>
      <c r="B640" s="45">
        <v>2018</v>
      </c>
      <c r="C640" s="44" t="s">
        <v>9</v>
      </c>
      <c r="D640" s="45">
        <v>65</v>
      </c>
      <c r="E640" s="44" t="s">
        <v>194</v>
      </c>
    </row>
    <row r="641" spans="1:5" x14ac:dyDescent="0.25">
      <c r="A641" s="44" t="s">
        <v>363</v>
      </c>
      <c r="B641" s="45">
        <v>2018</v>
      </c>
      <c r="C641" s="44" t="s">
        <v>9</v>
      </c>
      <c r="D641" s="45">
        <v>67</v>
      </c>
      <c r="E641" s="44" t="s">
        <v>194</v>
      </c>
    </row>
    <row r="642" spans="1:5" x14ac:dyDescent="0.25">
      <c r="A642" s="44" t="s">
        <v>330</v>
      </c>
      <c r="B642" s="45">
        <v>2021</v>
      </c>
      <c r="C642" s="44" t="s">
        <v>9</v>
      </c>
      <c r="D642" s="45">
        <v>67</v>
      </c>
      <c r="E642" s="44" t="s">
        <v>194</v>
      </c>
    </row>
    <row r="643" spans="1:5" x14ac:dyDescent="0.25">
      <c r="A643" s="44" t="s">
        <v>357</v>
      </c>
      <c r="B643" s="45">
        <v>2021</v>
      </c>
      <c r="C643" s="44" t="s">
        <v>9</v>
      </c>
      <c r="D643" s="45">
        <v>67</v>
      </c>
      <c r="E643" s="44" t="s">
        <v>194</v>
      </c>
    </row>
    <row r="644" spans="1:5" x14ac:dyDescent="0.25">
      <c r="A644" s="44" t="s">
        <v>362</v>
      </c>
      <c r="B644" s="45">
        <v>2019</v>
      </c>
      <c r="C644" s="44" t="s">
        <v>9</v>
      </c>
      <c r="D644" s="45">
        <v>68</v>
      </c>
      <c r="E644" s="44" t="s">
        <v>194</v>
      </c>
    </row>
    <row r="645" spans="1:5" x14ac:dyDescent="0.25">
      <c r="A645" s="44" t="s">
        <v>362</v>
      </c>
      <c r="B645" s="45">
        <v>2020</v>
      </c>
      <c r="C645" s="44" t="s">
        <v>9</v>
      </c>
      <c r="D645" s="45">
        <v>68</v>
      </c>
      <c r="E645" s="44" t="s">
        <v>194</v>
      </c>
    </row>
    <row r="646" spans="1:5" x14ac:dyDescent="0.25">
      <c r="A646" s="44" t="s">
        <v>348</v>
      </c>
      <c r="B646" s="45">
        <v>2022</v>
      </c>
      <c r="C646" s="44" t="s">
        <v>9</v>
      </c>
      <c r="D646" s="45">
        <v>68</v>
      </c>
      <c r="E646" s="44" t="s">
        <v>194</v>
      </c>
    </row>
    <row r="647" spans="1:5" x14ac:dyDescent="0.25">
      <c r="A647" s="44" t="s">
        <v>359</v>
      </c>
      <c r="B647" s="45">
        <v>2019</v>
      </c>
      <c r="C647" s="44" t="s">
        <v>9</v>
      </c>
      <c r="D647" s="45">
        <v>70</v>
      </c>
      <c r="E647" s="44" t="s">
        <v>194</v>
      </c>
    </row>
    <row r="648" spans="1:5" x14ac:dyDescent="0.25">
      <c r="A648" s="44" t="s">
        <v>361</v>
      </c>
      <c r="B648" s="45">
        <v>2019</v>
      </c>
      <c r="C648" s="44" t="s">
        <v>9</v>
      </c>
      <c r="D648" s="45">
        <v>70</v>
      </c>
      <c r="E648" s="44" t="s">
        <v>194</v>
      </c>
    </row>
    <row r="649" spans="1:5" x14ac:dyDescent="0.25">
      <c r="A649" s="44" t="s">
        <v>362</v>
      </c>
      <c r="B649" s="45">
        <v>2021</v>
      </c>
      <c r="C649" s="44" t="s">
        <v>9</v>
      </c>
      <c r="D649" s="45">
        <v>70</v>
      </c>
      <c r="E649" s="44" t="s">
        <v>194</v>
      </c>
    </row>
    <row r="650" spans="1:5" x14ac:dyDescent="0.25">
      <c r="A650" s="44" t="s">
        <v>348</v>
      </c>
      <c r="B650" s="45">
        <v>2023</v>
      </c>
      <c r="C650" s="44" t="s">
        <v>9</v>
      </c>
      <c r="D650" s="45">
        <v>70</v>
      </c>
      <c r="E650" s="44" t="s">
        <v>194</v>
      </c>
    </row>
    <row r="651" spans="1:5" x14ac:dyDescent="0.25">
      <c r="A651" s="44" t="s">
        <v>363</v>
      </c>
      <c r="B651" s="45">
        <v>2020</v>
      </c>
      <c r="C651" s="44" t="s">
        <v>9</v>
      </c>
      <c r="D651" s="45">
        <v>71</v>
      </c>
      <c r="E651" s="44" t="s">
        <v>194</v>
      </c>
    </row>
    <row r="652" spans="1:5" x14ac:dyDescent="0.25">
      <c r="A652" s="44" t="s">
        <v>362</v>
      </c>
      <c r="B652" s="45">
        <v>2022</v>
      </c>
      <c r="C652" s="44" t="s">
        <v>9</v>
      </c>
      <c r="D652" s="45">
        <v>71</v>
      </c>
      <c r="E652" s="44" t="s">
        <v>194</v>
      </c>
    </row>
    <row r="653" spans="1:5" x14ac:dyDescent="0.25">
      <c r="A653" s="44" t="s">
        <v>357</v>
      </c>
      <c r="B653" s="45">
        <v>2022</v>
      </c>
      <c r="C653" s="44" t="s">
        <v>9</v>
      </c>
      <c r="D653" s="45">
        <v>72</v>
      </c>
      <c r="E653" s="44" t="s">
        <v>194</v>
      </c>
    </row>
    <row r="654" spans="1:5" x14ac:dyDescent="0.25">
      <c r="A654" s="44" t="s">
        <v>357</v>
      </c>
      <c r="B654" s="45">
        <v>2023</v>
      </c>
      <c r="C654" s="44" t="s">
        <v>9</v>
      </c>
      <c r="D654" s="45">
        <v>72</v>
      </c>
      <c r="E654" s="44" t="s">
        <v>194</v>
      </c>
    </row>
    <row r="655" spans="1:5" x14ac:dyDescent="0.25">
      <c r="A655" s="44" t="s">
        <v>363</v>
      </c>
      <c r="B655" s="45">
        <v>2019</v>
      </c>
      <c r="C655" s="44" t="s">
        <v>9</v>
      </c>
      <c r="D655" s="45">
        <v>73</v>
      </c>
      <c r="E655" s="44" t="s">
        <v>194</v>
      </c>
    </row>
    <row r="656" spans="1:5" x14ac:dyDescent="0.25">
      <c r="A656" s="44" t="s">
        <v>359</v>
      </c>
      <c r="B656" s="45">
        <v>2020</v>
      </c>
      <c r="C656" s="44" t="s">
        <v>9</v>
      </c>
      <c r="D656" s="45">
        <v>73</v>
      </c>
      <c r="E656" s="44" t="s">
        <v>194</v>
      </c>
    </row>
    <row r="657" spans="1:5" x14ac:dyDescent="0.25">
      <c r="A657" s="44" t="s">
        <v>362</v>
      </c>
      <c r="B657" s="45">
        <v>2023</v>
      </c>
      <c r="C657" s="44" t="s">
        <v>9</v>
      </c>
      <c r="D657" s="45">
        <v>73</v>
      </c>
      <c r="E657" s="44" t="s">
        <v>194</v>
      </c>
    </row>
    <row r="658" spans="1:5" x14ac:dyDescent="0.25">
      <c r="A658" s="44" t="s">
        <v>364</v>
      </c>
      <c r="B658" s="45">
        <v>2018</v>
      </c>
      <c r="C658" s="44" t="s">
        <v>9</v>
      </c>
      <c r="D658" s="45">
        <v>76</v>
      </c>
      <c r="E658" s="44" t="s">
        <v>194</v>
      </c>
    </row>
    <row r="659" spans="1:5" x14ac:dyDescent="0.25">
      <c r="A659" s="44" t="s">
        <v>365</v>
      </c>
      <c r="B659" s="45">
        <v>2023</v>
      </c>
      <c r="C659" s="44" t="s">
        <v>9</v>
      </c>
      <c r="D659" s="45">
        <v>77</v>
      </c>
      <c r="E659" s="44" t="s">
        <v>194</v>
      </c>
    </row>
    <row r="660" spans="1:5" x14ac:dyDescent="0.25">
      <c r="A660" s="44" t="s">
        <v>361</v>
      </c>
      <c r="B660" s="45">
        <v>2020</v>
      </c>
      <c r="C660" s="44" t="s">
        <v>9</v>
      </c>
      <c r="D660" s="45">
        <v>78</v>
      </c>
      <c r="E660" s="44" t="s">
        <v>194</v>
      </c>
    </row>
    <row r="661" spans="1:5" x14ac:dyDescent="0.25">
      <c r="A661" s="44" t="s">
        <v>366</v>
      </c>
      <c r="B661" s="45">
        <v>2018</v>
      </c>
      <c r="C661" s="44" t="s">
        <v>9</v>
      </c>
      <c r="D661" s="45">
        <v>79</v>
      </c>
      <c r="E661" s="44" t="s">
        <v>194</v>
      </c>
    </row>
    <row r="662" spans="1:5" x14ac:dyDescent="0.25">
      <c r="A662" s="44" t="s">
        <v>363</v>
      </c>
      <c r="B662" s="45">
        <v>2021</v>
      </c>
      <c r="C662" s="44" t="s">
        <v>9</v>
      </c>
      <c r="D662" s="45">
        <v>79</v>
      </c>
      <c r="E662" s="44" t="s">
        <v>194</v>
      </c>
    </row>
    <row r="663" spans="1:5" x14ac:dyDescent="0.25">
      <c r="A663" s="44" t="s">
        <v>359</v>
      </c>
      <c r="B663" s="45">
        <v>2021</v>
      </c>
      <c r="C663" s="44" t="s">
        <v>9</v>
      </c>
      <c r="D663" s="45">
        <v>80</v>
      </c>
      <c r="E663" s="44" t="s">
        <v>194</v>
      </c>
    </row>
    <row r="664" spans="1:5" x14ac:dyDescent="0.25">
      <c r="A664" s="44" t="s">
        <v>365</v>
      </c>
      <c r="B664" s="45">
        <v>2022</v>
      </c>
      <c r="C664" s="44" t="s">
        <v>9</v>
      </c>
      <c r="D664" s="45">
        <v>80</v>
      </c>
      <c r="E664" s="44" t="s">
        <v>194</v>
      </c>
    </row>
    <row r="665" spans="1:5" x14ac:dyDescent="0.25">
      <c r="A665" s="44" t="s">
        <v>367</v>
      </c>
      <c r="B665" s="45">
        <v>2018</v>
      </c>
      <c r="C665" s="44" t="s">
        <v>9</v>
      </c>
      <c r="D665" s="45">
        <v>81</v>
      </c>
      <c r="E665" s="44" t="s">
        <v>194</v>
      </c>
    </row>
    <row r="666" spans="1:5" x14ac:dyDescent="0.25">
      <c r="A666" s="44" t="s">
        <v>368</v>
      </c>
      <c r="B666" s="45">
        <v>2018</v>
      </c>
      <c r="C666" s="44" t="s">
        <v>9</v>
      </c>
      <c r="D666" s="45">
        <v>81</v>
      </c>
      <c r="E666" s="44" t="s">
        <v>194</v>
      </c>
    </row>
    <row r="667" spans="1:5" x14ac:dyDescent="0.25">
      <c r="A667" s="44" t="s">
        <v>361</v>
      </c>
      <c r="B667" s="45">
        <v>2021</v>
      </c>
      <c r="C667" s="44" t="s">
        <v>9</v>
      </c>
      <c r="D667" s="45">
        <v>81</v>
      </c>
      <c r="E667" s="44" t="s">
        <v>194</v>
      </c>
    </row>
    <row r="668" spans="1:5" x14ac:dyDescent="0.25">
      <c r="A668" s="44" t="s">
        <v>369</v>
      </c>
      <c r="B668" s="45">
        <v>2018</v>
      </c>
      <c r="C668" s="44" t="s">
        <v>9</v>
      </c>
      <c r="D668" s="45">
        <v>82</v>
      </c>
      <c r="E668" s="44" t="s">
        <v>194</v>
      </c>
    </row>
    <row r="669" spans="1:5" x14ac:dyDescent="0.25">
      <c r="A669" s="44" t="s">
        <v>368</v>
      </c>
      <c r="B669" s="45">
        <v>2019</v>
      </c>
      <c r="C669" s="44" t="s">
        <v>9</v>
      </c>
      <c r="D669" s="45">
        <v>82</v>
      </c>
      <c r="E669" s="44" t="s">
        <v>194</v>
      </c>
    </row>
    <row r="670" spans="1:5" x14ac:dyDescent="0.25">
      <c r="A670" s="44" t="s">
        <v>364</v>
      </c>
      <c r="B670" s="45">
        <v>2019</v>
      </c>
      <c r="C670" s="44" t="s">
        <v>9</v>
      </c>
      <c r="D670" s="45">
        <v>82</v>
      </c>
      <c r="E670" s="44" t="s">
        <v>194</v>
      </c>
    </row>
    <row r="671" spans="1:5" x14ac:dyDescent="0.25">
      <c r="A671" s="44" t="s">
        <v>368</v>
      </c>
      <c r="B671" s="45">
        <v>2020</v>
      </c>
      <c r="C671" s="44" t="s">
        <v>9</v>
      </c>
      <c r="D671" s="45">
        <v>82</v>
      </c>
      <c r="E671" s="44" t="s">
        <v>194</v>
      </c>
    </row>
    <row r="672" spans="1:5" x14ac:dyDescent="0.25">
      <c r="A672" s="44" t="s">
        <v>368</v>
      </c>
      <c r="B672" s="45">
        <v>2021</v>
      </c>
      <c r="C672" s="44" t="s">
        <v>9</v>
      </c>
      <c r="D672" s="45">
        <v>82</v>
      </c>
      <c r="E672" s="44" t="s">
        <v>194</v>
      </c>
    </row>
    <row r="673" spans="1:5" x14ac:dyDescent="0.25">
      <c r="A673" s="44" t="s">
        <v>330</v>
      </c>
      <c r="B673" s="45">
        <v>2022</v>
      </c>
      <c r="C673" s="44" t="s">
        <v>9</v>
      </c>
      <c r="D673" s="45">
        <v>82</v>
      </c>
      <c r="E673" s="44" t="s">
        <v>194</v>
      </c>
    </row>
    <row r="674" spans="1:5" x14ac:dyDescent="0.25">
      <c r="A674" s="44" t="s">
        <v>368</v>
      </c>
      <c r="B674" s="45">
        <v>2022</v>
      </c>
      <c r="C674" s="44" t="s">
        <v>9</v>
      </c>
      <c r="D674" s="45">
        <v>82</v>
      </c>
      <c r="E674" s="44" t="s">
        <v>194</v>
      </c>
    </row>
    <row r="675" spans="1:5" x14ac:dyDescent="0.25">
      <c r="A675" s="44" t="s">
        <v>368</v>
      </c>
      <c r="B675" s="45">
        <v>2023</v>
      </c>
      <c r="C675" s="44" t="s">
        <v>9</v>
      </c>
      <c r="D675" s="45">
        <v>82</v>
      </c>
      <c r="E675" s="44" t="s">
        <v>194</v>
      </c>
    </row>
    <row r="676" spans="1:5" x14ac:dyDescent="0.25">
      <c r="A676" s="44" t="s">
        <v>330</v>
      </c>
      <c r="B676" s="45">
        <v>2023</v>
      </c>
      <c r="C676" s="44" t="s">
        <v>9</v>
      </c>
      <c r="D676" s="45">
        <v>83</v>
      </c>
      <c r="E676" s="44" t="s">
        <v>194</v>
      </c>
    </row>
    <row r="677" spans="1:5" x14ac:dyDescent="0.25">
      <c r="A677" s="44" t="s">
        <v>358</v>
      </c>
      <c r="B677" s="45">
        <v>2019</v>
      </c>
      <c r="C677" s="44" t="s">
        <v>9</v>
      </c>
      <c r="D677" s="45">
        <v>84</v>
      </c>
      <c r="E677" s="44" t="s">
        <v>194</v>
      </c>
    </row>
    <row r="678" spans="1:5" x14ac:dyDescent="0.25">
      <c r="A678" s="44" t="s">
        <v>365</v>
      </c>
      <c r="B678" s="45">
        <v>2021</v>
      </c>
      <c r="C678" s="44" t="s">
        <v>9</v>
      </c>
      <c r="D678" s="45">
        <v>84</v>
      </c>
      <c r="E678" s="44" t="s">
        <v>194</v>
      </c>
    </row>
    <row r="679" spans="1:5" x14ac:dyDescent="0.25">
      <c r="A679" s="44" t="s">
        <v>365</v>
      </c>
      <c r="B679" s="45">
        <v>2018</v>
      </c>
      <c r="C679" s="44" t="s">
        <v>9</v>
      </c>
      <c r="D679" s="45">
        <v>86</v>
      </c>
      <c r="E679" s="44" t="s">
        <v>194</v>
      </c>
    </row>
    <row r="680" spans="1:5" x14ac:dyDescent="0.25">
      <c r="A680" s="44" t="s">
        <v>367</v>
      </c>
      <c r="B680" s="45">
        <v>2019</v>
      </c>
      <c r="C680" s="44" t="s">
        <v>9</v>
      </c>
      <c r="D680" s="45">
        <v>86</v>
      </c>
      <c r="E680" s="44" t="s">
        <v>194</v>
      </c>
    </row>
    <row r="681" spans="1:5" x14ac:dyDescent="0.25">
      <c r="A681" s="44" t="s">
        <v>364</v>
      </c>
      <c r="B681" s="45">
        <v>2020</v>
      </c>
      <c r="C681" s="44" t="s">
        <v>9</v>
      </c>
      <c r="D681" s="45">
        <v>86</v>
      </c>
      <c r="E681" s="44" t="s">
        <v>194</v>
      </c>
    </row>
    <row r="682" spans="1:5" x14ac:dyDescent="0.25">
      <c r="A682" s="44" t="s">
        <v>359</v>
      </c>
      <c r="B682" s="45">
        <v>2022</v>
      </c>
      <c r="C682" s="44" t="s">
        <v>9</v>
      </c>
      <c r="D682" s="45">
        <v>86</v>
      </c>
      <c r="E682" s="44" t="s">
        <v>194</v>
      </c>
    </row>
    <row r="683" spans="1:5" x14ac:dyDescent="0.25">
      <c r="A683" s="44" t="s">
        <v>365</v>
      </c>
      <c r="B683" s="45">
        <v>2019</v>
      </c>
      <c r="C683" s="44" t="s">
        <v>9</v>
      </c>
      <c r="D683" s="45">
        <v>87</v>
      </c>
      <c r="E683" s="44" t="s">
        <v>194</v>
      </c>
    </row>
    <row r="684" spans="1:5" x14ac:dyDescent="0.25">
      <c r="A684" s="44" t="s">
        <v>361</v>
      </c>
      <c r="B684" s="45">
        <v>2022</v>
      </c>
      <c r="C684" s="44" t="s">
        <v>9</v>
      </c>
      <c r="D684" s="45">
        <v>87</v>
      </c>
      <c r="E684" s="44" t="s">
        <v>194</v>
      </c>
    </row>
    <row r="685" spans="1:5" x14ac:dyDescent="0.25">
      <c r="A685" s="44" t="s">
        <v>361</v>
      </c>
      <c r="B685" s="45">
        <v>2023</v>
      </c>
      <c r="C685" s="44" t="s">
        <v>9</v>
      </c>
      <c r="D685" s="45">
        <v>88</v>
      </c>
      <c r="E685" s="44" t="s">
        <v>194</v>
      </c>
    </row>
    <row r="686" spans="1:5" x14ac:dyDescent="0.25">
      <c r="A686" s="44" t="s">
        <v>367</v>
      </c>
      <c r="B686" s="45">
        <v>2020</v>
      </c>
      <c r="C686" s="44" t="s">
        <v>9</v>
      </c>
      <c r="D686" s="45">
        <v>89</v>
      </c>
      <c r="E686" s="44" t="s">
        <v>194</v>
      </c>
    </row>
    <row r="687" spans="1:5" x14ac:dyDescent="0.25">
      <c r="A687" s="44" t="s">
        <v>365</v>
      </c>
      <c r="B687" s="45">
        <v>2020</v>
      </c>
      <c r="C687" s="44" t="s">
        <v>9</v>
      </c>
      <c r="D687" s="45">
        <v>89</v>
      </c>
      <c r="E687" s="44" t="s">
        <v>194</v>
      </c>
    </row>
    <row r="688" spans="1:5" x14ac:dyDescent="0.25">
      <c r="A688" s="44" t="s">
        <v>367</v>
      </c>
      <c r="B688" s="45">
        <v>2022</v>
      </c>
      <c r="C688" s="44" t="s">
        <v>9</v>
      </c>
      <c r="D688" s="45">
        <v>89</v>
      </c>
      <c r="E688" s="44" t="s">
        <v>194</v>
      </c>
    </row>
    <row r="689" spans="1:5" x14ac:dyDescent="0.25">
      <c r="A689" s="44" t="s">
        <v>367</v>
      </c>
      <c r="B689" s="45">
        <v>2023</v>
      </c>
      <c r="C689" s="44" t="s">
        <v>9</v>
      </c>
      <c r="D689" s="45">
        <v>89</v>
      </c>
      <c r="E689" s="44" t="s">
        <v>194</v>
      </c>
    </row>
    <row r="690" spans="1:5" x14ac:dyDescent="0.25">
      <c r="A690" s="44" t="s">
        <v>359</v>
      </c>
      <c r="B690" s="45">
        <v>2023</v>
      </c>
      <c r="C690" s="44" t="s">
        <v>9</v>
      </c>
      <c r="D690" s="45">
        <v>89</v>
      </c>
      <c r="E690" s="44" t="s">
        <v>194</v>
      </c>
    </row>
    <row r="691" spans="1:5" x14ac:dyDescent="0.25">
      <c r="A691" s="44" t="s">
        <v>367</v>
      </c>
      <c r="B691" s="45">
        <v>2021</v>
      </c>
      <c r="C691" s="44" t="s">
        <v>9</v>
      </c>
      <c r="D691" s="45">
        <v>90</v>
      </c>
      <c r="E691" s="44" t="s">
        <v>194</v>
      </c>
    </row>
    <row r="692" spans="1:5" x14ac:dyDescent="0.25">
      <c r="A692" s="44" t="s">
        <v>369</v>
      </c>
      <c r="B692" s="45">
        <v>2019</v>
      </c>
      <c r="C692" s="44" t="s">
        <v>9</v>
      </c>
      <c r="D692" s="45">
        <v>92</v>
      </c>
      <c r="E692" s="44" t="s">
        <v>194</v>
      </c>
    </row>
    <row r="693" spans="1:5" x14ac:dyDescent="0.25">
      <c r="A693" s="44" t="s">
        <v>364</v>
      </c>
      <c r="B693" s="45">
        <v>2021</v>
      </c>
      <c r="C693" s="44" t="s">
        <v>9</v>
      </c>
      <c r="D693" s="45">
        <v>92</v>
      </c>
      <c r="E693" s="44" t="s">
        <v>194</v>
      </c>
    </row>
    <row r="694" spans="1:5" x14ac:dyDescent="0.25">
      <c r="A694" s="44" t="s">
        <v>369</v>
      </c>
      <c r="B694" s="45">
        <v>2020</v>
      </c>
      <c r="C694" s="44" t="s">
        <v>9</v>
      </c>
      <c r="D694" s="45">
        <v>94</v>
      </c>
      <c r="E694" s="44" t="s">
        <v>194</v>
      </c>
    </row>
    <row r="695" spans="1:5" x14ac:dyDescent="0.25">
      <c r="A695" s="44" t="s">
        <v>366</v>
      </c>
      <c r="B695" s="45">
        <v>2019</v>
      </c>
      <c r="C695" s="44" t="s">
        <v>9</v>
      </c>
      <c r="D695" s="45">
        <v>95</v>
      </c>
      <c r="E695" s="44" t="s">
        <v>194</v>
      </c>
    </row>
    <row r="696" spans="1:5" x14ac:dyDescent="0.25">
      <c r="A696" s="44" t="s">
        <v>358</v>
      </c>
      <c r="B696" s="45">
        <v>2020</v>
      </c>
      <c r="C696" s="44" t="s">
        <v>9</v>
      </c>
      <c r="D696" s="45">
        <v>95</v>
      </c>
      <c r="E696" s="44" t="s">
        <v>194</v>
      </c>
    </row>
    <row r="697" spans="1:5" x14ac:dyDescent="0.25">
      <c r="A697" s="44" t="s">
        <v>363</v>
      </c>
      <c r="B697" s="45">
        <v>2022</v>
      </c>
      <c r="C697" s="44" t="s">
        <v>9</v>
      </c>
      <c r="D697" s="45">
        <v>96</v>
      </c>
      <c r="E697" s="44" t="s">
        <v>194</v>
      </c>
    </row>
    <row r="698" spans="1:5" x14ac:dyDescent="0.25">
      <c r="A698" s="44" t="s">
        <v>364</v>
      </c>
      <c r="B698" s="45">
        <v>2022</v>
      </c>
      <c r="C698" s="44" t="s">
        <v>9</v>
      </c>
      <c r="D698" s="45">
        <v>96</v>
      </c>
      <c r="E698" s="44" t="s">
        <v>194</v>
      </c>
    </row>
    <row r="699" spans="1:5" x14ac:dyDescent="0.25">
      <c r="A699" s="44" t="s">
        <v>370</v>
      </c>
      <c r="B699" s="45">
        <v>2018</v>
      </c>
      <c r="C699" s="44" t="s">
        <v>9</v>
      </c>
      <c r="D699" s="45">
        <v>97</v>
      </c>
      <c r="E699" s="44" t="s">
        <v>194</v>
      </c>
    </row>
    <row r="700" spans="1:5" x14ac:dyDescent="0.25">
      <c r="A700" s="44" t="s">
        <v>371</v>
      </c>
      <c r="B700" s="45">
        <v>2018</v>
      </c>
      <c r="C700" s="44" t="s">
        <v>9</v>
      </c>
      <c r="D700" s="45">
        <v>100</v>
      </c>
      <c r="E700" s="44" t="s">
        <v>194</v>
      </c>
    </row>
    <row r="701" spans="1:5" x14ac:dyDescent="0.25">
      <c r="A701" s="44" t="s">
        <v>364</v>
      </c>
      <c r="B701" s="45">
        <v>2023</v>
      </c>
      <c r="C701" s="44" t="s">
        <v>9</v>
      </c>
      <c r="D701" s="45">
        <v>101</v>
      </c>
      <c r="E701" s="44" t="s">
        <v>194</v>
      </c>
    </row>
    <row r="702" spans="1:5" x14ac:dyDescent="0.25">
      <c r="A702" s="44" t="s">
        <v>366</v>
      </c>
      <c r="B702" s="45">
        <v>2020</v>
      </c>
      <c r="C702" s="44" t="s">
        <v>9</v>
      </c>
      <c r="D702" s="45">
        <v>102</v>
      </c>
      <c r="E702" s="44" t="s">
        <v>194</v>
      </c>
    </row>
    <row r="703" spans="1:5" x14ac:dyDescent="0.25">
      <c r="A703" s="44" t="s">
        <v>370</v>
      </c>
      <c r="B703" s="45">
        <v>2019</v>
      </c>
      <c r="C703" s="44" t="s">
        <v>9</v>
      </c>
      <c r="D703" s="45">
        <v>105</v>
      </c>
      <c r="E703" s="44" t="s">
        <v>194</v>
      </c>
    </row>
    <row r="704" spans="1:5" x14ac:dyDescent="0.25">
      <c r="A704" s="44" t="s">
        <v>371</v>
      </c>
      <c r="B704" s="45">
        <v>2019</v>
      </c>
      <c r="C704" s="44" t="s">
        <v>9</v>
      </c>
      <c r="D704" s="45">
        <v>106</v>
      </c>
      <c r="E704" s="44" t="s">
        <v>194</v>
      </c>
    </row>
    <row r="705" spans="1:5" x14ac:dyDescent="0.25">
      <c r="A705" s="44" t="s">
        <v>369</v>
      </c>
      <c r="B705" s="45">
        <v>2021</v>
      </c>
      <c r="C705" s="44" t="s">
        <v>9</v>
      </c>
      <c r="D705" s="45">
        <v>106</v>
      </c>
      <c r="E705" s="44" t="s">
        <v>194</v>
      </c>
    </row>
    <row r="706" spans="1:5" x14ac:dyDescent="0.25">
      <c r="A706" s="44" t="s">
        <v>371</v>
      </c>
      <c r="B706" s="45">
        <v>2020</v>
      </c>
      <c r="C706" s="44" t="s">
        <v>9</v>
      </c>
      <c r="D706" s="45">
        <v>107</v>
      </c>
      <c r="E706" s="44" t="s">
        <v>194</v>
      </c>
    </row>
    <row r="707" spans="1:5" x14ac:dyDescent="0.25">
      <c r="A707" s="44" t="s">
        <v>363</v>
      </c>
      <c r="B707" s="45">
        <v>2023</v>
      </c>
      <c r="C707" s="44" t="s">
        <v>9</v>
      </c>
      <c r="D707" s="45">
        <v>108</v>
      </c>
      <c r="E707" s="44" t="s">
        <v>194</v>
      </c>
    </row>
    <row r="708" spans="1:5" x14ac:dyDescent="0.25">
      <c r="A708" s="44" t="s">
        <v>370</v>
      </c>
      <c r="B708" s="45">
        <v>2020</v>
      </c>
      <c r="C708" s="44" t="s">
        <v>9</v>
      </c>
      <c r="D708" s="45">
        <v>109</v>
      </c>
      <c r="E708" s="44" t="s">
        <v>194</v>
      </c>
    </row>
    <row r="709" spans="1:5" x14ac:dyDescent="0.25">
      <c r="A709" s="44" t="s">
        <v>371</v>
      </c>
      <c r="B709" s="45">
        <v>2021</v>
      </c>
      <c r="C709" s="44" t="s">
        <v>9</v>
      </c>
      <c r="D709" s="45">
        <v>109</v>
      </c>
      <c r="E709" s="44" t="s">
        <v>194</v>
      </c>
    </row>
    <row r="710" spans="1:5" x14ac:dyDescent="0.25">
      <c r="A710" s="44" t="s">
        <v>369</v>
      </c>
      <c r="B710" s="45">
        <v>2022</v>
      </c>
      <c r="C710" s="44" t="s">
        <v>9</v>
      </c>
      <c r="D710" s="45">
        <v>112</v>
      </c>
      <c r="E710" s="44" t="s">
        <v>194</v>
      </c>
    </row>
    <row r="711" spans="1:5" x14ac:dyDescent="0.25">
      <c r="A711" s="44" t="s">
        <v>371</v>
      </c>
      <c r="B711" s="45">
        <v>2022</v>
      </c>
      <c r="C711" s="44" t="s">
        <v>9</v>
      </c>
      <c r="D711" s="45">
        <v>113</v>
      </c>
      <c r="E711" s="44" t="s">
        <v>194</v>
      </c>
    </row>
    <row r="712" spans="1:5" x14ac:dyDescent="0.25">
      <c r="A712" s="44" t="s">
        <v>371</v>
      </c>
      <c r="B712" s="45">
        <v>2023</v>
      </c>
      <c r="C712" s="44" t="s">
        <v>9</v>
      </c>
      <c r="D712" s="45">
        <v>113</v>
      </c>
      <c r="E712" s="44" t="s">
        <v>194</v>
      </c>
    </row>
    <row r="713" spans="1:5" x14ac:dyDescent="0.25">
      <c r="A713" s="44" t="s">
        <v>370</v>
      </c>
      <c r="B713" s="45">
        <v>2021</v>
      </c>
      <c r="C713" s="44" t="s">
        <v>9</v>
      </c>
      <c r="D713" s="45">
        <v>114</v>
      </c>
      <c r="E713" s="44" t="s">
        <v>194</v>
      </c>
    </row>
    <row r="714" spans="1:5" x14ac:dyDescent="0.25">
      <c r="A714" s="44" t="s">
        <v>370</v>
      </c>
      <c r="B714" s="45">
        <v>2022</v>
      </c>
      <c r="C714" s="44" t="s">
        <v>9</v>
      </c>
      <c r="D714" s="45">
        <v>119</v>
      </c>
      <c r="E714" s="44" t="s">
        <v>194</v>
      </c>
    </row>
    <row r="715" spans="1:5" x14ac:dyDescent="0.25">
      <c r="A715" s="44" t="s">
        <v>369</v>
      </c>
      <c r="B715" s="45">
        <v>2023</v>
      </c>
      <c r="C715" s="44" t="s">
        <v>9</v>
      </c>
      <c r="D715" s="45">
        <v>119</v>
      </c>
      <c r="E715" s="44" t="s">
        <v>194</v>
      </c>
    </row>
    <row r="716" spans="1:5" x14ac:dyDescent="0.25">
      <c r="A716" s="44" t="s">
        <v>370</v>
      </c>
      <c r="B716" s="45">
        <v>2023</v>
      </c>
      <c r="C716" s="44" t="s">
        <v>9</v>
      </c>
      <c r="D716" s="45">
        <v>120</v>
      </c>
      <c r="E716" s="44" t="s">
        <v>194</v>
      </c>
    </row>
    <row r="717" spans="1:5" x14ac:dyDescent="0.25">
      <c r="A717" s="44" t="s">
        <v>358</v>
      </c>
      <c r="B717" s="45">
        <v>2021</v>
      </c>
      <c r="C717" s="44" t="s">
        <v>9</v>
      </c>
      <c r="D717" s="45">
        <v>124</v>
      </c>
      <c r="E717" s="44" t="s">
        <v>194</v>
      </c>
    </row>
    <row r="718" spans="1:5" x14ac:dyDescent="0.25">
      <c r="A718" s="44" t="s">
        <v>366</v>
      </c>
      <c r="B718" s="45">
        <v>2021</v>
      </c>
      <c r="C718" s="44" t="s">
        <v>9</v>
      </c>
      <c r="D718" s="45">
        <v>124</v>
      </c>
      <c r="E718" s="44" t="s">
        <v>194</v>
      </c>
    </row>
    <row r="719" spans="1:5" x14ac:dyDescent="0.25">
      <c r="A719" s="44" t="s">
        <v>372</v>
      </c>
      <c r="B719" s="45">
        <v>2018</v>
      </c>
      <c r="C719" s="44" t="s">
        <v>9</v>
      </c>
      <c r="D719" s="45">
        <v>128</v>
      </c>
      <c r="E719" s="44" t="s">
        <v>194</v>
      </c>
    </row>
    <row r="720" spans="1:5" x14ac:dyDescent="0.25">
      <c r="A720" s="44" t="s">
        <v>373</v>
      </c>
      <c r="B720" s="45">
        <v>2018</v>
      </c>
      <c r="C720" s="44" t="s">
        <v>9</v>
      </c>
      <c r="D720" s="45">
        <v>136</v>
      </c>
      <c r="E720" s="44" t="s">
        <v>194</v>
      </c>
    </row>
    <row r="721" spans="1:5" x14ac:dyDescent="0.25">
      <c r="A721" s="44" t="s">
        <v>372</v>
      </c>
      <c r="B721" s="45">
        <v>2019</v>
      </c>
      <c r="C721" s="44" t="s">
        <v>9</v>
      </c>
      <c r="D721" s="45">
        <v>138</v>
      </c>
      <c r="E721" s="44" t="s">
        <v>194</v>
      </c>
    </row>
    <row r="722" spans="1:5" x14ac:dyDescent="0.25">
      <c r="A722" s="44" t="s">
        <v>372</v>
      </c>
      <c r="B722" s="45">
        <v>2020</v>
      </c>
      <c r="C722" s="44" t="s">
        <v>9</v>
      </c>
      <c r="D722" s="45">
        <v>138</v>
      </c>
      <c r="E722" s="44" t="s">
        <v>194</v>
      </c>
    </row>
    <row r="723" spans="1:5" x14ac:dyDescent="0.25">
      <c r="A723" s="44" t="s">
        <v>373</v>
      </c>
      <c r="B723" s="45">
        <v>2020</v>
      </c>
      <c r="C723" s="44" t="s">
        <v>9</v>
      </c>
      <c r="D723" s="45">
        <v>141</v>
      </c>
      <c r="E723" s="44" t="s">
        <v>194</v>
      </c>
    </row>
    <row r="724" spans="1:5" x14ac:dyDescent="0.25">
      <c r="A724" s="44" t="s">
        <v>374</v>
      </c>
      <c r="B724" s="45">
        <v>2018</v>
      </c>
      <c r="C724" s="44" t="s">
        <v>9</v>
      </c>
      <c r="D724" s="45">
        <v>142</v>
      </c>
      <c r="E724" s="44" t="s">
        <v>194</v>
      </c>
    </row>
    <row r="725" spans="1:5" x14ac:dyDescent="0.25">
      <c r="A725" s="44" t="s">
        <v>375</v>
      </c>
      <c r="B725" s="45">
        <v>2018</v>
      </c>
      <c r="C725" s="44" t="s">
        <v>9</v>
      </c>
      <c r="D725" s="45">
        <v>142</v>
      </c>
      <c r="E725" s="44" t="s">
        <v>194</v>
      </c>
    </row>
    <row r="726" spans="1:5" x14ac:dyDescent="0.25">
      <c r="A726" s="44" t="s">
        <v>375</v>
      </c>
      <c r="B726" s="45">
        <v>2019</v>
      </c>
      <c r="C726" s="44" t="s">
        <v>9</v>
      </c>
      <c r="D726" s="45">
        <v>142</v>
      </c>
      <c r="E726" s="44" t="s">
        <v>194</v>
      </c>
    </row>
    <row r="727" spans="1:5" x14ac:dyDescent="0.25">
      <c r="A727" s="44" t="s">
        <v>373</v>
      </c>
      <c r="B727" s="45">
        <v>2019</v>
      </c>
      <c r="C727" s="44" t="s">
        <v>9</v>
      </c>
      <c r="D727" s="45">
        <v>142</v>
      </c>
      <c r="E727" s="44" t="s">
        <v>194</v>
      </c>
    </row>
    <row r="728" spans="1:5" x14ac:dyDescent="0.25">
      <c r="A728" s="44" t="s">
        <v>376</v>
      </c>
      <c r="B728" s="45">
        <v>2018</v>
      </c>
      <c r="C728" s="44" t="s">
        <v>9</v>
      </c>
      <c r="D728" s="45">
        <v>143</v>
      </c>
      <c r="E728" s="44" t="s">
        <v>194</v>
      </c>
    </row>
    <row r="729" spans="1:5" x14ac:dyDescent="0.25">
      <c r="A729" s="44" t="s">
        <v>372</v>
      </c>
      <c r="B729" s="45">
        <v>2021</v>
      </c>
      <c r="C729" s="44" t="s">
        <v>9</v>
      </c>
      <c r="D729" s="45">
        <v>143</v>
      </c>
      <c r="E729" s="44" t="s">
        <v>194</v>
      </c>
    </row>
    <row r="730" spans="1:5" x14ac:dyDescent="0.25">
      <c r="A730" s="44" t="s">
        <v>366</v>
      </c>
      <c r="B730" s="45">
        <v>2022</v>
      </c>
      <c r="C730" s="44" t="s">
        <v>9</v>
      </c>
      <c r="D730" s="45">
        <v>143</v>
      </c>
      <c r="E730" s="44" t="s">
        <v>194</v>
      </c>
    </row>
    <row r="731" spans="1:5" x14ac:dyDescent="0.25">
      <c r="A731" s="44" t="s">
        <v>376</v>
      </c>
      <c r="B731" s="45">
        <v>2020</v>
      </c>
      <c r="C731" s="44" t="s">
        <v>9</v>
      </c>
      <c r="D731" s="45">
        <v>144</v>
      </c>
      <c r="E731" s="44" t="s">
        <v>194</v>
      </c>
    </row>
    <row r="732" spans="1:5" x14ac:dyDescent="0.25">
      <c r="A732" s="44" t="s">
        <v>372</v>
      </c>
      <c r="B732" s="45">
        <v>2022</v>
      </c>
      <c r="C732" s="44" t="s">
        <v>9</v>
      </c>
      <c r="D732" s="45">
        <v>145</v>
      </c>
      <c r="E732" s="44" t="s">
        <v>194</v>
      </c>
    </row>
    <row r="733" spans="1:5" x14ac:dyDescent="0.25">
      <c r="A733" s="44" t="s">
        <v>377</v>
      </c>
      <c r="B733" s="45">
        <v>2018</v>
      </c>
      <c r="C733" s="44" t="s">
        <v>9</v>
      </c>
      <c r="D733" s="45">
        <v>146</v>
      </c>
      <c r="E733" s="44" t="s">
        <v>194</v>
      </c>
    </row>
    <row r="734" spans="1:5" x14ac:dyDescent="0.25">
      <c r="A734" s="44" t="s">
        <v>375</v>
      </c>
      <c r="B734" s="45">
        <v>2020</v>
      </c>
      <c r="C734" s="44" t="s">
        <v>9</v>
      </c>
      <c r="D734" s="45">
        <v>146</v>
      </c>
      <c r="E734" s="44" t="s">
        <v>194</v>
      </c>
    </row>
    <row r="735" spans="1:5" x14ac:dyDescent="0.25">
      <c r="A735" s="44" t="s">
        <v>376</v>
      </c>
      <c r="B735" s="45">
        <v>2021</v>
      </c>
      <c r="C735" s="44" t="s">
        <v>9</v>
      </c>
      <c r="D735" s="45">
        <v>146</v>
      </c>
      <c r="E735" s="44" t="s">
        <v>194</v>
      </c>
    </row>
    <row r="736" spans="1:5" x14ac:dyDescent="0.25">
      <c r="A736" s="44" t="s">
        <v>376</v>
      </c>
      <c r="B736" s="45">
        <v>2019</v>
      </c>
      <c r="C736" s="44" t="s">
        <v>9</v>
      </c>
      <c r="D736" s="45">
        <v>147</v>
      </c>
      <c r="E736" s="44" t="s">
        <v>194</v>
      </c>
    </row>
    <row r="737" spans="1:5" x14ac:dyDescent="0.25">
      <c r="A737" s="44" t="s">
        <v>366</v>
      </c>
      <c r="B737" s="45">
        <v>2023</v>
      </c>
      <c r="C737" s="44" t="s">
        <v>9</v>
      </c>
      <c r="D737" s="45">
        <v>148</v>
      </c>
      <c r="E737" s="44" t="s">
        <v>194</v>
      </c>
    </row>
    <row r="738" spans="1:5" x14ac:dyDescent="0.25">
      <c r="A738" s="44" t="s">
        <v>372</v>
      </c>
      <c r="B738" s="45">
        <v>2023</v>
      </c>
      <c r="C738" s="44" t="s">
        <v>9</v>
      </c>
      <c r="D738" s="45">
        <v>149</v>
      </c>
      <c r="E738" s="44" t="s">
        <v>194</v>
      </c>
    </row>
    <row r="739" spans="1:5" x14ac:dyDescent="0.25">
      <c r="A739" s="44" t="s">
        <v>376</v>
      </c>
      <c r="B739" s="45">
        <v>2022</v>
      </c>
      <c r="C739" s="44" t="s">
        <v>9</v>
      </c>
      <c r="D739" s="45">
        <v>150</v>
      </c>
      <c r="E739" s="44" t="s">
        <v>194</v>
      </c>
    </row>
    <row r="740" spans="1:5" x14ac:dyDescent="0.25">
      <c r="A740" s="44" t="s">
        <v>376</v>
      </c>
      <c r="B740" s="45">
        <v>2023</v>
      </c>
      <c r="C740" s="44" t="s">
        <v>9</v>
      </c>
      <c r="D740" s="45">
        <v>152</v>
      </c>
      <c r="E740" s="44" t="s">
        <v>194</v>
      </c>
    </row>
    <row r="741" spans="1:5" x14ac:dyDescent="0.25">
      <c r="A741" s="44" t="s">
        <v>378</v>
      </c>
      <c r="B741" s="45">
        <v>2018</v>
      </c>
      <c r="C741" s="44" t="s">
        <v>9</v>
      </c>
      <c r="D741" s="45">
        <v>153</v>
      </c>
      <c r="E741" s="44" t="s">
        <v>194</v>
      </c>
    </row>
    <row r="742" spans="1:5" x14ac:dyDescent="0.25">
      <c r="A742" s="44" t="s">
        <v>373</v>
      </c>
      <c r="B742" s="45">
        <v>2021</v>
      </c>
      <c r="C742" s="44" t="s">
        <v>9</v>
      </c>
      <c r="D742" s="45">
        <v>153</v>
      </c>
      <c r="E742" s="44" t="s">
        <v>194</v>
      </c>
    </row>
    <row r="743" spans="1:5" x14ac:dyDescent="0.25">
      <c r="A743" s="44" t="s">
        <v>379</v>
      </c>
      <c r="B743" s="45">
        <v>2018</v>
      </c>
      <c r="C743" s="44" t="s">
        <v>9</v>
      </c>
      <c r="D743" s="45">
        <v>154</v>
      </c>
      <c r="E743" s="44" t="s">
        <v>194</v>
      </c>
    </row>
    <row r="744" spans="1:5" x14ac:dyDescent="0.25">
      <c r="A744" s="44" t="s">
        <v>358</v>
      </c>
      <c r="B744" s="45">
        <v>2022</v>
      </c>
      <c r="C744" s="44" t="s">
        <v>9</v>
      </c>
      <c r="D744" s="45">
        <v>154</v>
      </c>
      <c r="E744" s="44" t="s">
        <v>194</v>
      </c>
    </row>
    <row r="745" spans="1:5" x14ac:dyDescent="0.25">
      <c r="A745" s="44" t="s">
        <v>379</v>
      </c>
      <c r="B745" s="45">
        <v>2019</v>
      </c>
      <c r="C745" s="44" t="s">
        <v>9</v>
      </c>
      <c r="D745" s="45">
        <v>160</v>
      </c>
      <c r="E745" s="44" t="s">
        <v>194</v>
      </c>
    </row>
    <row r="746" spans="1:5" x14ac:dyDescent="0.25">
      <c r="A746" s="44" t="s">
        <v>358</v>
      </c>
      <c r="B746" s="45">
        <v>2023</v>
      </c>
      <c r="C746" s="44" t="s">
        <v>9</v>
      </c>
      <c r="D746" s="45">
        <v>160</v>
      </c>
      <c r="E746" s="44" t="s">
        <v>194</v>
      </c>
    </row>
    <row r="747" spans="1:5" x14ac:dyDescent="0.25">
      <c r="A747" s="44" t="s">
        <v>377</v>
      </c>
      <c r="B747" s="45">
        <v>2019</v>
      </c>
      <c r="C747" s="44" t="s">
        <v>9</v>
      </c>
      <c r="D747" s="45">
        <v>164</v>
      </c>
      <c r="E747" s="44" t="s">
        <v>194</v>
      </c>
    </row>
    <row r="748" spans="1:5" x14ac:dyDescent="0.25">
      <c r="A748" s="44" t="s">
        <v>379</v>
      </c>
      <c r="B748" s="45">
        <v>2020</v>
      </c>
      <c r="C748" s="44" t="s">
        <v>9</v>
      </c>
      <c r="D748" s="45">
        <v>164</v>
      </c>
      <c r="E748" s="44" t="s">
        <v>194</v>
      </c>
    </row>
    <row r="749" spans="1:5" x14ac:dyDescent="0.25">
      <c r="A749" s="44" t="s">
        <v>378</v>
      </c>
      <c r="B749" s="45">
        <v>2019</v>
      </c>
      <c r="C749" s="44" t="s">
        <v>9</v>
      </c>
      <c r="D749" s="45">
        <v>169</v>
      </c>
      <c r="E749" s="44" t="s">
        <v>194</v>
      </c>
    </row>
    <row r="750" spans="1:5" x14ac:dyDescent="0.25">
      <c r="A750" s="44" t="s">
        <v>377</v>
      </c>
      <c r="B750" s="45">
        <v>2020</v>
      </c>
      <c r="C750" s="44" t="s">
        <v>9</v>
      </c>
      <c r="D750" s="45">
        <v>169</v>
      </c>
      <c r="E750" s="44" t="s">
        <v>194</v>
      </c>
    </row>
    <row r="751" spans="1:5" x14ac:dyDescent="0.25">
      <c r="A751" s="44" t="s">
        <v>379</v>
      </c>
      <c r="B751" s="45">
        <v>2021</v>
      </c>
      <c r="C751" s="44" t="s">
        <v>9</v>
      </c>
      <c r="D751" s="45">
        <v>170</v>
      </c>
      <c r="E751" s="44" t="s">
        <v>194</v>
      </c>
    </row>
    <row r="752" spans="1:5" x14ac:dyDescent="0.25">
      <c r="A752" s="44" t="s">
        <v>380</v>
      </c>
      <c r="B752" s="45">
        <v>2018</v>
      </c>
      <c r="C752" s="44" t="s">
        <v>9</v>
      </c>
      <c r="D752" s="45">
        <v>173</v>
      </c>
      <c r="E752" s="44" t="s">
        <v>194</v>
      </c>
    </row>
    <row r="753" spans="1:5" x14ac:dyDescent="0.25">
      <c r="A753" s="44" t="s">
        <v>380</v>
      </c>
      <c r="B753" s="45">
        <v>2019</v>
      </c>
      <c r="C753" s="44" t="s">
        <v>9</v>
      </c>
      <c r="D753" s="45">
        <v>173</v>
      </c>
      <c r="E753" s="44" t="s">
        <v>194</v>
      </c>
    </row>
    <row r="754" spans="1:5" x14ac:dyDescent="0.25">
      <c r="A754" s="44" t="s">
        <v>380</v>
      </c>
      <c r="B754" s="45">
        <v>2020</v>
      </c>
      <c r="C754" s="44" t="s">
        <v>9</v>
      </c>
      <c r="D754" s="45">
        <v>174</v>
      </c>
      <c r="E754" s="44" t="s">
        <v>194</v>
      </c>
    </row>
    <row r="755" spans="1:5" x14ac:dyDescent="0.25">
      <c r="A755" s="44" t="s">
        <v>379</v>
      </c>
      <c r="B755" s="45">
        <v>2022</v>
      </c>
      <c r="C755" s="44" t="s">
        <v>9</v>
      </c>
      <c r="D755" s="45">
        <v>174</v>
      </c>
      <c r="E755" s="44" t="s">
        <v>194</v>
      </c>
    </row>
    <row r="756" spans="1:5" x14ac:dyDescent="0.25">
      <c r="A756" s="44" t="s">
        <v>373</v>
      </c>
      <c r="B756" s="45">
        <v>2022</v>
      </c>
      <c r="C756" s="44" t="s">
        <v>9</v>
      </c>
      <c r="D756" s="45">
        <v>175</v>
      </c>
      <c r="E756" s="44" t="s">
        <v>194</v>
      </c>
    </row>
    <row r="757" spans="1:5" x14ac:dyDescent="0.25">
      <c r="A757" s="44" t="s">
        <v>379</v>
      </c>
      <c r="B757" s="45">
        <v>2023</v>
      </c>
      <c r="C757" s="44" t="s">
        <v>9</v>
      </c>
      <c r="D757" s="45">
        <v>175</v>
      </c>
      <c r="E757" s="44" t="s">
        <v>194</v>
      </c>
    </row>
    <row r="758" spans="1:5" x14ac:dyDescent="0.25">
      <c r="A758" s="44" t="s">
        <v>378</v>
      </c>
      <c r="B758" s="45">
        <v>2020</v>
      </c>
      <c r="C758" s="44" t="s">
        <v>9</v>
      </c>
      <c r="D758" s="45">
        <v>177</v>
      </c>
      <c r="E758" s="44" t="s">
        <v>194</v>
      </c>
    </row>
    <row r="759" spans="1:5" x14ac:dyDescent="0.25">
      <c r="A759" s="44" t="s">
        <v>378</v>
      </c>
      <c r="B759" s="45">
        <v>2021</v>
      </c>
      <c r="C759" s="44" t="s">
        <v>9</v>
      </c>
      <c r="D759" s="45">
        <v>177</v>
      </c>
      <c r="E759" s="44" t="s">
        <v>194</v>
      </c>
    </row>
    <row r="760" spans="1:5" x14ac:dyDescent="0.25">
      <c r="A760" s="44" t="s">
        <v>374</v>
      </c>
      <c r="B760" s="45">
        <v>2019</v>
      </c>
      <c r="C760" s="44" t="s">
        <v>9</v>
      </c>
      <c r="D760" s="45">
        <v>179</v>
      </c>
      <c r="E760" s="44" t="s">
        <v>194</v>
      </c>
    </row>
    <row r="761" spans="1:5" x14ac:dyDescent="0.25">
      <c r="A761" s="44" t="s">
        <v>380</v>
      </c>
      <c r="B761" s="45">
        <v>2021</v>
      </c>
      <c r="C761" s="44" t="s">
        <v>9</v>
      </c>
      <c r="D761" s="45">
        <v>180</v>
      </c>
      <c r="E761" s="44" t="s">
        <v>194</v>
      </c>
    </row>
    <row r="762" spans="1:5" x14ac:dyDescent="0.25">
      <c r="A762" s="44" t="s">
        <v>377</v>
      </c>
      <c r="B762" s="45">
        <v>2021</v>
      </c>
      <c r="C762" s="44" t="s">
        <v>9</v>
      </c>
      <c r="D762" s="45">
        <v>184</v>
      </c>
      <c r="E762" s="44" t="s">
        <v>194</v>
      </c>
    </row>
    <row r="763" spans="1:5" x14ac:dyDescent="0.25">
      <c r="A763" s="44" t="s">
        <v>378</v>
      </c>
      <c r="B763" s="45">
        <v>2022</v>
      </c>
      <c r="C763" s="44" t="s">
        <v>9</v>
      </c>
      <c r="D763" s="45">
        <v>184</v>
      </c>
      <c r="E763" s="44" t="s">
        <v>194</v>
      </c>
    </row>
    <row r="764" spans="1:5" x14ac:dyDescent="0.25">
      <c r="A764" s="44" t="s">
        <v>378</v>
      </c>
      <c r="B764" s="45">
        <v>2023</v>
      </c>
      <c r="C764" s="44" t="s">
        <v>9</v>
      </c>
      <c r="D764" s="45">
        <v>187</v>
      </c>
      <c r="E764" s="44" t="s">
        <v>194</v>
      </c>
    </row>
    <row r="765" spans="1:5" x14ac:dyDescent="0.25">
      <c r="A765" s="44" t="s">
        <v>381</v>
      </c>
      <c r="B765" s="45">
        <v>2020</v>
      </c>
      <c r="C765" s="44" t="s">
        <v>9</v>
      </c>
      <c r="D765" s="45">
        <v>188</v>
      </c>
      <c r="E765" s="44" t="s">
        <v>194</v>
      </c>
    </row>
    <row r="766" spans="1:5" x14ac:dyDescent="0.25">
      <c r="A766" s="44" t="s">
        <v>374</v>
      </c>
      <c r="B766" s="45">
        <v>2020</v>
      </c>
      <c r="C766" s="44" t="s">
        <v>9</v>
      </c>
      <c r="D766" s="45">
        <v>188</v>
      </c>
      <c r="E766" s="44" t="s">
        <v>194</v>
      </c>
    </row>
    <row r="767" spans="1:5" x14ac:dyDescent="0.25">
      <c r="A767" s="44" t="s">
        <v>381</v>
      </c>
      <c r="B767" s="45">
        <v>2022</v>
      </c>
      <c r="C767" s="44" t="s">
        <v>9</v>
      </c>
      <c r="D767" s="45">
        <v>192</v>
      </c>
      <c r="E767" s="44" t="s">
        <v>194</v>
      </c>
    </row>
    <row r="768" spans="1:5" x14ac:dyDescent="0.25">
      <c r="A768" s="44" t="s">
        <v>381</v>
      </c>
      <c r="B768" s="45">
        <v>2018</v>
      </c>
      <c r="C768" s="44" t="s">
        <v>9</v>
      </c>
      <c r="D768" s="45">
        <v>193</v>
      </c>
      <c r="E768" s="44" t="s">
        <v>194</v>
      </c>
    </row>
    <row r="769" spans="1:5" x14ac:dyDescent="0.25">
      <c r="A769" s="44" t="s">
        <v>381</v>
      </c>
      <c r="B769" s="45">
        <v>2019</v>
      </c>
      <c r="C769" s="44" t="s">
        <v>9</v>
      </c>
      <c r="D769" s="45">
        <v>193</v>
      </c>
      <c r="E769" s="44" t="s">
        <v>194</v>
      </c>
    </row>
    <row r="770" spans="1:5" x14ac:dyDescent="0.25">
      <c r="A770" s="44" t="s">
        <v>377</v>
      </c>
      <c r="B770" s="45">
        <v>2022</v>
      </c>
      <c r="C770" s="44" t="s">
        <v>9</v>
      </c>
      <c r="D770" s="45">
        <v>193</v>
      </c>
      <c r="E770" s="44" t="s">
        <v>194</v>
      </c>
    </row>
    <row r="771" spans="1:5" x14ac:dyDescent="0.25">
      <c r="A771" s="44" t="s">
        <v>373</v>
      </c>
      <c r="B771" s="45">
        <v>2023</v>
      </c>
      <c r="C771" s="44" t="s">
        <v>9</v>
      </c>
      <c r="D771" s="45">
        <v>194</v>
      </c>
      <c r="E771" s="44" t="s">
        <v>194</v>
      </c>
    </row>
    <row r="772" spans="1:5" x14ac:dyDescent="0.25">
      <c r="A772" s="44" t="s">
        <v>381</v>
      </c>
      <c r="B772" s="45">
        <v>2023</v>
      </c>
      <c r="C772" s="44" t="s">
        <v>9</v>
      </c>
      <c r="D772" s="45">
        <v>195</v>
      </c>
      <c r="E772" s="44" t="s">
        <v>194</v>
      </c>
    </row>
    <row r="773" spans="1:5" x14ac:dyDescent="0.25">
      <c r="A773" s="44" t="s">
        <v>375</v>
      </c>
      <c r="B773" s="45">
        <v>2021</v>
      </c>
      <c r="C773" s="44" t="s">
        <v>9</v>
      </c>
      <c r="D773" s="45">
        <v>196</v>
      </c>
      <c r="E773" s="44" t="s">
        <v>194</v>
      </c>
    </row>
    <row r="774" spans="1:5" x14ac:dyDescent="0.25">
      <c r="A774" s="44" t="s">
        <v>380</v>
      </c>
      <c r="B774" s="45">
        <v>2022</v>
      </c>
      <c r="C774" s="44" t="s">
        <v>9</v>
      </c>
      <c r="D774" s="45">
        <v>197</v>
      </c>
      <c r="E774" s="44" t="s">
        <v>194</v>
      </c>
    </row>
    <row r="775" spans="1:5" x14ac:dyDescent="0.25">
      <c r="A775" s="44" t="s">
        <v>380</v>
      </c>
      <c r="B775" s="45">
        <v>2023</v>
      </c>
      <c r="C775" s="44" t="s">
        <v>9</v>
      </c>
      <c r="D775" s="45">
        <v>200</v>
      </c>
      <c r="E775" s="44" t="s">
        <v>194</v>
      </c>
    </row>
    <row r="776" spans="1:5" x14ac:dyDescent="0.25">
      <c r="A776" s="44" t="s">
        <v>381</v>
      </c>
      <c r="B776" s="45">
        <v>2021</v>
      </c>
      <c r="C776" s="44" t="s">
        <v>9</v>
      </c>
      <c r="D776" s="45">
        <v>201</v>
      </c>
      <c r="E776" s="44" t="s">
        <v>194</v>
      </c>
    </row>
    <row r="777" spans="1:5" x14ac:dyDescent="0.25">
      <c r="A777" s="44" t="s">
        <v>377</v>
      </c>
      <c r="B777" s="45">
        <v>2023</v>
      </c>
      <c r="C777" s="44" t="s">
        <v>9</v>
      </c>
      <c r="D777" s="45">
        <v>201</v>
      </c>
      <c r="E777" s="44" t="s">
        <v>194</v>
      </c>
    </row>
    <row r="778" spans="1:5" x14ac:dyDescent="0.25">
      <c r="A778" s="44" t="s">
        <v>382</v>
      </c>
      <c r="B778" s="45">
        <v>2020</v>
      </c>
      <c r="C778" s="44" t="s">
        <v>9</v>
      </c>
      <c r="D778" s="45">
        <v>210</v>
      </c>
      <c r="E778" s="44" t="s">
        <v>194</v>
      </c>
    </row>
    <row r="779" spans="1:5" x14ac:dyDescent="0.25">
      <c r="A779" s="44" t="s">
        <v>382</v>
      </c>
      <c r="B779" s="45">
        <v>2021</v>
      </c>
      <c r="C779" s="44" t="s">
        <v>9</v>
      </c>
      <c r="D779" s="45">
        <v>215</v>
      </c>
      <c r="E779" s="44" t="s">
        <v>194</v>
      </c>
    </row>
    <row r="780" spans="1:5" x14ac:dyDescent="0.25">
      <c r="A780" s="44" t="s">
        <v>374</v>
      </c>
      <c r="B780" s="45">
        <v>2021</v>
      </c>
      <c r="C780" s="44" t="s">
        <v>9</v>
      </c>
      <c r="D780" s="45">
        <v>218</v>
      </c>
      <c r="E780" s="44" t="s">
        <v>194</v>
      </c>
    </row>
    <row r="781" spans="1:5" x14ac:dyDescent="0.25">
      <c r="A781" s="44" t="s">
        <v>382</v>
      </c>
      <c r="B781" s="45">
        <v>2018</v>
      </c>
      <c r="C781" s="44" t="s">
        <v>9</v>
      </c>
      <c r="D781" s="45">
        <v>220</v>
      </c>
      <c r="E781" s="44" t="s">
        <v>194</v>
      </c>
    </row>
    <row r="782" spans="1:5" x14ac:dyDescent="0.25">
      <c r="A782" s="44" t="s">
        <v>382</v>
      </c>
      <c r="B782" s="45">
        <v>2019</v>
      </c>
      <c r="C782" s="44" t="s">
        <v>9</v>
      </c>
      <c r="D782" s="45">
        <v>221</v>
      </c>
      <c r="E782" s="44" t="s">
        <v>194</v>
      </c>
    </row>
    <row r="783" spans="1:5" x14ac:dyDescent="0.25">
      <c r="A783" s="44" t="s">
        <v>382</v>
      </c>
      <c r="B783" s="45">
        <v>2022</v>
      </c>
      <c r="C783" s="44" t="s">
        <v>9</v>
      </c>
      <c r="D783" s="45">
        <v>228</v>
      </c>
      <c r="E783" s="44" t="s">
        <v>194</v>
      </c>
    </row>
    <row r="784" spans="1:5" x14ac:dyDescent="0.25">
      <c r="A784" s="44" t="s">
        <v>383</v>
      </c>
      <c r="B784" s="45">
        <v>2018</v>
      </c>
      <c r="C784" s="44" t="s">
        <v>9</v>
      </c>
      <c r="D784" s="45">
        <v>244</v>
      </c>
      <c r="E784" s="44" t="s">
        <v>194</v>
      </c>
    </row>
    <row r="785" spans="1:5" x14ac:dyDescent="0.25">
      <c r="A785" s="44" t="s">
        <v>374</v>
      </c>
      <c r="B785" s="45">
        <v>2022</v>
      </c>
      <c r="C785" s="44" t="s">
        <v>9</v>
      </c>
      <c r="D785" s="45">
        <v>247</v>
      </c>
      <c r="E785" s="44" t="s">
        <v>194</v>
      </c>
    </row>
    <row r="786" spans="1:5" x14ac:dyDescent="0.25">
      <c r="A786" s="44" t="s">
        <v>382</v>
      </c>
      <c r="B786" s="45">
        <v>2023</v>
      </c>
      <c r="C786" s="44" t="s">
        <v>9</v>
      </c>
      <c r="D786" s="45">
        <v>248</v>
      </c>
      <c r="E786" s="44" t="s">
        <v>194</v>
      </c>
    </row>
    <row r="787" spans="1:5" x14ac:dyDescent="0.25">
      <c r="A787" s="44" t="s">
        <v>383</v>
      </c>
      <c r="B787" s="45">
        <v>2019</v>
      </c>
      <c r="C787" s="44" t="s">
        <v>9</v>
      </c>
      <c r="D787" s="45">
        <v>262</v>
      </c>
      <c r="E787" s="44" t="s">
        <v>194</v>
      </c>
    </row>
    <row r="788" spans="1:5" x14ac:dyDescent="0.25">
      <c r="A788" s="44" t="s">
        <v>384</v>
      </c>
      <c r="B788" s="45">
        <v>2018</v>
      </c>
      <c r="C788" s="44" t="s">
        <v>9</v>
      </c>
      <c r="D788" s="45">
        <v>264</v>
      </c>
      <c r="E788" s="44" t="s">
        <v>194</v>
      </c>
    </row>
    <row r="789" spans="1:5" x14ac:dyDescent="0.25">
      <c r="A789" s="44" t="s">
        <v>374</v>
      </c>
      <c r="B789" s="45">
        <v>2023</v>
      </c>
      <c r="C789" s="44" t="s">
        <v>9</v>
      </c>
      <c r="D789" s="45">
        <v>266</v>
      </c>
      <c r="E789" s="44" t="s">
        <v>194</v>
      </c>
    </row>
    <row r="790" spans="1:5" x14ac:dyDescent="0.25">
      <c r="A790" s="44" t="s">
        <v>375</v>
      </c>
      <c r="B790" s="45">
        <v>2022</v>
      </c>
      <c r="C790" s="44" t="s">
        <v>9</v>
      </c>
      <c r="D790" s="45">
        <v>273</v>
      </c>
      <c r="E790" s="44" t="s">
        <v>194</v>
      </c>
    </row>
    <row r="791" spans="1:5" x14ac:dyDescent="0.25">
      <c r="A791" s="44" t="s">
        <v>383</v>
      </c>
      <c r="B791" s="45">
        <v>2020</v>
      </c>
      <c r="C791" s="44" t="s">
        <v>9</v>
      </c>
      <c r="D791" s="45">
        <v>276</v>
      </c>
      <c r="E791" s="44" t="s">
        <v>194</v>
      </c>
    </row>
    <row r="792" spans="1:5" x14ac:dyDescent="0.25">
      <c r="A792" s="44" t="s">
        <v>375</v>
      </c>
      <c r="B792" s="45">
        <v>2023</v>
      </c>
      <c r="C792" s="44" t="s">
        <v>9</v>
      </c>
      <c r="D792" s="45">
        <v>280</v>
      </c>
      <c r="E792" s="44" t="s">
        <v>194</v>
      </c>
    </row>
    <row r="793" spans="1:5" x14ac:dyDescent="0.25">
      <c r="A793" s="44" t="s">
        <v>384</v>
      </c>
      <c r="B793" s="45">
        <v>2019</v>
      </c>
      <c r="C793" s="44" t="s">
        <v>9</v>
      </c>
      <c r="D793" s="45">
        <v>282</v>
      </c>
      <c r="E793" s="44" t="s">
        <v>194</v>
      </c>
    </row>
    <row r="794" spans="1:5" x14ac:dyDescent="0.25">
      <c r="A794" s="44" t="s">
        <v>383</v>
      </c>
      <c r="B794" s="45">
        <v>2021</v>
      </c>
      <c r="C794" s="44" t="s">
        <v>9</v>
      </c>
      <c r="D794" s="45">
        <v>293</v>
      </c>
      <c r="E794" s="44" t="s">
        <v>194</v>
      </c>
    </row>
    <row r="795" spans="1:5" x14ac:dyDescent="0.25">
      <c r="A795" s="44" t="s">
        <v>384</v>
      </c>
      <c r="B795" s="45">
        <v>2020</v>
      </c>
      <c r="C795" s="44" t="s">
        <v>9</v>
      </c>
      <c r="D795" s="45">
        <v>295</v>
      </c>
      <c r="E795" s="44" t="s">
        <v>194</v>
      </c>
    </row>
    <row r="796" spans="1:5" x14ac:dyDescent="0.25">
      <c r="A796" s="44" t="s">
        <v>80</v>
      </c>
      <c r="B796" s="45">
        <v>2018</v>
      </c>
      <c r="C796" s="44" t="s">
        <v>9</v>
      </c>
      <c r="D796" s="45">
        <v>301</v>
      </c>
      <c r="E796" s="44" t="s">
        <v>194</v>
      </c>
    </row>
    <row r="797" spans="1:5" x14ac:dyDescent="0.25">
      <c r="A797" s="44" t="s">
        <v>384</v>
      </c>
      <c r="B797" s="45">
        <v>2021</v>
      </c>
      <c r="C797" s="44" t="s">
        <v>9</v>
      </c>
      <c r="D797" s="45">
        <v>315</v>
      </c>
      <c r="E797" s="44" t="s">
        <v>194</v>
      </c>
    </row>
    <row r="798" spans="1:5" x14ac:dyDescent="0.25">
      <c r="A798" s="44" t="s">
        <v>383</v>
      </c>
      <c r="B798" s="45">
        <v>2022</v>
      </c>
      <c r="C798" s="44" t="s">
        <v>9</v>
      </c>
      <c r="D798" s="45">
        <v>318</v>
      </c>
      <c r="E798" s="44" t="s">
        <v>194</v>
      </c>
    </row>
    <row r="799" spans="1:5" x14ac:dyDescent="0.25">
      <c r="A799" s="44" t="s">
        <v>385</v>
      </c>
      <c r="B799" s="45">
        <v>2020</v>
      </c>
      <c r="C799" s="44" t="s">
        <v>9</v>
      </c>
      <c r="D799" s="45">
        <v>327</v>
      </c>
      <c r="E799" s="44" t="s">
        <v>194</v>
      </c>
    </row>
    <row r="800" spans="1:5" x14ac:dyDescent="0.25">
      <c r="A800" s="44" t="s">
        <v>385</v>
      </c>
      <c r="B800" s="45">
        <v>2021</v>
      </c>
      <c r="C800" s="44" t="s">
        <v>9</v>
      </c>
      <c r="D800" s="45">
        <v>330</v>
      </c>
      <c r="E800" s="44" t="s">
        <v>194</v>
      </c>
    </row>
    <row r="801" spans="1:5" x14ac:dyDescent="0.25">
      <c r="A801" s="44" t="s">
        <v>385</v>
      </c>
      <c r="B801" s="45">
        <v>2018</v>
      </c>
      <c r="C801" s="44" t="s">
        <v>9</v>
      </c>
      <c r="D801" s="45">
        <v>331</v>
      </c>
      <c r="E801" s="44" t="s">
        <v>194</v>
      </c>
    </row>
    <row r="802" spans="1:5" x14ac:dyDescent="0.25">
      <c r="A802" s="44" t="s">
        <v>384</v>
      </c>
      <c r="B802" s="45">
        <v>2022</v>
      </c>
      <c r="C802" s="44" t="s">
        <v>9</v>
      </c>
      <c r="D802" s="45">
        <v>335</v>
      </c>
      <c r="E802" s="44" t="s">
        <v>194</v>
      </c>
    </row>
    <row r="803" spans="1:5" x14ac:dyDescent="0.25">
      <c r="A803" s="44" t="s">
        <v>385</v>
      </c>
      <c r="B803" s="45">
        <v>2019</v>
      </c>
      <c r="C803" s="44" t="s">
        <v>9</v>
      </c>
      <c r="D803" s="45">
        <v>338</v>
      </c>
      <c r="E803" s="44" t="s">
        <v>194</v>
      </c>
    </row>
    <row r="804" spans="1:5" x14ac:dyDescent="0.25">
      <c r="A804" s="44" t="s">
        <v>383</v>
      </c>
      <c r="B804" s="45">
        <v>2023</v>
      </c>
      <c r="C804" s="44" t="s">
        <v>9</v>
      </c>
      <c r="D804" s="45">
        <v>341</v>
      </c>
      <c r="E804" s="44" t="s">
        <v>194</v>
      </c>
    </row>
    <row r="805" spans="1:5" x14ac:dyDescent="0.25">
      <c r="A805" s="44" t="s">
        <v>384</v>
      </c>
      <c r="B805" s="45">
        <v>2023</v>
      </c>
      <c r="C805" s="44" t="s">
        <v>9</v>
      </c>
      <c r="D805" s="45">
        <v>342</v>
      </c>
      <c r="E805" s="44" t="s">
        <v>194</v>
      </c>
    </row>
    <row r="806" spans="1:5" x14ac:dyDescent="0.25">
      <c r="A806" s="44" t="s">
        <v>385</v>
      </c>
      <c r="B806" s="45">
        <v>2022</v>
      </c>
      <c r="C806" s="44" t="s">
        <v>9</v>
      </c>
      <c r="D806" s="45">
        <v>349</v>
      </c>
      <c r="E806" s="44" t="s">
        <v>194</v>
      </c>
    </row>
    <row r="807" spans="1:5" x14ac:dyDescent="0.25">
      <c r="A807" s="44" t="s">
        <v>385</v>
      </c>
      <c r="B807" s="45">
        <v>2023</v>
      </c>
      <c r="C807" s="44" t="s">
        <v>9</v>
      </c>
      <c r="D807" s="45">
        <v>362</v>
      </c>
      <c r="E807" s="44" t="s">
        <v>194</v>
      </c>
    </row>
    <row r="808" spans="1:5" x14ac:dyDescent="0.25">
      <c r="A808" s="44" t="s">
        <v>80</v>
      </c>
      <c r="B808" s="45">
        <v>2019</v>
      </c>
      <c r="C808" s="44" t="s">
        <v>9</v>
      </c>
      <c r="D808" s="45">
        <v>367</v>
      </c>
      <c r="E808" s="44" t="s">
        <v>194</v>
      </c>
    </row>
    <row r="809" spans="1:5" x14ac:dyDescent="0.25">
      <c r="A809" s="44" t="s">
        <v>386</v>
      </c>
      <c r="B809" s="45">
        <v>2018</v>
      </c>
      <c r="C809" s="44" t="s">
        <v>9</v>
      </c>
      <c r="D809" s="45">
        <v>389</v>
      </c>
      <c r="E809" s="44" t="s">
        <v>194</v>
      </c>
    </row>
    <row r="810" spans="1:5" x14ac:dyDescent="0.25">
      <c r="A810" s="44" t="s">
        <v>386</v>
      </c>
      <c r="B810" s="45">
        <v>2019</v>
      </c>
      <c r="C810" s="44" t="s">
        <v>9</v>
      </c>
      <c r="D810" s="45">
        <v>420</v>
      </c>
      <c r="E810" s="44" t="s">
        <v>194</v>
      </c>
    </row>
    <row r="811" spans="1:5" x14ac:dyDescent="0.25">
      <c r="A811" s="44" t="s">
        <v>386</v>
      </c>
      <c r="B811" s="45">
        <v>2020</v>
      </c>
      <c r="C811" s="44" t="s">
        <v>9</v>
      </c>
      <c r="D811" s="45">
        <v>431</v>
      </c>
      <c r="E811" s="44" t="s">
        <v>194</v>
      </c>
    </row>
    <row r="812" spans="1:5" x14ac:dyDescent="0.25">
      <c r="A812" s="44" t="s">
        <v>80</v>
      </c>
      <c r="B812" s="45">
        <v>2020</v>
      </c>
      <c r="C812" s="44" t="s">
        <v>9</v>
      </c>
      <c r="D812" s="45">
        <v>456</v>
      </c>
      <c r="E812" s="44" t="s">
        <v>194</v>
      </c>
    </row>
    <row r="813" spans="1:5" x14ac:dyDescent="0.25">
      <c r="A813" s="44" t="s">
        <v>386</v>
      </c>
      <c r="B813" s="45">
        <v>2021</v>
      </c>
      <c r="C813" s="44" t="s">
        <v>9</v>
      </c>
      <c r="D813" s="45">
        <v>461</v>
      </c>
      <c r="E813" s="44" t="s">
        <v>194</v>
      </c>
    </row>
    <row r="814" spans="1:5" x14ac:dyDescent="0.25">
      <c r="A814" s="44" t="s">
        <v>386</v>
      </c>
      <c r="B814" s="45">
        <v>2022</v>
      </c>
      <c r="C814" s="44" t="s">
        <v>9</v>
      </c>
      <c r="D814" s="45">
        <v>493</v>
      </c>
      <c r="E814" s="44" t="s">
        <v>194</v>
      </c>
    </row>
    <row r="815" spans="1:5" x14ac:dyDescent="0.25">
      <c r="A815" s="44" t="s">
        <v>386</v>
      </c>
      <c r="B815" s="45">
        <v>2023</v>
      </c>
      <c r="C815" s="44" t="s">
        <v>9</v>
      </c>
      <c r="D815" s="45">
        <v>515</v>
      </c>
      <c r="E815" s="44" t="s">
        <v>194</v>
      </c>
    </row>
    <row r="816" spans="1:5" x14ac:dyDescent="0.25">
      <c r="A816" s="44" t="s">
        <v>72</v>
      </c>
      <c r="B816" s="45">
        <v>2018</v>
      </c>
      <c r="C816" s="44" t="s">
        <v>9</v>
      </c>
      <c r="D816" s="45">
        <v>601</v>
      </c>
      <c r="E816" s="44" t="s">
        <v>194</v>
      </c>
    </row>
    <row r="817" spans="1:5" x14ac:dyDescent="0.25">
      <c r="A817" s="44" t="s">
        <v>78</v>
      </c>
      <c r="B817" s="45">
        <v>2019</v>
      </c>
      <c r="C817" s="44" t="s">
        <v>9</v>
      </c>
      <c r="D817" s="45">
        <v>601</v>
      </c>
      <c r="E817" s="44" t="s">
        <v>194</v>
      </c>
    </row>
    <row r="818" spans="1:5" x14ac:dyDescent="0.25">
      <c r="A818" s="44" t="s">
        <v>78</v>
      </c>
      <c r="B818" s="45">
        <v>2020</v>
      </c>
      <c r="C818" s="44" t="s">
        <v>9</v>
      </c>
      <c r="D818" s="45">
        <v>601</v>
      </c>
      <c r="E818" s="44" t="s">
        <v>194</v>
      </c>
    </row>
    <row r="819" spans="1:5" x14ac:dyDescent="0.25">
      <c r="A819" s="44" t="s">
        <v>80</v>
      </c>
      <c r="B819" s="45">
        <v>2021</v>
      </c>
      <c r="C819" s="44" t="s">
        <v>9</v>
      </c>
      <c r="D819" s="45">
        <v>604</v>
      </c>
      <c r="E819" s="44" t="s">
        <v>194</v>
      </c>
    </row>
    <row r="820" spans="1:5" x14ac:dyDescent="0.25">
      <c r="A820" s="44" t="s">
        <v>78</v>
      </c>
      <c r="B820" s="45">
        <v>2021</v>
      </c>
      <c r="C820" s="44" t="s">
        <v>9</v>
      </c>
      <c r="D820" s="45">
        <v>607</v>
      </c>
      <c r="E820" s="44" t="s">
        <v>194</v>
      </c>
    </row>
    <row r="821" spans="1:5" x14ac:dyDescent="0.25">
      <c r="A821" s="44" t="s">
        <v>72</v>
      </c>
      <c r="B821" s="45">
        <v>2019</v>
      </c>
      <c r="C821" s="44" t="s">
        <v>9</v>
      </c>
      <c r="D821" s="45">
        <v>622</v>
      </c>
      <c r="E821" s="44" t="s">
        <v>194</v>
      </c>
    </row>
    <row r="822" spans="1:5" x14ac:dyDescent="0.25">
      <c r="A822" s="44" t="s">
        <v>78</v>
      </c>
      <c r="B822" s="45">
        <v>2022</v>
      </c>
      <c r="C822" s="44" t="s">
        <v>9</v>
      </c>
      <c r="D822" s="45">
        <v>623</v>
      </c>
      <c r="E822" s="44" t="s">
        <v>194</v>
      </c>
    </row>
    <row r="823" spans="1:5" x14ac:dyDescent="0.25">
      <c r="A823" s="44" t="s">
        <v>78</v>
      </c>
      <c r="B823" s="45">
        <v>2023</v>
      </c>
      <c r="C823" s="44" t="s">
        <v>9</v>
      </c>
      <c r="D823" s="45">
        <v>624</v>
      </c>
      <c r="E823" s="44" t="s">
        <v>194</v>
      </c>
    </row>
    <row r="824" spans="1:5" x14ac:dyDescent="0.25">
      <c r="A824" s="44" t="s">
        <v>78</v>
      </c>
      <c r="B824" s="45">
        <v>2018</v>
      </c>
      <c r="C824" s="44" t="s">
        <v>9</v>
      </c>
      <c r="D824" s="45">
        <v>644</v>
      </c>
      <c r="E824" s="44" t="s">
        <v>194</v>
      </c>
    </row>
    <row r="825" spans="1:5" x14ac:dyDescent="0.25">
      <c r="A825" s="44" t="s">
        <v>72</v>
      </c>
      <c r="B825" s="45">
        <v>2020</v>
      </c>
      <c r="C825" s="44" t="s">
        <v>9</v>
      </c>
      <c r="D825" s="45">
        <v>647</v>
      </c>
      <c r="E825" s="44" t="s">
        <v>194</v>
      </c>
    </row>
    <row r="826" spans="1:5" x14ac:dyDescent="0.25">
      <c r="A826" s="44" t="s">
        <v>72</v>
      </c>
      <c r="B826" s="45">
        <v>2021</v>
      </c>
      <c r="C826" s="44" t="s">
        <v>9</v>
      </c>
      <c r="D826" s="45">
        <v>672</v>
      </c>
      <c r="E826" s="44" t="s">
        <v>194</v>
      </c>
    </row>
    <row r="827" spans="1:5" x14ac:dyDescent="0.25">
      <c r="A827" s="44" t="s">
        <v>387</v>
      </c>
      <c r="B827" s="45">
        <v>2018</v>
      </c>
      <c r="C827" s="44" t="s">
        <v>9</v>
      </c>
      <c r="D827" s="45">
        <v>687</v>
      </c>
      <c r="E827" s="44" t="s">
        <v>194</v>
      </c>
    </row>
    <row r="828" spans="1:5" x14ac:dyDescent="0.25">
      <c r="A828" s="44" t="s">
        <v>79</v>
      </c>
      <c r="B828" s="45">
        <v>2018</v>
      </c>
      <c r="C828" s="44" t="s">
        <v>9</v>
      </c>
      <c r="D828" s="45">
        <v>690</v>
      </c>
      <c r="E828" s="44" t="s">
        <v>194</v>
      </c>
    </row>
    <row r="829" spans="1:5" x14ac:dyDescent="0.25">
      <c r="A829" s="44" t="s">
        <v>72</v>
      </c>
      <c r="B829" s="45">
        <v>2022</v>
      </c>
      <c r="C829" s="44" t="s">
        <v>9</v>
      </c>
      <c r="D829" s="45">
        <v>694</v>
      </c>
      <c r="E829" s="44" t="s">
        <v>194</v>
      </c>
    </row>
    <row r="830" spans="1:5" x14ac:dyDescent="0.25">
      <c r="A830" s="44" t="s">
        <v>388</v>
      </c>
      <c r="B830" s="45">
        <v>2018</v>
      </c>
      <c r="C830" s="44" t="s">
        <v>9</v>
      </c>
      <c r="D830" s="45">
        <v>701</v>
      </c>
      <c r="E830" s="44" t="s">
        <v>194</v>
      </c>
    </row>
    <row r="831" spans="1:5" x14ac:dyDescent="0.25">
      <c r="A831" s="44" t="s">
        <v>72</v>
      </c>
      <c r="B831" s="45">
        <v>2023</v>
      </c>
      <c r="C831" s="44" t="s">
        <v>9</v>
      </c>
      <c r="D831" s="45">
        <v>706</v>
      </c>
      <c r="E831" s="44" t="s">
        <v>194</v>
      </c>
    </row>
    <row r="832" spans="1:5" x14ac:dyDescent="0.25">
      <c r="A832" s="44" t="s">
        <v>389</v>
      </c>
      <c r="B832" s="45">
        <v>2018</v>
      </c>
      <c r="C832" s="44" t="s">
        <v>9</v>
      </c>
      <c r="D832" s="45">
        <v>713</v>
      </c>
      <c r="E832" s="44" t="s">
        <v>194</v>
      </c>
    </row>
    <row r="833" spans="1:5" x14ac:dyDescent="0.25">
      <c r="A833" s="44" t="s">
        <v>387</v>
      </c>
      <c r="B833" s="45">
        <v>2021</v>
      </c>
      <c r="C833" s="44" t="s">
        <v>9</v>
      </c>
      <c r="D833" s="45">
        <v>726</v>
      </c>
      <c r="E833" s="44" t="s">
        <v>194</v>
      </c>
    </row>
    <row r="834" spans="1:5" x14ac:dyDescent="0.25">
      <c r="A834" s="44" t="s">
        <v>389</v>
      </c>
      <c r="B834" s="45">
        <v>2019</v>
      </c>
      <c r="C834" s="44" t="s">
        <v>9</v>
      </c>
      <c r="D834" s="45">
        <v>736</v>
      </c>
      <c r="E834" s="44" t="s">
        <v>194</v>
      </c>
    </row>
    <row r="835" spans="1:5" x14ac:dyDescent="0.25">
      <c r="A835" s="44" t="s">
        <v>387</v>
      </c>
      <c r="B835" s="45">
        <v>2022</v>
      </c>
      <c r="C835" s="44" t="s">
        <v>9</v>
      </c>
      <c r="D835" s="45">
        <v>739</v>
      </c>
      <c r="E835" s="44" t="s">
        <v>194</v>
      </c>
    </row>
    <row r="836" spans="1:5" x14ac:dyDescent="0.25">
      <c r="A836" s="44" t="s">
        <v>389</v>
      </c>
      <c r="B836" s="45">
        <v>2021</v>
      </c>
      <c r="C836" s="44" t="s">
        <v>9</v>
      </c>
      <c r="D836" s="45">
        <v>740</v>
      </c>
      <c r="E836" s="44" t="s">
        <v>194</v>
      </c>
    </row>
    <row r="837" spans="1:5" x14ac:dyDescent="0.25">
      <c r="A837" s="44" t="s">
        <v>387</v>
      </c>
      <c r="B837" s="45">
        <v>2020</v>
      </c>
      <c r="C837" s="44" t="s">
        <v>9</v>
      </c>
      <c r="D837" s="45">
        <v>742</v>
      </c>
      <c r="E837" s="44" t="s">
        <v>194</v>
      </c>
    </row>
    <row r="838" spans="1:5" x14ac:dyDescent="0.25">
      <c r="A838" s="44" t="s">
        <v>389</v>
      </c>
      <c r="B838" s="45">
        <v>2020</v>
      </c>
      <c r="C838" s="44" t="s">
        <v>9</v>
      </c>
      <c r="D838" s="45">
        <v>743</v>
      </c>
      <c r="E838" s="44" t="s">
        <v>194</v>
      </c>
    </row>
    <row r="839" spans="1:5" x14ac:dyDescent="0.25">
      <c r="A839" s="44" t="s">
        <v>387</v>
      </c>
      <c r="B839" s="45">
        <v>2019</v>
      </c>
      <c r="C839" s="44" t="s">
        <v>9</v>
      </c>
      <c r="D839" s="45">
        <v>744</v>
      </c>
      <c r="E839" s="44" t="s">
        <v>194</v>
      </c>
    </row>
    <row r="840" spans="1:5" x14ac:dyDescent="0.25">
      <c r="A840" s="44" t="s">
        <v>387</v>
      </c>
      <c r="B840" s="45">
        <v>2023</v>
      </c>
      <c r="C840" s="44" t="s">
        <v>9</v>
      </c>
      <c r="D840" s="45">
        <v>749</v>
      </c>
      <c r="E840" s="44" t="s">
        <v>194</v>
      </c>
    </row>
    <row r="841" spans="1:5" x14ac:dyDescent="0.25">
      <c r="A841" s="44" t="s">
        <v>389</v>
      </c>
      <c r="B841" s="45">
        <v>2022</v>
      </c>
      <c r="C841" s="44" t="s">
        <v>9</v>
      </c>
      <c r="D841" s="45">
        <v>769</v>
      </c>
      <c r="E841" s="44" t="s">
        <v>194</v>
      </c>
    </row>
    <row r="842" spans="1:5" x14ac:dyDescent="0.25">
      <c r="A842" s="44" t="s">
        <v>389</v>
      </c>
      <c r="B842" s="45">
        <v>2023</v>
      </c>
      <c r="C842" s="44" t="s">
        <v>9</v>
      </c>
      <c r="D842" s="45">
        <v>770</v>
      </c>
      <c r="E842" s="44" t="s">
        <v>194</v>
      </c>
    </row>
    <row r="843" spans="1:5" x14ac:dyDescent="0.25">
      <c r="A843" s="44" t="s">
        <v>79</v>
      </c>
      <c r="B843" s="45">
        <v>2019</v>
      </c>
      <c r="C843" s="44" t="s">
        <v>9</v>
      </c>
      <c r="D843" s="45">
        <v>788</v>
      </c>
      <c r="E843" s="44" t="s">
        <v>194</v>
      </c>
    </row>
    <row r="844" spans="1:5" x14ac:dyDescent="0.25">
      <c r="A844" s="44" t="s">
        <v>80</v>
      </c>
      <c r="B844" s="45">
        <v>2022</v>
      </c>
      <c r="C844" s="44" t="s">
        <v>9</v>
      </c>
      <c r="D844" s="45">
        <v>803</v>
      </c>
      <c r="E844" s="44" t="s">
        <v>194</v>
      </c>
    </row>
    <row r="845" spans="1:5" x14ac:dyDescent="0.25">
      <c r="A845" s="44" t="s">
        <v>388</v>
      </c>
      <c r="B845" s="45">
        <v>2019</v>
      </c>
      <c r="C845" s="44" t="s">
        <v>9</v>
      </c>
      <c r="D845" s="45">
        <v>852</v>
      </c>
      <c r="E845" s="44" t="s">
        <v>194</v>
      </c>
    </row>
    <row r="846" spans="1:5" x14ac:dyDescent="0.25">
      <c r="A846" s="44" t="s">
        <v>79</v>
      </c>
      <c r="B846" s="45">
        <v>2020</v>
      </c>
      <c r="C846" s="44" t="s">
        <v>9</v>
      </c>
      <c r="D846" s="45">
        <v>853</v>
      </c>
      <c r="E846" s="44" t="s">
        <v>194</v>
      </c>
    </row>
    <row r="847" spans="1:5" x14ac:dyDescent="0.25">
      <c r="A847" s="44" t="s">
        <v>73</v>
      </c>
      <c r="B847" s="45">
        <v>2018</v>
      </c>
      <c r="C847" s="44" t="s">
        <v>9</v>
      </c>
      <c r="D847" s="45">
        <v>856</v>
      </c>
      <c r="E847" s="44" t="s">
        <v>194</v>
      </c>
    </row>
    <row r="848" spans="1:5" x14ac:dyDescent="0.25">
      <c r="A848" s="44" t="s">
        <v>390</v>
      </c>
      <c r="B848" s="45">
        <v>2018</v>
      </c>
      <c r="C848" s="44" t="s">
        <v>9</v>
      </c>
      <c r="D848" s="45">
        <v>865</v>
      </c>
      <c r="E848" s="44" t="s">
        <v>194</v>
      </c>
    </row>
    <row r="849" spans="1:5" x14ac:dyDescent="0.25">
      <c r="A849" s="44" t="s">
        <v>73</v>
      </c>
      <c r="B849" s="45">
        <v>2019</v>
      </c>
      <c r="C849" s="44" t="s">
        <v>9</v>
      </c>
      <c r="D849" s="45">
        <v>873</v>
      </c>
      <c r="E849" s="44" t="s">
        <v>194</v>
      </c>
    </row>
    <row r="850" spans="1:5" x14ac:dyDescent="0.25">
      <c r="A850" s="44" t="s">
        <v>73</v>
      </c>
      <c r="B850" s="45">
        <v>2020</v>
      </c>
      <c r="C850" s="44" t="s">
        <v>9</v>
      </c>
      <c r="D850" s="45">
        <v>877</v>
      </c>
      <c r="E850" s="44" t="s">
        <v>194</v>
      </c>
    </row>
    <row r="851" spans="1:5" x14ac:dyDescent="0.25">
      <c r="A851" s="44" t="s">
        <v>390</v>
      </c>
      <c r="B851" s="45">
        <v>2019</v>
      </c>
      <c r="C851" s="44" t="s">
        <v>9</v>
      </c>
      <c r="D851" s="45">
        <v>897</v>
      </c>
      <c r="E851" s="44" t="s">
        <v>194</v>
      </c>
    </row>
    <row r="852" spans="1:5" x14ac:dyDescent="0.25">
      <c r="A852" s="44" t="s">
        <v>390</v>
      </c>
      <c r="B852" s="45">
        <v>2020</v>
      </c>
      <c r="C852" s="44" t="s">
        <v>9</v>
      </c>
      <c r="D852" s="45">
        <v>906</v>
      </c>
      <c r="E852" s="44" t="s">
        <v>194</v>
      </c>
    </row>
    <row r="853" spans="1:5" x14ac:dyDescent="0.25">
      <c r="A853" s="44" t="s">
        <v>388</v>
      </c>
      <c r="B853" s="45">
        <v>2020</v>
      </c>
      <c r="C853" s="44" t="s">
        <v>9</v>
      </c>
      <c r="D853" s="45">
        <v>909</v>
      </c>
      <c r="E853" s="44" t="s">
        <v>194</v>
      </c>
    </row>
    <row r="854" spans="1:5" x14ac:dyDescent="0.25">
      <c r="A854" s="44" t="s">
        <v>73</v>
      </c>
      <c r="B854" s="45">
        <v>2021</v>
      </c>
      <c r="C854" s="44" t="s">
        <v>9</v>
      </c>
      <c r="D854" s="45">
        <v>913</v>
      </c>
      <c r="E854" s="44" t="s">
        <v>194</v>
      </c>
    </row>
    <row r="855" spans="1:5" x14ac:dyDescent="0.25">
      <c r="A855" s="44" t="s">
        <v>79</v>
      </c>
      <c r="B855" s="45">
        <v>2021</v>
      </c>
      <c r="C855" s="44" t="s">
        <v>9</v>
      </c>
      <c r="D855" s="45">
        <v>926</v>
      </c>
      <c r="E855" s="44" t="s">
        <v>194</v>
      </c>
    </row>
    <row r="856" spans="1:5" x14ac:dyDescent="0.25">
      <c r="A856" s="44" t="s">
        <v>80</v>
      </c>
      <c r="B856" s="45">
        <v>2023</v>
      </c>
      <c r="C856" s="44" t="s">
        <v>9</v>
      </c>
      <c r="D856" s="45">
        <v>932</v>
      </c>
      <c r="E856" s="44" t="s">
        <v>194</v>
      </c>
    </row>
    <row r="857" spans="1:5" x14ac:dyDescent="0.25">
      <c r="A857" s="44" t="s">
        <v>73</v>
      </c>
      <c r="B857" s="45">
        <v>2022</v>
      </c>
      <c r="C857" s="44" t="s">
        <v>9</v>
      </c>
      <c r="D857" s="45">
        <v>939</v>
      </c>
      <c r="E857" s="44" t="s">
        <v>194</v>
      </c>
    </row>
    <row r="858" spans="1:5" x14ac:dyDescent="0.25">
      <c r="A858" s="44" t="s">
        <v>390</v>
      </c>
      <c r="B858" s="45">
        <v>2021</v>
      </c>
      <c r="C858" s="44" t="s">
        <v>9</v>
      </c>
      <c r="D858" s="45">
        <v>943</v>
      </c>
      <c r="E858" s="44" t="s">
        <v>194</v>
      </c>
    </row>
    <row r="859" spans="1:5" x14ac:dyDescent="0.25">
      <c r="A859" s="44" t="s">
        <v>73</v>
      </c>
      <c r="B859" s="45">
        <v>2023</v>
      </c>
      <c r="C859" s="44" t="s">
        <v>9</v>
      </c>
      <c r="D859" s="45">
        <v>949</v>
      </c>
      <c r="E859" s="44" t="s">
        <v>194</v>
      </c>
    </row>
    <row r="860" spans="1:5" x14ac:dyDescent="0.25">
      <c r="A860" s="44" t="s">
        <v>390</v>
      </c>
      <c r="B860" s="45">
        <v>2022</v>
      </c>
      <c r="C860" s="44" t="s">
        <v>9</v>
      </c>
      <c r="D860" s="45">
        <v>995</v>
      </c>
      <c r="E860" s="44" t="s">
        <v>194</v>
      </c>
    </row>
    <row r="861" spans="1:5" x14ac:dyDescent="0.25">
      <c r="A861" s="44" t="s">
        <v>390</v>
      </c>
      <c r="B861" s="45">
        <v>2023</v>
      </c>
      <c r="C861" s="44" t="s">
        <v>9</v>
      </c>
      <c r="D861" s="45">
        <v>1003</v>
      </c>
      <c r="E861" s="44" t="s">
        <v>194</v>
      </c>
    </row>
    <row r="862" spans="1:5" x14ac:dyDescent="0.25">
      <c r="A862" s="44" t="s">
        <v>79</v>
      </c>
      <c r="B862" s="45">
        <v>2022</v>
      </c>
      <c r="C862" s="44" t="s">
        <v>9</v>
      </c>
      <c r="D862" s="45">
        <v>1009</v>
      </c>
      <c r="E862" s="44" t="s">
        <v>194</v>
      </c>
    </row>
    <row r="863" spans="1:5" x14ac:dyDescent="0.25">
      <c r="A863" s="44" t="s">
        <v>388</v>
      </c>
      <c r="B863" s="45">
        <v>2021</v>
      </c>
      <c r="C863" s="44" t="s">
        <v>9</v>
      </c>
      <c r="D863" s="45">
        <v>1016</v>
      </c>
      <c r="E863" s="44" t="s">
        <v>194</v>
      </c>
    </row>
    <row r="864" spans="1:5" x14ac:dyDescent="0.25">
      <c r="A864" s="44" t="s">
        <v>79</v>
      </c>
      <c r="B864" s="45">
        <v>2023</v>
      </c>
      <c r="C864" s="44" t="s">
        <v>9</v>
      </c>
      <c r="D864" s="45">
        <v>1053</v>
      </c>
      <c r="E864" s="44" t="s">
        <v>194</v>
      </c>
    </row>
    <row r="865" spans="1:5" x14ac:dyDescent="0.25">
      <c r="A865" s="44" t="s">
        <v>391</v>
      </c>
      <c r="B865" s="45">
        <v>2019</v>
      </c>
      <c r="C865" s="44" t="s">
        <v>9</v>
      </c>
      <c r="D865" s="45">
        <v>1133</v>
      </c>
      <c r="E865" s="44" t="s">
        <v>194</v>
      </c>
    </row>
    <row r="866" spans="1:5" x14ac:dyDescent="0.25">
      <c r="A866" s="44" t="s">
        <v>391</v>
      </c>
      <c r="B866" s="45">
        <v>2018</v>
      </c>
      <c r="C866" s="44" t="s">
        <v>9</v>
      </c>
      <c r="D866" s="45">
        <v>1139</v>
      </c>
      <c r="E866" s="44" t="s">
        <v>194</v>
      </c>
    </row>
    <row r="867" spans="1:5" x14ac:dyDescent="0.25">
      <c r="A867" s="44" t="s">
        <v>391</v>
      </c>
      <c r="B867" s="45">
        <v>2020</v>
      </c>
      <c r="C867" s="44" t="s">
        <v>9</v>
      </c>
      <c r="D867" s="45">
        <v>1140</v>
      </c>
      <c r="E867" s="44" t="s">
        <v>194</v>
      </c>
    </row>
    <row r="868" spans="1:5" x14ac:dyDescent="0.25">
      <c r="A868" s="44" t="s">
        <v>391</v>
      </c>
      <c r="B868" s="45">
        <v>2021</v>
      </c>
      <c r="C868" s="44" t="s">
        <v>9</v>
      </c>
      <c r="D868" s="45">
        <v>1162</v>
      </c>
      <c r="E868" s="44" t="s">
        <v>194</v>
      </c>
    </row>
    <row r="869" spans="1:5" x14ac:dyDescent="0.25">
      <c r="A869" s="44" t="s">
        <v>391</v>
      </c>
      <c r="B869" s="45">
        <v>2022</v>
      </c>
      <c r="C869" s="44" t="s">
        <v>9</v>
      </c>
      <c r="D869" s="45">
        <v>1192</v>
      </c>
      <c r="E869" s="44" t="s">
        <v>194</v>
      </c>
    </row>
    <row r="870" spans="1:5" x14ac:dyDescent="0.25">
      <c r="A870" s="44" t="s">
        <v>391</v>
      </c>
      <c r="B870" s="45">
        <v>2023</v>
      </c>
      <c r="C870" s="44" t="s">
        <v>9</v>
      </c>
      <c r="D870" s="45">
        <v>1210</v>
      </c>
      <c r="E870" s="44" t="s">
        <v>194</v>
      </c>
    </row>
    <row r="871" spans="1:5" x14ac:dyDescent="0.25">
      <c r="A871" s="44" t="s">
        <v>69</v>
      </c>
      <c r="B871" s="45">
        <v>2023</v>
      </c>
      <c r="C871" s="44" t="s">
        <v>9</v>
      </c>
      <c r="D871" s="45">
        <v>3844</v>
      </c>
      <c r="E871" s="44" t="s">
        <v>194</v>
      </c>
    </row>
    <row r="872" spans="1:5" x14ac:dyDescent="0.25">
      <c r="A872" s="44" t="s">
        <v>69</v>
      </c>
      <c r="B872" s="45">
        <v>2022</v>
      </c>
      <c r="C872" s="44" t="s">
        <v>9</v>
      </c>
      <c r="D872" s="45">
        <v>3872</v>
      </c>
      <c r="E872" s="44" t="s">
        <v>194</v>
      </c>
    </row>
    <row r="873" spans="1:5" x14ac:dyDescent="0.25">
      <c r="A873" s="44" t="s">
        <v>69</v>
      </c>
      <c r="B873" s="45">
        <v>2020</v>
      </c>
      <c r="C873" s="44" t="s">
        <v>9</v>
      </c>
      <c r="D873" s="45">
        <v>3896</v>
      </c>
      <c r="E873" s="44" t="s">
        <v>194</v>
      </c>
    </row>
    <row r="874" spans="1:5" x14ac:dyDescent="0.25">
      <c r="A874" s="44" t="s">
        <v>69</v>
      </c>
      <c r="B874" s="45">
        <v>2021</v>
      </c>
      <c r="C874" s="44" t="s">
        <v>9</v>
      </c>
      <c r="D874" s="45">
        <v>3906</v>
      </c>
      <c r="E874" s="44" t="s">
        <v>194</v>
      </c>
    </row>
    <row r="875" spans="1:5" x14ac:dyDescent="0.25">
      <c r="A875" s="44" t="s">
        <v>69</v>
      </c>
      <c r="B875" s="45">
        <v>2019</v>
      </c>
      <c r="C875" s="44" t="s">
        <v>9</v>
      </c>
      <c r="D875" s="45">
        <v>4009</v>
      </c>
      <c r="E875" s="44" t="s">
        <v>194</v>
      </c>
    </row>
    <row r="876" spans="1:5" x14ac:dyDescent="0.25">
      <c r="A876" s="44" t="s">
        <v>69</v>
      </c>
      <c r="B876" s="45">
        <v>2018</v>
      </c>
      <c r="C876" s="44" t="s">
        <v>9</v>
      </c>
      <c r="D876" s="45">
        <v>4019</v>
      </c>
      <c r="E876" s="44" t="s">
        <v>194</v>
      </c>
    </row>
    <row r="877" spans="1:5" x14ac:dyDescent="0.25">
      <c r="A877" s="44" t="s">
        <v>68</v>
      </c>
      <c r="B877" s="45">
        <v>2018</v>
      </c>
      <c r="C877" s="44" t="s">
        <v>9</v>
      </c>
      <c r="D877" s="45">
        <v>5910</v>
      </c>
      <c r="E877" s="44" t="s">
        <v>194</v>
      </c>
    </row>
    <row r="878" spans="1:5" x14ac:dyDescent="0.25">
      <c r="A878" s="44" t="s">
        <v>68</v>
      </c>
      <c r="B878" s="45">
        <v>2019</v>
      </c>
      <c r="C878" s="44" t="s">
        <v>9</v>
      </c>
      <c r="D878" s="45">
        <v>6534</v>
      </c>
      <c r="E878" s="44" t="s">
        <v>194</v>
      </c>
    </row>
    <row r="879" spans="1:5" x14ac:dyDescent="0.25">
      <c r="A879" s="44" t="s">
        <v>68</v>
      </c>
      <c r="B879" s="45">
        <v>2020</v>
      </c>
      <c r="C879" s="44" t="s">
        <v>9</v>
      </c>
      <c r="D879" s="45">
        <v>7166</v>
      </c>
      <c r="E879" s="44" t="s">
        <v>194</v>
      </c>
    </row>
    <row r="880" spans="1:5" x14ac:dyDescent="0.25">
      <c r="A880" s="44" t="s">
        <v>68</v>
      </c>
      <c r="B880" s="45">
        <v>2021</v>
      </c>
      <c r="C880" s="44" t="s">
        <v>9</v>
      </c>
      <c r="D880" s="45">
        <v>8168</v>
      </c>
      <c r="E880" s="44" t="s">
        <v>194</v>
      </c>
    </row>
    <row r="881" spans="1:5" x14ac:dyDescent="0.25">
      <c r="A881" s="44" t="s">
        <v>68</v>
      </c>
      <c r="B881" s="45">
        <v>2022</v>
      </c>
      <c r="C881" s="44" t="s">
        <v>9</v>
      </c>
      <c r="D881" s="45">
        <v>9094</v>
      </c>
      <c r="E881" s="44" t="s">
        <v>194</v>
      </c>
    </row>
    <row r="882" spans="1:5" x14ac:dyDescent="0.25">
      <c r="A882" s="44" t="s">
        <v>68</v>
      </c>
      <c r="B882" s="45">
        <v>2023</v>
      </c>
      <c r="C882" s="44" t="s">
        <v>9</v>
      </c>
      <c r="D882" s="45">
        <v>9917</v>
      </c>
      <c r="E882" s="44" t="s">
        <v>194</v>
      </c>
    </row>
    <row r="883" spans="1:5" x14ac:dyDescent="0.25">
      <c r="A883" s="44" t="s">
        <v>80</v>
      </c>
      <c r="B883" s="45">
        <v>2023</v>
      </c>
      <c r="C883" s="44" t="s">
        <v>9</v>
      </c>
      <c r="D883" s="45">
        <v>18</v>
      </c>
      <c r="E883" s="44" t="s">
        <v>392</v>
      </c>
    </row>
    <row r="884" spans="1:5" x14ac:dyDescent="0.25">
      <c r="A884" s="44" t="s">
        <v>80</v>
      </c>
      <c r="B884" s="45">
        <v>2021</v>
      </c>
      <c r="C884" s="44" t="s">
        <v>9</v>
      </c>
      <c r="D884" s="45">
        <v>20</v>
      </c>
      <c r="E884" s="44" t="s">
        <v>392</v>
      </c>
    </row>
    <row r="885" spans="1:5" x14ac:dyDescent="0.25">
      <c r="A885" s="44" t="s">
        <v>80</v>
      </c>
      <c r="B885" s="45">
        <v>2022</v>
      </c>
      <c r="C885" s="44" t="s">
        <v>9</v>
      </c>
      <c r="D885" s="45">
        <v>20</v>
      </c>
      <c r="E885" s="44" t="s">
        <v>392</v>
      </c>
    </row>
    <row r="886" spans="1:5" x14ac:dyDescent="0.25">
      <c r="A886" s="44" t="s">
        <v>80</v>
      </c>
      <c r="B886" s="45">
        <v>2020</v>
      </c>
      <c r="C886" s="44" t="s">
        <v>9</v>
      </c>
      <c r="D886" s="45">
        <v>21</v>
      </c>
      <c r="E886" s="44" t="s">
        <v>392</v>
      </c>
    </row>
    <row r="887" spans="1:5" x14ac:dyDescent="0.25">
      <c r="A887" s="44" t="s">
        <v>388</v>
      </c>
      <c r="B887" s="45">
        <v>2018</v>
      </c>
      <c r="C887" s="44" t="s">
        <v>9</v>
      </c>
      <c r="D887" s="45">
        <v>42</v>
      </c>
      <c r="E887" s="44" t="s">
        <v>392</v>
      </c>
    </row>
    <row r="888" spans="1:5" x14ac:dyDescent="0.25">
      <c r="A888" s="44" t="s">
        <v>69</v>
      </c>
      <c r="B888" s="45">
        <v>2022</v>
      </c>
      <c r="C888" s="44" t="s">
        <v>9</v>
      </c>
      <c r="D888" s="45">
        <v>46</v>
      </c>
      <c r="E888" s="44" t="s">
        <v>392</v>
      </c>
    </row>
    <row r="889" spans="1:5" x14ac:dyDescent="0.25">
      <c r="A889" s="44" t="s">
        <v>69</v>
      </c>
      <c r="B889" s="45">
        <v>2023</v>
      </c>
      <c r="C889" s="44" t="s">
        <v>9</v>
      </c>
      <c r="D889" s="45">
        <v>46</v>
      </c>
      <c r="E889" s="44" t="s">
        <v>392</v>
      </c>
    </row>
    <row r="890" spans="1:5" x14ac:dyDescent="0.25">
      <c r="A890" s="44" t="s">
        <v>69</v>
      </c>
      <c r="B890" s="45">
        <v>2020</v>
      </c>
      <c r="C890" s="44" t="s">
        <v>9</v>
      </c>
      <c r="D890" s="45">
        <v>47</v>
      </c>
      <c r="E890" s="44" t="s">
        <v>392</v>
      </c>
    </row>
    <row r="891" spans="1:5" x14ac:dyDescent="0.25">
      <c r="A891" s="44" t="s">
        <v>69</v>
      </c>
      <c r="B891" s="45">
        <v>2021</v>
      </c>
      <c r="C891" s="44" t="s">
        <v>9</v>
      </c>
      <c r="D891" s="45">
        <v>47</v>
      </c>
      <c r="E891" s="44" t="s">
        <v>392</v>
      </c>
    </row>
    <row r="892" spans="1:5" x14ac:dyDescent="0.25">
      <c r="A892" s="44" t="s">
        <v>390</v>
      </c>
      <c r="B892" s="45">
        <v>2018</v>
      </c>
      <c r="C892" s="44" t="s">
        <v>9</v>
      </c>
      <c r="D892" s="45">
        <v>48</v>
      </c>
      <c r="E892" s="44" t="s">
        <v>392</v>
      </c>
    </row>
    <row r="893" spans="1:5" x14ac:dyDescent="0.25">
      <c r="A893" s="44" t="s">
        <v>390</v>
      </c>
      <c r="B893" s="45">
        <v>2019</v>
      </c>
      <c r="C893" s="44" t="s">
        <v>9</v>
      </c>
      <c r="D893" s="45">
        <v>48</v>
      </c>
      <c r="E893" s="44" t="s">
        <v>392</v>
      </c>
    </row>
    <row r="894" spans="1:5" x14ac:dyDescent="0.25">
      <c r="A894" s="44" t="s">
        <v>73</v>
      </c>
      <c r="B894" s="45">
        <v>2018</v>
      </c>
      <c r="C894" s="44" t="s">
        <v>9</v>
      </c>
      <c r="D894" s="45">
        <v>49</v>
      </c>
      <c r="E894" s="44" t="s">
        <v>392</v>
      </c>
    </row>
    <row r="895" spans="1:5" x14ac:dyDescent="0.25">
      <c r="A895" s="44" t="s">
        <v>390</v>
      </c>
      <c r="B895" s="45">
        <v>2020</v>
      </c>
      <c r="C895" s="44" t="s">
        <v>9</v>
      </c>
      <c r="D895" s="45">
        <v>49</v>
      </c>
      <c r="E895" s="44" t="s">
        <v>392</v>
      </c>
    </row>
    <row r="896" spans="1:5" x14ac:dyDescent="0.25">
      <c r="A896" s="44" t="s">
        <v>390</v>
      </c>
      <c r="B896" s="45">
        <v>2022</v>
      </c>
      <c r="C896" s="44" t="s">
        <v>9</v>
      </c>
      <c r="D896" s="45">
        <v>49</v>
      </c>
      <c r="E896" s="44" t="s">
        <v>392</v>
      </c>
    </row>
    <row r="897" spans="1:5" x14ac:dyDescent="0.25">
      <c r="A897" s="44" t="s">
        <v>390</v>
      </c>
      <c r="B897" s="45">
        <v>2023</v>
      </c>
      <c r="C897" s="44" t="s">
        <v>9</v>
      </c>
      <c r="D897" s="45">
        <v>49</v>
      </c>
      <c r="E897" s="44" t="s">
        <v>392</v>
      </c>
    </row>
    <row r="898" spans="1:5" x14ac:dyDescent="0.25">
      <c r="A898" s="44" t="s">
        <v>390</v>
      </c>
      <c r="B898" s="45">
        <v>2021</v>
      </c>
      <c r="C898" s="44" t="s">
        <v>9</v>
      </c>
      <c r="D898" s="45">
        <v>50</v>
      </c>
      <c r="E898" s="44" t="s">
        <v>392</v>
      </c>
    </row>
    <row r="899" spans="1:5" x14ac:dyDescent="0.25">
      <c r="A899" s="44" t="s">
        <v>72</v>
      </c>
      <c r="B899" s="45">
        <v>2018</v>
      </c>
      <c r="C899" s="44" t="s">
        <v>9</v>
      </c>
      <c r="D899" s="45">
        <v>51</v>
      </c>
      <c r="E899" s="44" t="s">
        <v>392</v>
      </c>
    </row>
    <row r="900" spans="1:5" x14ac:dyDescent="0.25">
      <c r="A900" s="44" t="s">
        <v>72</v>
      </c>
      <c r="B900" s="45">
        <v>2019</v>
      </c>
      <c r="C900" s="44" t="s">
        <v>9</v>
      </c>
      <c r="D900" s="45">
        <v>51</v>
      </c>
      <c r="E900" s="44" t="s">
        <v>392</v>
      </c>
    </row>
    <row r="901" spans="1:5" x14ac:dyDescent="0.25">
      <c r="A901" s="44" t="s">
        <v>73</v>
      </c>
      <c r="B901" s="45">
        <v>2020</v>
      </c>
      <c r="C901" s="44" t="s">
        <v>9</v>
      </c>
      <c r="D901" s="45">
        <v>51</v>
      </c>
      <c r="E901" s="44" t="s">
        <v>392</v>
      </c>
    </row>
    <row r="902" spans="1:5" x14ac:dyDescent="0.25">
      <c r="A902" s="44" t="s">
        <v>72</v>
      </c>
      <c r="B902" s="45">
        <v>2020</v>
      </c>
      <c r="C902" s="44" t="s">
        <v>9</v>
      </c>
      <c r="D902" s="45">
        <v>52</v>
      </c>
      <c r="E902" s="44" t="s">
        <v>392</v>
      </c>
    </row>
    <row r="903" spans="1:5" x14ac:dyDescent="0.25">
      <c r="A903" s="44" t="s">
        <v>72</v>
      </c>
      <c r="B903" s="45">
        <v>2021</v>
      </c>
      <c r="C903" s="44" t="s">
        <v>9</v>
      </c>
      <c r="D903" s="45">
        <v>52</v>
      </c>
      <c r="E903" s="44" t="s">
        <v>392</v>
      </c>
    </row>
    <row r="904" spans="1:5" x14ac:dyDescent="0.25">
      <c r="A904" s="44" t="s">
        <v>73</v>
      </c>
      <c r="B904" s="45">
        <v>2021</v>
      </c>
      <c r="C904" s="44" t="s">
        <v>9</v>
      </c>
      <c r="D904" s="45">
        <v>52</v>
      </c>
      <c r="E904" s="44" t="s">
        <v>392</v>
      </c>
    </row>
    <row r="905" spans="1:5" x14ac:dyDescent="0.25">
      <c r="A905" s="44" t="s">
        <v>72</v>
      </c>
      <c r="B905" s="45">
        <v>2022</v>
      </c>
      <c r="C905" s="44" t="s">
        <v>9</v>
      </c>
      <c r="D905" s="45">
        <v>52</v>
      </c>
      <c r="E905" s="44" t="s">
        <v>392</v>
      </c>
    </row>
    <row r="906" spans="1:5" x14ac:dyDescent="0.25">
      <c r="A906" s="44" t="s">
        <v>73</v>
      </c>
      <c r="B906" s="45">
        <v>2022</v>
      </c>
      <c r="C906" s="44" t="s">
        <v>9</v>
      </c>
      <c r="D906" s="45">
        <v>52</v>
      </c>
      <c r="E906" s="44" t="s">
        <v>392</v>
      </c>
    </row>
    <row r="907" spans="1:5" x14ac:dyDescent="0.25">
      <c r="A907" s="44" t="s">
        <v>73</v>
      </c>
      <c r="B907" s="45">
        <v>2023</v>
      </c>
      <c r="C907" s="44" t="s">
        <v>9</v>
      </c>
      <c r="D907" s="45">
        <v>52</v>
      </c>
      <c r="E907" s="44" t="s">
        <v>392</v>
      </c>
    </row>
    <row r="908" spans="1:5" x14ac:dyDescent="0.25">
      <c r="A908" s="44" t="s">
        <v>73</v>
      </c>
      <c r="B908" s="45">
        <v>2019</v>
      </c>
      <c r="C908" s="44" t="s">
        <v>9</v>
      </c>
      <c r="D908" s="45">
        <v>53</v>
      </c>
      <c r="E908" s="44" t="s">
        <v>392</v>
      </c>
    </row>
    <row r="909" spans="1:5" x14ac:dyDescent="0.25">
      <c r="A909" s="44" t="s">
        <v>72</v>
      </c>
      <c r="B909" s="45">
        <v>2023</v>
      </c>
      <c r="C909" s="44" t="s">
        <v>9</v>
      </c>
      <c r="D909" s="45">
        <v>53</v>
      </c>
      <c r="E909" s="44" t="s">
        <v>392</v>
      </c>
    </row>
    <row r="910" spans="1:5" x14ac:dyDescent="0.25">
      <c r="A910" s="44" t="s">
        <v>69</v>
      </c>
      <c r="B910" s="45">
        <v>2018</v>
      </c>
      <c r="C910" s="44" t="s">
        <v>9</v>
      </c>
      <c r="D910" s="45">
        <v>55</v>
      </c>
      <c r="E910" s="44" t="s">
        <v>392</v>
      </c>
    </row>
    <row r="911" spans="1:5" x14ac:dyDescent="0.25">
      <c r="A911" s="44" t="s">
        <v>388</v>
      </c>
      <c r="B911" s="45">
        <v>2019</v>
      </c>
      <c r="C911" s="44" t="s">
        <v>9</v>
      </c>
      <c r="D911" s="45">
        <v>55</v>
      </c>
      <c r="E911" s="44" t="s">
        <v>392</v>
      </c>
    </row>
    <row r="912" spans="1:5" x14ac:dyDescent="0.25">
      <c r="A912" s="44" t="s">
        <v>69</v>
      </c>
      <c r="B912" s="45">
        <v>2019</v>
      </c>
      <c r="C912" s="44" t="s">
        <v>9</v>
      </c>
      <c r="D912" s="45">
        <v>56</v>
      </c>
      <c r="E912" s="44" t="s">
        <v>392</v>
      </c>
    </row>
    <row r="913" spans="1:5" x14ac:dyDescent="0.25">
      <c r="A913" s="44" t="s">
        <v>388</v>
      </c>
      <c r="B913" s="45">
        <v>2020</v>
      </c>
      <c r="C913" s="44" t="s">
        <v>9</v>
      </c>
      <c r="D913" s="45">
        <v>70</v>
      </c>
      <c r="E913" s="44" t="s">
        <v>392</v>
      </c>
    </row>
    <row r="914" spans="1:5" x14ac:dyDescent="0.25">
      <c r="A914" s="44" t="s">
        <v>388</v>
      </c>
      <c r="B914" s="45">
        <v>2021</v>
      </c>
      <c r="C914" s="44" t="s">
        <v>9</v>
      </c>
      <c r="D914" s="45">
        <v>70</v>
      </c>
      <c r="E914" s="44" t="s">
        <v>392</v>
      </c>
    </row>
    <row r="915" spans="1:5" x14ac:dyDescent="0.25">
      <c r="A915" s="44" t="s">
        <v>80</v>
      </c>
      <c r="B915" s="45">
        <v>2018</v>
      </c>
      <c r="C915" s="44" t="s">
        <v>9</v>
      </c>
      <c r="D915" s="45">
        <v>79</v>
      </c>
      <c r="E915" s="44" t="s">
        <v>392</v>
      </c>
    </row>
    <row r="916" spans="1:5" x14ac:dyDescent="0.25">
      <c r="A916" s="44" t="s">
        <v>80</v>
      </c>
      <c r="B916" s="45">
        <v>2019</v>
      </c>
      <c r="C916" s="44" t="s">
        <v>9</v>
      </c>
      <c r="D916" s="45">
        <v>82</v>
      </c>
      <c r="E916" s="44" t="s">
        <v>392</v>
      </c>
    </row>
    <row r="917" spans="1:5" x14ac:dyDescent="0.25">
      <c r="A917" s="44" t="s">
        <v>69</v>
      </c>
      <c r="B917" s="45">
        <v>2023</v>
      </c>
      <c r="C917" s="44" t="s">
        <v>19</v>
      </c>
      <c r="D917" s="45">
        <v>8</v>
      </c>
      <c r="E917" s="44" t="s">
        <v>392</v>
      </c>
    </row>
    <row r="918" spans="1:5" x14ac:dyDescent="0.25">
      <c r="A918" s="44" t="s">
        <v>69</v>
      </c>
      <c r="B918" s="45">
        <v>2022</v>
      </c>
      <c r="C918" s="44" t="s">
        <v>19</v>
      </c>
      <c r="D918" s="45">
        <v>21</v>
      </c>
      <c r="E918" s="44" t="s">
        <v>392</v>
      </c>
    </row>
    <row r="919" spans="1:5" x14ac:dyDescent="0.25">
      <c r="A919" s="44" t="s">
        <v>69</v>
      </c>
      <c r="B919" s="45">
        <v>2020</v>
      </c>
      <c r="C919" s="44" t="s">
        <v>19</v>
      </c>
      <c r="D919" s="45">
        <v>22</v>
      </c>
      <c r="E919" s="44" t="s">
        <v>392</v>
      </c>
    </row>
    <row r="920" spans="1:5" x14ac:dyDescent="0.25">
      <c r="A920" s="44" t="s">
        <v>69</v>
      </c>
      <c r="B920" s="45">
        <v>2021</v>
      </c>
      <c r="C920" s="44" t="s">
        <v>19</v>
      </c>
      <c r="D920" s="45">
        <v>22</v>
      </c>
      <c r="E920" s="44" t="s">
        <v>392</v>
      </c>
    </row>
    <row r="921" spans="1:5" x14ac:dyDescent="0.25">
      <c r="A921" s="44" t="s">
        <v>69</v>
      </c>
      <c r="B921" s="45">
        <v>2019</v>
      </c>
      <c r="C921" s="44" t="s">
        <v>19</v>
      </c>
      <c r="D921" s="45">
        <v>23</v>
      </c>
      <c r="E921" s="44" t="s">
        <v>392</v>
      </c>
    </row>
    <row r="922" spans="1:5" x14ac:dyDescent="0.25">
      <c r="A922" s="44" t="s">
        <v>69</v>
      </c>
      <c r="B922" s="45">
        <v>2018</v>
      </c>
      <c r="C922" s="44" t="s">
        <v>19</v>
      </c>
      <c r="D922" s="45">
        <v>24</v>
      </c>
      <c r="E922" s="44" t="s">
        <v>392</v>
      </c>
    </row>
    <row r="923" spans="1:5" x14ac:dyDescent="0.25">
      <c r="A923" s="44" t="s">
        <v>73</v>
      </c>
      <c r="B923" s="45">
        <v>2018</v>
      </c>
      <c r="C923" s="44" t="s">
        <v>19</v>
      </c>
      <c r="D923" s="45">
        <v>38</v>
      </c>
      <c r="E923" s="44" t="s">
        <v>392</v>
      </c>
    </row>
    <row r="924" spans="1:5" x14ac:dyDescent="0.25">
      <c r="A924" s="44" t="s">
        <v>73</v>
      </c>
      <c r="B924" s="45">
        <v>2020</v>
      </c>
      <c r="C924" s="44" t="s">
        <v>19</v>
      </c>
      <c r="D924" s="45">
        <v>58</v>
      </c>
      <c r="E924" s="44" t="s">
        <v>392</v>
      </c>
    </row>
    <row r="925" spans="1:5" x14ac:dyDescent="0.25">
      <c r="A925" s="44" t="s">
        <v>73</v>
      </c>
      <c r="B925" s="45">
        <v>2019</v>
      </c>
      <c r="C925" s="44" t="s">
        <v>19</v>
      </c>
      <c r="D925" s="45">
        <v>77</v>
      </c>
      <c r="E925" s="44" t="s">
        <v>392</v>
      </c>
    </row>
    <row r="926" spans="1:5" x14ac:dyDescent="0.25">
      <c r="A926" s="44" t="s">
        <v>393</v>
      </c>
      <c r="B926" s="45">
        <v>2018</v>
      </c>
      <c r="C926" s="44" t="s">
        <v>19</v>
      </c>
      <c r="D926" s="45">
        <v>1</v>
      </c>
      <c r="E926" s="44" t="s">
        <v>194</v>
      </c>
    </row>
    <row r="927" spans="1:5" x14ac:dyDescent="0.25">
      <c r="A927" s="44" t="s">
        <v>316</v>
      </c>
      <c r="B927" s="45">
        <v>2018</v>
      </c>
      <c r="C927" s="44" t="s">
        <v>19</v>
      </c>
      <c r="D927" s="45">
        <v>1</v>
      </c>
      <c r="E927" s="44" t="s">
        <v>194</v>
      </c>
    </row>
    <row r="928" spans="1:5" x14ac:dyDescent="0.25">
      <c r="A928" s="44" t="s">
        <v>394</v>
      </c>
      <c r="B928" s="45">
        <v>2018</v>
      </c>
      <c r="C928" s="44" t="s">
        <v>19</v>
      </c>
      <c r="D928" s="45">
        <v>1</v>
      </c>
      <c r="E928" s="44" t="s">
        <v>194</v>
      </c>
    </row>
    <row r="929" spans="1:5" x14ac:dyDescent="0.25">
      <c r="A929" s="44" t="s">
        <v>357</v>
      </c>
      <c r="B929" s="45">
        <v>2018</v>
      </c>
      <c r="C929" s="44" t="s">
        <v>19</v>
      </c>
      <c r="D929" s="45">
        <v>1</v>
      </c>
      <c r="E929" s="44" t="s">
        <v>194</v>
      </c>
    </row>
    <row r="930" spans="1:5" x14ac:dyDescent="0.25">
      <c r="A930" s="44" t="s">
        <v>276</v>
      </c>
      <c r="B930" s="45">
        <v>2018</v>
      </c>
      <c r="C930" s="44" t="s">
        <v>19</v>
      </c>
      <c r="D930" s="45">
        <v>1</v>
      </c>
      <c r="E930" s="44" t="s">
        <v>194</v>
      </c>
    </row>
    <row r="931" spans="1:5" x14ac:dyDescent="0.25">
      <c r="A931" s="44" t="s">
        <v>395</v>
      </c>
      <c r="B931" s="45">
        <v>2018</v>
      </c>
      <c r="C931" s="44" t="s">
        <v>19</v>
      </c>
      <c r="D931" s="45">
        <v>1</v>
      </c>
      <c r="E931" s="44" t="s">
        <v>194</v>
      </c>
    </row>
    <row r="932" spans="1:5" x14ac:dyDescent="0.25">
      <c r="A932" s="44" t="s">
        <v>396</v>
      </c>
      <c r="B932" s="45">
        <v>2018</v>
      </c>
      <c r="C932" s="44" t="s">
        <v>19</v>
      </c>
      <c r="D932" s="45">
        <v>1</v>
      </c>
      <c r="E932" s="44" t="s">
        <v>194</v>
      </c>
    </row>
    <row r="933" spans="1:5" x14ac:dyDescent="0.25">
      <c r="A933" s="44" t="s">
        <v>255</v>
      </c>
      <c r="B933" s="45">
        <v>2018</v>
      </c>
      <c r="C933" s="44" t="s">
        <v>19</v>
      </c>
      <c r="D933" s="45">
        <v>1</v>
      </c>
      <c r="E933" s="44" t="s">
        <v>194</v>
      </c>
    </row>
    <row r="934" spans="1:5" x14ac:dyDescent="0.25">
      <c r="A934" s="44" t="s">
        <v>298</v>
      </c>
      <c r="B934" s="45">
        <v>2018</v>
      </c>
      <c r="C934" s="44" t="s">
        <v>19</v>
      </c>
      <c r="D934" s="45">
        <v>1</v>
      </c>
      <c r="E934" s="44" t="s">
        <v>194</v>
      </c>
    </row>
    <row r="935" spans="1:5" x14ac:dyDescent="0.25">
      <c r="A935" s="44" t="s">
        <v>393</v>
      </c>
      <c r="B935" s="45">
        <v>2019</v>
      </c>
      <c r="C935" s="44" t="s">
        <v>19</v>
      </c>
      <c r="D935" s="45">
        <v>1</v>
      </c>
      <c r="E935" s="44" t="s">
        <v>194</v>
      </c>
    </row>
    <row r="936" spans="1:5" x14ac:dyDescent="0.25">
      <c r="A936" s="44" t="s">
        <v>316</v>
      </c>
      <c r="B936" s="45">
        <v>2019</v>
      </c>
      <c r="C936" s="44" t="s">
        <v>19</v>
      </c>
      <c r="D936" s="45">
        <v>1</v>
      </c>
      <c r="E936" s="44" t="s">
        <v>194</v>
      </c>
    </row>
    <row r="937" spans="1:5" x14ac:dyDescent="0.25">
      <c r="A937" s="44" t="s">
        <v>394</v>
      </c>
      <c r="B937" s="45">
        <v>2019</v>
      </c>
      <c r="C937" s="44" t="s">
        <v>19</v>
      </c>
      <c r="D937" s="45">
        <v>1</v>
      </c>
      <c r="E937" s="44" t="s">
        <v>194</v>
      </c>
    </row>
    <row r="938" spans="1:5" x14ac:dyDescent="0.25">
      <c r="A938" s="44" t="s">
        <v>395</v>
      </c>
      <c r="B938" s="45">
        <v>2019</v>
      </c>
      <c r="C938" s="44" t="s">
        <v>19</v>
      </c>
      <c r="D938" s="45">
        <v>1</v>
      </c>
      <c r="E938" s="44" t="s">
        <v>194</v>
      </c>
    </row>
    <row r="939" spans="1:5" x14ac:dyDescent="0.25">
      <c r="A939" s="44" t="s">
        <v>396</v>
      </c>
      <c r="B939" s="45">
        <v>2019</v>
      </c>
      <c r="C939" s="44" t="s">
        <v>19</v>
      </c>
      <c r="D939" s="45">
        <v>1</v>
      </c>
      <c r="E939" s="44" t="s">
        <v>194</v>
      </c>
    </row>
    <row r="940" spans="1:5" x14ac:dyDescent="0.25">
      <c r="A940" s="44" t="s">
        <v>255</v>
      </c>
      <c r="B940" s="45">
        <v>2019</v>
      </c>
      <c r="C940" s="44" t="s">
        <v>19</v>
      </c>
      <c r="D940" s="45">
        <v>1</v>
      </c>
      <c r="E940" s="44" t="s">
        <v>194</v>
      </c>
    </row>
    <row r="941" spans="1:5" x14ac:dyDescent="0.25">
      <c r="A941" s="44" t="s">
        <v>393</v>
      </c>
      <c r="B941" s="45">
        <v>2020</v>
      </c>
      <c r="C941" s="44" t="s">
        <v>19</v>
      </c>
      <c r="D941" s="45">
        <v>1</v>
      </c>
      <c r="E941" s="44" t="s">
        <v>194</v>
      </c>
    </row>
    <row r="942" spans="1:5" x14ac:dyDescent="0.25">
      <c r="A942" s="44" t="s">
        <v>316</v>
      </c>
      <c r="B942" s="45">
        <v>2020</v>
      </c>
      <c r="C942" s="44" t="s">
        <v>19</v>
      </c>
      <c r="D942" s="45">
        <v>1</v>
      </c>
      <c r="E942" s="44" t="s">
        <v>194</v>
      </c>
    </row>
    <row r="943" spans="1:5" x14ac:dyDescent="0.25">
      <c r="A943" s="44" t="s">
        <v>397</v>
      </c>
      <c r="B943" s="45">
        <v>2020</v>
      </c>
      <c r="C943" s="44" t="s">
        <v>19</v>
      </c>
      <c r="D943" s="45">
        <v>1</v>
      </c>
      <c r="E943" s="44" t="s">
        <v>194</v>
      </c>
    </row>
    <row r="944" spans="1:5" x14ac:dyDescent="0.25">
      <c r="A944" s="44" t="s">
        <v>394</v>
      </c>
      <c r="B944" s="45">
        <v>2020</v>
      </c>
      <c r="C944" s="44" t="s">
        <v>19</v>
      </c>
      <c r="D944" s="45">
        <v>1</v>
      </c>
      <c r="E944" s="44" t="s">
        <v>194</v>
      </c>
    </row>
    <row r="945" spans="1:5" x14ac:dyDescent="0.25">
      <c r="A945" s="44" t="s">
        <v>395</v>
      </c>
      <c r="B945" s="45">
        <v>2020</v>
      </c>
      <c r="C945" s="44" t="s">
        <v>19</v>
      </c>
      <c r="D945" s="45">
        <v>1</v>
      </c>
      <c r="E945" s="44" t="s">
        <v>194</v>
      </c>
    </row>
    <row r="946" spans="1:5" x14ac:dyDescent="0.25">
      <c r="A946" s="44" t="s">
        <v>255</v>
      </c>
      <c r="B946" s="45">
        <v>2020</v>
      </c>
      <c r="C946" s="44" t="s">
        <v>19</v>
      </c>
      <c r="D946" s="45">
        <v>1</v>
      </c>
      <c r="E946" s="44" t="s">
        <v>194</v>
      </c>
    </row>
    <row r="947" spans="1:5" x14ac:dyDescent="0.25">
      <c r="A947" s="44" t="s">
        <v>315</v>
      </c>
      <c r="B947" s="45">
        <v>2020</v>
      </c>
      <c r="C947" s="44" t="s">
        <v>19</v>
      </c>
      <c r="D947" s="45">
        <v>1</v>
      </c>
      <c r="E947" s="44" t="s">
        <v>194</v>
      </c>
    </row>
    <row r="948" spans="1:5" x14ac:dyDescent="0.25">
      <c r="A948" s="44" t="s">
        <v>393</v>
      </c>
      <c r="B948" s="45">
        <v>2021</v>
      </c>
      <c r="C948" s="44" t="s">
        <v>19</v>
      </c>
      <c r="D948" s="45">
        <v>1</v>
      </c>
      <c r="E948" s="44" t="s">
        <v>194</v>
      </c>
    </row>
    <row r="949" spans="1:5" x14ac:dyDescent="0.25">
      <c r="A949" s="44" t="s">
        <v>316</v>
      </c>
      <c r="B949" s="45">
        <v>2021</v>
      </c>
      <c r="C949" s="44" t="s">
        <v>19</v>
      </c>
      <c r="D949" s="45">
        <v>1</v>
      </c>
      <c r="E949" s="44" t="s">
        <v>194</v>
      </c>
    </row>
    <row r="950" spans="1:5" x14ac:dyDescent="0.25">
      <c r="A950" s="44" t="s">
        <v>397</v>
      </c>
      <c r="B950" s="45">
        <v>2021</v>
      </c>
      <c r="C950" s="44" t="s">
        <v>19</v>
      </c>
      <c r="D950" s="45">
        <v>1</v>
      </c>
      <c r="E950" s="44" t="s">
        <v>194</v>
      </c>
    </row>
    <row r="951" spans="1:5" x14ac:dyDescent="0.25">
      <c r="A951" s="44" t="s">
        <v>394</v>
      </c>
      <c r="B951" s="45">
        <v>2021</v>
      </c>
      <c r="C951" s="44" t="s">
        <v>19</v>
      </c>
      <c r="D951" s="45">
        <v>1</v>
      </c>
      <c r="E951" s="44" t="s">
        <v>194</v>
      </c>
    </row>
    <row r="952" spans="1:5" x14ac:dyDescent="0.25">
      <c r="A952" s="44" t="s">
        <v>395</v>
      </c>
      <c r="B952" s="45">
        <v>2021</v>
      </c>
      <c r="C952" s="44" t="s">
        <v>19</v>
      </c>
      <c r="D952" s="45">
        <v>1</v>
      </c>
      <c r="E952" s="44" t="s">
        <v>194</v>
      </c>
    </row>
    <row r="953" spans="1:5" x14ac:dyDescent="0.25">
      <c r="A953" s="44" t="s">
        <v>255</v>
      </c>
      <c r="B953" s="45">
        <v>2021</v>
      </c>
      <c r="C953" s="44" t="s">
        <v>19</v>
      </c>
      <c r="D953" s="45">
        <v>1</v>
      </c>
      <c r="E953" s="44" t="s">
        <v>194</v>
      </c>
    </row>
    <row r="954" spans="1:5" x14ac:dyDescent="0.25">
      <c r="A954" s="44" t="s">
        <v>315</v>
      </c>
      <c r="B954" s="45">
        <v>2021</v>
      </c>
      <c r="C954" s="44" t="s">
        <v>19</v>
      </c>
      <c r="D954" s="45">
        <v>1</v>
      </c>
      <c r="E954" s="44" t="s">
        <v>194</v>
      </c>
    </row>
    <row r="955" spans="1:5" x14ac:dyDescent="0.25">
      <c r="A955" s="44" t="s">
        <v>264</v>
      </c>
      <c r="B955" s="45">
        <v>2022</v>
      </c>
      <c r="C955" s="44" t="s">
        <v>19</v>
      </c>
      <c r="D955" s="45">
        <v>1</v>
      </c>
      <c r="E955" s="44" t="s">
        <v>194</v>
      </c>
    </row>
    <row r="956" spans="1:5" x14ac:dyDescent="0.25">
      <c r="A956" s="44" t="s">
        <v>393</v>
      </c>
      <c r="B956" s="45">
        <v>2022</v>
      </c>
      <c r="C956" s="44" t="s">
        <v>19</v>
      </c>
      <c r="D956" s="45">
        <v>1</v>
      </c>
      <c r="E956" s="44" t="s">
        <v>194</v>
      </c>
    </row>
    <row r="957" spans="1:5" x14ac:dyDescent="0.25">
      <c r="A957" s="44" t="s">
        <v>316</v>
      </c>
      <c r="B957" s="45">
        <v>2022</v>
      </c>
      <c r="C957" s="44" t="s">
        <v>19</v>
      </c>
      <c r="D957" s="45">
        <v>1</v>
      </c>
      <c r="E957" s="44" t="s">
        <v>194</v>
      </c>
    </row>
    <row r="958" spans="1:5" x14ac:dyDescent="0.25">
      <c r="A958" s="44" t="s">
        <v>397</v>
      </c>
      <c r="B958" s="45">
        <v>2022</v>
      </c>
      <c r="C958" s="44" t="s">
        <v>19</v>
      </c>
      <c r="D958" s="45">
        <v>1</v>
      </c>
      <c r="E958" s="44" t="s">
        <v>194</v>
      </c>
    </row>
    <row r="959" spans="1:5" x14ac:dyDescent="0.25">
      <c r="A959" s="44" t="s">
        <v>394</v>
      </c>
      <c r="B959" s="45">
        <v>2022</v>
      </c>
      <c r="C959" s="44" t="s">
        <v>19</v>
      </c>
      <c r="D959" s="45">
        <v>1</v>
      </c>
      <c r="E959" s="44" t="s">
        <v>194</v>
      </c>
    </row>
    <row r="960" spans="1:5" x14ac:dyDescent="0.25">
      <c r="A960" s="44" t="s">
        <v>287</v>
      </c>
      <c r="B960" s="45">
        <v>2022</v>
      </c>
      <c r="C960" s="44" t="s">
        <v>19</v>
      </c>
      <c r="D960" s="45">
        <v>1</v>
      </c>
      <c r="E960" s="44" t="s">
        <v>194</v>
      </c>
    </row>
    <row r="961" spans="1:5" x14ac:dyDescent="0.25">
      <c r="A961" s="44" t="s">
        <v>311</v>
      </c>
      <c r="B961" s="45">
        <v>2022</v>
      </c>
      <c r="C961" s="44" t="s">
        <v>19</v>
      </c>
      <c r="D961" s="45">
        <v>1</v>
      </c>
      <c r="E961" s="44" t="s">
        <v>194</v>
      </c>
    </row>
    <row r="962" spans="1:5" x14ac:dyDescent="0.25">
      <c r="A962" s="44" t="s">
        <v>395</v>
      </c>
      <c r="B962" s="45">
        <v>2022</v>
      </c>
      <c r="C962" s="44" t="s">
        <v>19</v>
      </c>
      <c r="D962" s="45">
        <v>1</v>
      </c>
      <c r="E962" s="44" t="s">
        <v>194</v>
      </c>
    </row>
    <row r="963" spans="1:5" x14ac:dyDescent="0.25">
      <c r="A963" s="44" t="s">
        <v>255</v>
      </c>
      <c r="B963" s="45">
        <v>2022</v>
      </c>
      <c r="C963" s="44" t="s">
        <v>19</v>
      </c>
      <c r="D963" s="45">
        <v>1</v>
      </c>
      <c r="E963" s="44" t="s">
        <v>194</v>
      </c>
    </row>
    <row r="964" spans="1:5" x14ac:dyDescent="0.25">
      <c r="A964" s="44" t="s">
        <v>315</v>
      </c>
      <c r="B964" s="45">
        <v>2022</v>
      </c>
      <c r="C964" s="44" t="s">
        <v>19</v>
      </c>
      <c r="D964" s="45">
        <v>1</v>
      </c>
      <c r="E964" s="44" t="s">
        <v>194</v>
      </c>
    </row>
    <row r="965" spans="1:5" x14ac:dyDescent="0.25">
      <c r="A965" s="44" t="s">
        <v>393</v>
      </c>
      <c r="B965" s="45">
        <v>2023</v>
      </c>
      <c r="C965" s="44" t="s">
        <v>19</v>
      </c>
      <c r="D965" s="45">
        <v>1</v>
      </c>
      <c r="E965" s="44" t="s">
        <v>194</v>
      </c>
    </row>
    <row r="966" spans="1:5" x14ac:dyDescent="0.25">
      <c r="A966" s="44" t="s">
        <v>316</v>
      </c>
      <c r="B966" s="45">
        <v>2023</v>
      </c>
      <c r="C966" s="44" t="s">
        <v>19</v>
      </c>
      <c r="D966" s="45">
        <v>1</v>
      </c>
      <c r="E966" s="44" t="s">
        <v>194</v>
      </c>
    </row>
    <row r="967" spans="1:5" x14ac:dyDescent="0.25">
      <c r="A967" s="44" t="s">
        <v>397</v>
      </c>
      <c r="B967" s="45">
        <v>2023</v>
      </c>
      <c r="C967" s="44" t="s">
        <v>19</v>
      </c>
      <c r="D967" s="45">
        <v>1</v>
      </c>
      <c r="E967" s="44" t="s">
        <v>194</v>
      </c>
    </row>
    <row r="968" spans="1:5" x14ac:dyDescent="0.25">
      <c r="A968" s="44" t="s">
        <v>394</v>
      </c>
      <c r="B968" s="45">
        <v>2023</v>
      </c>
      <c r="C968" s="44" t="s">
        <v>19</v>
      </c>
      <c r="D968" s="45">
        <v>1</v>
      </c>
      <c r="E968" s="44" t="s">
        <v>194</v>
      </c>
    </row>
    <row r="969" spans="1:5" x14ac:dyDescent="0.25">
      <c r="A969" s="44" t="s">
        <v>287</v>
      </c>
      <c r="B969" s="45">
        <v>2023</v>
      </c>
      <c r="C969" s="44" t="s">
        <v>19</v>
      </c>
      <c r="D969" s="45">
        <v>1</v>
      </c>
      <c r="E969" s="44" t="s">
        <v>194</v>
      </c>
    </row>
    <row r="970" spans="1:5" x14ac:dyDescent="0.25">
      <c r="A970" s="44" t="s">
        <v>311</v>
      </c>
      <c r="B970" s="45">
        <v>2023</v>
      </c>
      <c r="C970" s="44" t="s">
        <v>19</v>
      </c>
      <c r="D970" s="45">
        <v>1</v>
      </c>
      <c r="E970" s="44" t="s">
        <v>194</v>
      </c>
    </row>
    <row r="971" spans="1:5" x14ac:dyDescent="0.25">
      <c r="A971" s="44" t="s">
        <v>312</v>
      </c>
      <c r="B971" s="45">
        <v>2023</v>
      </c>
      <c r="C971" s="44" t="s">
        <v>19</v>
      </c>
      <c r="D971" s="45">
        <v>1</v>
      </c>
      <c r="E971" s="44" t="s">
        <v>194</v>
      </c>
    </row>
    <row r="972" spans="1:5" x14ac:dyDescent="0.25">
      <c r="A972" s="44" t="s">
        <v>395</v>
      </c>
      <c r="B972" s="45">
        <v>2023</v>
      </c>
      <c r="C972" s="44" t="s">
        <v>19</v>
      </c>
      <c r="D972" s="45">
        <v>1</v>
      </c>
      <c r="E972" s="44" t="s">
        <v>194</v>
      </c>
    </row>
    <row r="973" spans="1:5" x14ac:dyDescent="0.25">
      <c r="A973" s="44" t="s">
        <v>255</v>
      </c>
      <c r="B973" s="45">
        <v>2023</v>
      </c>
      <c r="C973" s="44" t="s">
        <v>19</v>
      </c>
      <c r="D973" s="45">
        <v>1</v>
      </c>
      <c r="E973" s="44" t="s">
        <v>194</v>
      </c>
    </row>
    <row r="974" spans="1:5" x14ac:dyDescent="0.25">
      <c r="A974" s="44" t="s">
        <v>398</v>
      </c>
      <c r="B974" s="45">
        <v>2023</v>
      </c>
      <c r="C974" s="44" t="s">
        <v>19</v>
      </c>
      <c r="D974" s="45">
        <v>1</v>
      </c>
      <c r="E974" s="44" t="s">
        <v>194</v>
      </c>
    </row>
    <row r="975" spans="1:5" x14ac:dyDescent="0.25">
      <c r="A975" s="44" t="s">
        <v>315</v>
      </c>
      <c r="B975" s="45">
        <v>2023</v>
      </c>
      <c r="C975" s="44" t="s">
        <v>19</v>
      </c>
      <c r="D975" s="45">
        <v>1</v>
      </c>
      <c r="E975" s="44" t="s">
        <v>194</v>
      </c>
    </row>
    <row r="976" spans="1:5" x14ac:dyDescent="0.25">
      <c r="A976" s="44" t="s">
        <v>399</v>
      </c>
      <c r="B976" s="45">
        <v>2018</v>
      </c>
      <c r="C976" s="44" t="s">
        <v>19</v>
      </c>
      <c r="D976" s="45">
        <v>2</v>
      </c>
      <c r="E976" s="44" t="s">
        <v>194</v>
      </c>
    </row>
    <row r="977" spans="1:5" x14ac:dyDescent="0.25">
      <c r="A977" s="44" t="s">
        <v>317</v>
      </c>
      <c r="B977" s="45">
        <v>2018</v>
      </c>
      <c r="C977" s="44" t="s">
        <v>19</v>
      </c>
      <c r="D977" s="45">
        <v>2</v>
      </c>
      <c r="E977" s="44" t="s">
        <v>194</v>
      </c>
    </row>
    <row r="978" spans="1:5" x14ac:dyDescent="0.25">
      <c r="A978" s="44" t="s">
        <v>318</v>
      </c>
      <c r="B978" s="45">
        <v>2018</v>
      </c>
      <c r="C978" s="44" t="s">
        <v>19</v>
      </c>
      <c r="D978" s="45">
        <v>2</v>
      </c>
      <c r="E978" s="44" t="s">
        <v>194</v>
      </c>
    </row>
    <row r="979" spans="1:5" x14ac:dyDescent="0.25">
      <c r="A979" s="44" t="s">
        <v>275</v>
      </c>
      <c r="B979" s="45">
        <v>2018</v>
      </c>
      <c r="C979" s="44" t="s">
        <v>19</v>
      </c>
      <c r="D979" s="45">
        <v>2</v>
      </c>
      <c r="E979" s="44" t="s">
        <v>194</v>
      </c>
    </row>
    <row r="980" spans="1:5" x14ac:dyDescent="0.25">
      <c r="A980" s="44" t="s">
        <v>287</v>
      </c>
      <c r="B980" s="45">
        <v>2018</v>
      </c>
      <c r="C980" s="44" t="s">
        <v>19</v>
      </c>
      <c r="D980" s="45">
        <v>2</v>
      </c>
      <c r="E980" s="44" t="s">
        <v>194</v>
      </c>
    </row>
    <row r="981" spans="1:5" x14ac:dyDescent="0.25">
      <c r="A981" s="44" t="s">
        <v>284</v>
      </c>
      <c r="B981" s="45">
        <v>2018</v>
      </c>
      <c r="C981" s="44" t="s">
        <v>19</v>
      </c>
      <c r="D981" s="45">
        <v>2</v>
      </c>
      <c r="E981" s="44" t="s">
        <v>194</v>
      </c>
    </row>
    <row r="982" spans="1:5" x14ac:dyDescent="0.25">
      <c r="A982" s="44" t="s">
        <v>311</v>
      </c>
      <c r="B982" s="45">
        <v>2018</v>
      </c>
      <c r="C982" s="44" t="s">
        <v>19</v>
      </c>
      <c r="D982" s="45">
        <v>2</v>
      </c>
      <c r="E982" s="44" t="s">
        <v>194</v>
      </c>
    </row>
    <row r="983" spans="1:5" x14ac:dyDescent="0.25">
      <c r="A983" s="44" t="s">
        <v>267</v>
      </c>
      <c r="B983" s="45">
        <v>2018</v>
      </c>
      <c r="C983" s="44" t="s">
        <v>19</v>
      </c>
      <c r="D983" s="45">
        <v>2</v>
      </c>
      <c r="E983" s="44" t="s">
        <v>194</v>
      </c>
    </row>
    <row r="984" spans="1:5" x14ac:dyDescent="0.25">
      <c r="A984" s="44" t="s">
        <v>289</v>
      </c>
      <c r="B984" s="45">
        <v>2018</v>
      </c>
      <c r="C984" s="44" t="s">
        <v>19</v>
      </c>
      <c r="D984" s="45">
        <v>2</v>
      </c>
      <c r="E984" s="44" t="s">
        <v>194</v>
      </c>
    </row>
    <row r="985" spans="1:5" x14ac:dyDescent="0.25">
      <c r="A985" s="44" t="s">
        <v>299</v>
      </c>
      <c r="B985" s="45">
        <v>2018</v>
      </c>
      <c r="C985" s="44" t="s">
        <v>19</v>
      </c>
      <c r="D985" s="45">
        <v>2</v>
      </c>
      <c r="E985" s="44" t="s">
        <v>194</v>
      </c>
    </row>
    <row r="986" spans="1:5" x14ac:dyDescent="0.25">
      <c r="A986" s="44" t="s">
        <v>300</v>
      </c>
      <c r="B986" s="45">
        <v>2018</v>
      </c>
      <c r="C986" s="44" t="s">
        <v>19</v>
      </c>
      <c r="D986" s="45">
        <v>2</v>
      </c>
      <c r="E986" s="44" t="s">
        <v>194</v>
      </c>
    </row>
    <row r="987" spans="1:5" x14ac:dyDescent="0.25">
      <c r="A987" s="44" t="s">
        <v>318</v>
      </c>
      <c r="B987" s="45">
        <v>2019</v>
      </c>
      <c r="C987" s="44" t="s">
        <v>19</v>
      </c>
      <c r="D987" s="45">
        <v>2</v>
      </c>
      <c r="E987" s="44" t="s">
        <v>194</v>
      </c>
    </row>
    <row r="988" spans="1:5" x14ac:dyDescent="0.25">
      <c r="A988" s="44" t="s">
        <v>275</v>
      </c>
      <c r="B988" s="45">
        <v>2019</v>
      </c>
      <c r="C988" s="44" t="s">
        <v>19</v>
      </c>
      <c r="D988" s="45">
        <v>2</v>
      </c>
      <c r="E988" s="44" t="s">
        <v>194</v>
      </c>
    </row>
    <row r="989" spans="1:5" x14ac:dyDescent="0.25">
      <c r="A989" s="44" t="s">
        <v>287</v>
      </c>
      <c r="B989" s="45">
        <v>2019</v>
      </c>
      <c r="C989" s="44" t="s">
        <v>19</v>
      </c>
      <c r="D989" s="45">
        <v>2</v>
      </c>
      <c r="E989" s="44" t="s">
        <v>194</v>
      </c>
    </row>
    <row r="990" spans="1:5" x14ac:dyDescent="0.25">
      <c r="A990" s="44" t="s">
        <v>284</v>
      </c>
      <c r="B990" s="45">
        <v>2019</v>
      </c>
      <c r="C990" s="44" t="s">
        <v>19</v>
      </c>
      <c r="D990" s="45">
        <v>2</v>
      </c>
      <c r="E990" s="44" t="s">
        <v>194</v>
      </c>
    </row>
    <row r="991" spans="1:5" x14ac:dyDescent="0.25">
      <c r="A991" s="44" t="s">
        <v>311</v>
      </c>
      <c r="B991" s="45">
        <v>2019</v>
      </c>
      <c r="C991" s="44" t="s">
        <v>19</v>
      </c>
      <c r="D991" s="45">
        <v>2</v>
      </c>
      <c r="E991" s="44" t="s">
        <v>194</v>
      </c>
    </row>
    <row r="992" spans="1:5" x14ac:dyDescent="0.25">
      <c r="A992" s="44" t="s">
        <v>250</v>
      </c>
      <c r="B992" s="45">
        <v>2019</v>
      </c>
      <c r="C992" s="44" t="s">
        <v>19</v>
      </c>
      <c r="D992" s="45">
        <v>2</v>
      </c>
      <c r="E992" s="44" t="s">
        <v>194</v>
      </c>
    </row>
    <row r="993" spans="1:5" x14ac:dyDescent="0.25">
      <c r="A993" s="44" t="s">
        <v>267</v>
      </c>
      <c r="B993" s="45">
        <v>2019</v>
      </c>
      <c r="C993" s="44" t="s">
        <v>19</v>
      </c>
      <c r="D993" s="45">
        <v>2</v>
      </c>
      <c r="E993" s="44" t="s">
        <v>194</v>
      </c>
    </row>
    <row r="994" spans="1:5" x14ac:dyDescent="0.25">
      <c r="A994" s="44" t="s">
        <v>299</v>
      </c>
      <c r="B994" s="45">
        <v>2019</v>
      </c>
      <c r="C994" s="44" t="s">
        <v>19</v>
      </c>
      <c r="D994" s="45">
        <v>2</v>
      </c>
      <c r="E994" s="44" t="s">
        <v>194</v>
      </c>
    </row>
    <row r="995" spans="1:5" x14ac:dyDescent="0.25">
      <c r="A995" s="44" t="s">
        <v>298</v>
      </c>
      <c r="B995" s="45">
        <v>2019</v>
      </c>
      <c r="C995" s="44" t="s">
        <v>19</v>
      </c>
      <c r="D995" s="45">
        <v>2</v>
      </c>
      <c r="E995" s="44" t="s">
        <v>194</v>
      </c>
    </row>
    <row r="996" spans="1:5" x14ac:dyDescent="0.25">
      <c r="A996" s="44" t="s">
        <v>399</v>
      </c>
      <c r="B996" s="45">
        <v>2020</v>
      </c>
      <c r="C996" s="44" t="s">
        <v>19</v>
      </c>
      <c r="D996" s="45">
        <v>2</v>
      </c>
      <c r="E996" s="44" t="s">
        <v>194</v>
      </c>
    </row>
    <row r="997" spans="1:5" x14ac:dyDescent="0.25">
      <c r="A997" s="44" t="s">
        <v>286</v>
      </c>
      <c r="B997" s="45">
        <v>2020</v>
      </c>
      <c r="C997" s="44" t="s">
        <v>19</v>
      </c>
      <c r="D997" s="45">
        <v>2</v>
      </c>
      <c r="E997" s="44" t="s">
        <v>194</v>
      </c>
    </row>
    <row r="998" spans="1:5" x14ac:dyDescent="0.25">
      <c r="A998" s="44" t="s">
        <v>318</v>
      </c>
      <c r="B998" s="45">
        <v>2020</v>
      </c>
      <c r="C998" s="44" t="s">
        <v>19</v>
      </c>
      <c r="D998" s="45">
        <v>2</v>
      </c>
      <c r="E998" s="44" t="s">
        <v>194</v>
      </c>
    </row>
    <row r="999" spans="1:5" x14ac:dyDescent="0.25">
      <c r="A999" s="44" t="s">
        <v>400</v>
      </c>
      <c r="B999" s="45">
        <v>2020</v>
      </c>
      <c r="C999" s="44" t="s">
        <v>19</v>
      </c>
      <c r="D999" s="45">
        <v>2</v>
      </c>
      <c r="E999" s="44" t="s">
        <v>194</v>
      </c>
    </row>
    <row r="1000" spans="1:5" x14ac:dyDescent="0.25">
      <c r="A1000" s="44" t="s">
        <v>275</v>
      </c>
      <c r="B1000" s="45">
        <v>2020</v>
      </c>
      <c r="C1000" s="44" t="s">
        <v>19</v>
      </c>
      <c r="D1000" s="45">
        <v>2</v>
      </c>
      <c r="E1000" s="44" t="s">
        <v>194</v>
      </c>
    </row>
    <row r="1001" spans="1:5" x14ac:dyDescent="0.25">
      <c r="A1001" s="44" t="s">
        <v>287</v>
      </c>
      <c r="B1001" s="45">
        <v>2020</v>
      </c>
      <c r="C1001" s="44" t="s">
        <v>19</v>
      </c>
      <c r="D1001" s="45">
        <v>2</v>
      </c>
      <c r="E1001" s="44" t="s">
        <v>194</v>
      </c>
    </row>
    <row r="1002" spans="1:5" x14ac:dyDescent="0.25">
      <c r="A1002" s="44" t="s">
        <v>284</v>
      </c>
      <c r="B1002" s="45">
        <v>2020</v>
      </c>
      <c r="C1002" s="44" t="s">
        <v>19</v>
      </c>
      <c r="D1002" s="45">
        <v>2</v>
      </c>
      <c r="E1002" s="44" t="s">
        <v>194</v>
      </c>
    </row>
    <row r="1003" spans="1:5" x14ac:dyDescent="0.25">
      <c r="A1003" s="44" t="s">
        <v>311</v>
      </c>
      <c r="B1003" s="45">
        <v>2020</v>
      </c>
      <c r="C1003" s="44" t="s">
        <v>19</v>
      </c>
      <c r="D1003" s="45">
        <v>2</v>
      </c>
      <c r="E1003" s="44" t="s">
        <v>194</v>
      </c>
    </row>
    <row r="1004" spans="1:5" x14ac:dyDescent="0.25">
      <c r="A1004" s="44" t="s">
        <v>250</v>
      </c>
      <c r="B1004" s="45">
        <v>2020</v>
      </c>
      <c r="C1004" s="44" t="s">
        <v>19</v>
      </c>
      <c r="D1004" s="45">
        <v>2</v>
      </c>
      <c r="E1004" s="44" t="s">
        <v>194</v>
      </c>
    </row>
    <row r="1005" spans="1:5" x14ac:dyDescent="0.25">
      <c r="A1005" s="44" t="s">
        <v>267</v>
      </c>
      <c r="B1005" s="45">
        <v>2020</v>
      </c>
      <c r="C1005" s="44" t="s">
        <v>19</v>
      </c>
      <c r="D1005" s="45">
        <v>2</v>
      </c>
      <c r="E1005" s="44" t="s">
        <v>194</v>
      </c>
    </row>
    <row r="1006" spans="1:5" x14ac:dyDescent="0.25">
      <c r="A1006" s="44" t="s">
        <v>299</v>
      </c>
      <c r="B1006" s="45">
        <v>2020</v>
      </c>
      <c r="C1006" s="44" t="s">
        <v>19</v>
      </c>
      <c r="D1006" s="45">
        <v>2</v>
      </c>
      <c r="E1006" s="44" t="s">
        <v>194</v>
      </c>
    </row>
    <row r="1007" spans="1:5" x14ac:dyDescent="0.25">
      <c r="A1007" s="44" t="s">
        <v>298</v>
      </c>
      <c r="B1007" s="45">
        <v>2020</v>
      </c>
      <c r="C1007" s="44" t="s">
        <v>19</v>
      </c>
      <c r="D1007" s="45">
        <v>2</v>
      </c>
      <c r="E1007" s="44" t="s">
        <v>194</v>
      </c>
    </row>
    <row r="1008" spans="1:5" x14ac:dyDescent="0.25">
      <c r="A1008" s="44" t="s">
        <v>400</v>
      </c>
      <c r="B1008" s="45">
        <v>2021</v>
      </c>
      <c r="C1008" s="44" t="s">
        <v>19</v>
      </c>
      <c r="D1008" s="45">
        <v>2</v>
      </c>
      <c r="E1008" s="44" t="s">
        <v>194</v>
      </c>
    </row>
    <row r="1009" spans="1:5" x14ac:dyDescent="0.25">
      <c r="A1009" s="44" t="s">
        <v>259</v>
      </c>
      <c r="B1009" s="45">
        <v>2021</v>
      </c>
      <c r="C1009" s="44" t="s">
        <v>19</v>
      </c>
      <c r="D1009" s="45">
        <v>2</v>
      </c>
      <c r="E1009" s="44" t="s">
        <v>194</v>
      </c>
    </row>
    <row r="1010" spans="1:5" x14ac:dyDescent="0.25">
      <c r="A1010" s="44" t="s">
        <v>275</v>
      </c>
      <c r="B1010" s="45">
        <v>2021</v>
      </c>
      <c r="C1010" s="44" t="s">
        <v>19</v>
      </c>
      <c r="D1010" s="45">
        <v>2</v>
      </c>
      <c r="E1010" s="44" t="s">
        <v>194</v>
      </c>
    </row>
    <row r="1011" spans="1:5" x14ac:dyDescent="0.25">
      <c r="A1011" s="44" t="s">
        <v>287</v>
      </c>
      <c r="B1011" s="45">
        <v>2021</v>
      </c>
      <c r="C1011" s="44" t="s">
        <v>19</v>
      </c>
      <c r="D1011" s="45">
        <v>2</v>
      </c>
      <c r="E1011" s="44" t="s">
        <v>194</v>
      </c>
    </row>
    <row r="1012" spans="1:5" x14ac:dyDescent="0.25">
      <c r="A1012" s="44" t="s">
        <v>284</v>
      </c>
      <c r="B1012" s="45">
        <v>2021</v>
      </c>
      <c r="C1012" s="44" t="s">
        <v>19</v>
      </c>
      <c r="D1012" s="45">
        <v>2</v>
      </c>
      <c r="E1012" s="44" t="s">
        <v>194</v>
      </c>
    </row>
    <row r="1013" spans="1:5" x14ac:dyDescent="0.25">
      <c r="A1013" s="44" t="s">
        <v>311</v>
      </c>
      <c r="B1013" s="45">
        <v>2021</v>
      </c>
      <c r="C1013" s="44" t="s">
        <v>19</v>
      </c>
      <c r="D1013" s="45">
        <v>2</v>
      </c>
      <c r="E1013" s="44" t="s">
        <v>194</v>
      </c>
    </row>
    <row r="1014" spans="1:5" x14ac:dyDescent="0.25">
      <c r="A1014" s="44" t="s">
        <v>267</v>
      </c>
      <c r="B1014" s="45">
        <v>2021</v>
      </c>
      <c r="C1014" s="44" t="s">
        <v>19</v>
      </c>
      <c r="D1014" s="45">
        <v>2</v>
      </c>
      <c r="E1014" s="44" t="s">
        <v>194</v>
      </c>
    </row>
    <row r="1015" spans="1:5" x14ac:dyDescent="0.25">
      <c r="A1015" s="44" t="s">
        <v>299</v>
      </c>
      <c r="B1015" s="45">
        <v>2021</v>
      </c>
      <c r="C1015" s="44" t="s">
        <v>19</v>
      </c>
      <c r="D1015" s="45">
        <v>2</v>
      </c>
      <c r="E1015" s="44" t="s">
        <v>194</v>
      </c>
    </row>
    <row r="1016" spans="1:5" x14ac:dyDescent="0.25">
      <c r="A1016" s="44" t="s">
        <v>298</v>
      </c>
      <c r="B1016" s="45">
        <v>2021</v>
      </c>
      <c r="C1016" s="44" t="s">
        <v>19</v>
      </c>
      <c r="D1016" s="45">
        <v>2</v>
      </c>
      <c r="E1016" s="44" t="s">
        <v>194</v>
      </c>
    </row>
    <row r="1017" spans="1:5" x14ac:dyDescent="0.25">
      <c r="A1017" s="44" t="s">
        <v>275</v>
      </c>
      <c r="B1017" s="45">
        <v>2022</v>
      </c>
      <c r="C1017" s="44" t="s">
        <v>19</v>
      </c>
      <c r="D1017" s="45">
        <v>2</v>
      </c>
      <c r="E1017" s="44" t="s">
        <v>194</v>
      </c>
    </row>
    <row r="1018" spans="1:5" x14ac:dyDescent="0.25">
      <c r="A1018" s="44" t="s">
        <v>250</v>
      </c>
      <c r="B1018" s="45">
        <v>2022</v>
      </c>
      <c r="C1018" s="44" t="s">
        <v>19</v>
      </c>
      <c r="D1018" s="45">
        <v>2</v>
      </c>
      <c r="E1018" s="44" t="s">
        <v>194</v>
      </c>
    </row>
    <row r="1019" spans="1:5" x14ac:dyDescent="0.25">
      <c r="A1019" s="44" t="s">
        <v>267</v>
      </c>
      <c r="B1019" s="45">
        <v>2022</v>
      </c>
      <c r="C1019" s="44" t="s">
        <v>19</v>
      </c>
      <c r="D1019" s="45">
        <v>2</v>
      </c>
      <c r="E1019" s="44" t="s">
        <v>194</v>
      </c>
    </row>
    <row r="1020" spans="1:5" x14ac:dyDescent="0.25">
      <c r="A1020" s="44" t="s">
        <v>299</v>
      </c>
      <c r="B1020" s="45">
        <v>2022</v>
      </c>
      <c r="C1020" s="44" t="s">
        <v>19</v>
      </c>
      <c r="D1020" s="45">
        <v>2</v>
      </c>
      <c r="E1020" s="44" t="s">
        <v>194</v>
      </c>
    </row>
    <row r="1021" spans="1:5" x14ac:dyDescent="0.25">
      <c r="A1021" s="44" t="s">
        <v>298</v>
      </c>
      <c r="B1021" s="45">
        <v>2022</v>
      </c>
      <c r="C1021" s="44" t="s">
        <v>19</v>
      </c>
      <c r="D1021" s="45">
        <v>2</v>
      </c>
      <c r="E1021" s="44" t="s">
        <v>194</v>
      </c>
    </row>
    <row r="1022" spans="1:5" x14ac:dyDescent="0.25">
      <c r="A1022" s="44" t="s">
        <v>264</v>
      </c>
      <c r="B1022" s="45">
        <v>2023</v>
      </c>
      <c r="C1022" s="44" t="s">
        <v>19</v>
      </c>
      <c r="D1022" s="45">
        <v>2</v>
      </c>
      <c r="E1022" s="44" t="s">
        <v>194</v>
      </c>
    </row>
    <row r="1023" spans="1:5" x14ac:dyDescent="0.25">
      <c r="A1023" s="44" t="s">
        <v>275</v>
      </c>
      <c r="B1023" s="45">
        <v>2023</v>
      </c>
      <c r="C1023" s="44" t="s">
        <v>19</v>
      </c>
      <c r="D1023" s="45">
        <v>2</v>
      </c>
      <c r="E1023" s="44" t="s">
        <v>194</v>
      </c>
    </row>
    <row r="1024" spans="1:5" x14ac:dyDescent="0.25">
      <c r="A1024" s="44" t="s">
        <v>250</v>
      </c>
      <c r="B1024" s="45">
        <v>2023</v>
      </c>
      <c r="C1024" s="44" t="s">
        <v>19</v>
      </c>
      <c r="D1024" s="45">
        <v>2</v>
      </c>
      <c r="E1024" s="44" t="s">
        <v>194</v>
      </c>
    </row>
    <row r="1025" spans="1:5" x14ac:dyDescent="0.25">
      <c r="A1025" s="44" t="s">
        <v>299</v>
      </c>
      <c r="B1025" s="45">
        <v>2023</v>
      </c>
      <c r="C1025" s="44" t="s">
        <v>19</v>
      </c>
      <c r="D1025" s="45">
        <v>2</v>
      </c>
      <c r="E1025" s="44" t="s">
        <v>194</v>
      </c>
    </row>
    <row r="1026" spans="1:5" x14ac:dyDescent="0.25">
      <c r="A1026" s="44" t="s">
        <v>298</v>
      </c>
      <c r="B1026" s="45">
        <v>2023</v>
      </c>
      <c r="C1026" s="44" t="s">
        <v>19</v>
      </c>
      <c r="D1026" s="45">
        <v>2</v>
      </c>
      <c r="E1026" s="44" t="s">
        <v>194</v>
      </c>
    </row>
    <row r="1027" spans="1:5" x14ac:dyDescent="0.25">
      <c r="A1027" s="44" t="s">
        <v>286</v>
      </c>
      <c r="B1027" s="45">
        <v>2018</v>
      </c>
      <c r="C1027" s="44" t="s">
        <v>19</v>
      </c>
      <c r="D1027" s="45">
        <v>3</v>
      </c>
      <c r="E1027" s="44" t="s">
        <v>194</v>
      </c>
    </row>
    <row r="1028" spans="1:5" x14ac:dyDescent="0.25">
      <c r="A1028" s="44" t="s">
        <v>326</v>
      </c>
      <c r="B1028" s="45">
        <v>2018</v>
      </c>
      <c r="C1028" s="44" t="s">
        <v>19</v>
      </c>
      <c r="D1028" s="45">
        <v>3</v>
      </c>
      <c r="E1028" s="44" t="s">
        <v>194</v>
      </c>
    </row>
    <row r="1029" spans="1:5" x14ac:dyDescent="0.25">
      <c r="A1029" s="44" t="s">
        <v>401</v>
      </c>
      <c r="B1029" s="45">
        <v>2018</v>
      </c>
      <c r="C1029" s="44" t="s">
        <v>19</v>
      </c>
      <c r="D1029" s="45">
        <v>3</v>
      </c>
      <c r="E1029" s="44" t="s">
        <v>194</v>
      </c>
    </row>
    <row r="1030" spans="1:5" x14ac:dyDescent="0.25">
      <c r="A1030" s="44" t="s">
        <v>325</v>
      </c>
      <c r="B1030" s="45">
        <v>2018</v>
      </c>
      <c r="C1030" s="44" t="s">
        <v>19</v>
      </c>
      <c r="D1030" s="45">
        <v>3</v>
      </c>
      <c r="E1030" s="44" t="s">
        <v>194</v>
      </c>
    </row>
    <row r="1031" spans="1:5" x14ac:dyDescent="0.25">
      <c r="A1031" s="44" t="s">
        <v>306</v>
      </c>
      <c r="B1031" s="45">
        <v>2018</v>
      </c>
      <c r="C1031" s="44" t="s">
        <v>19</v>
      </c>
      <c r="D1031" s="45">
        <v>3</v>
      </c>
      <c r="E1031" s="44" t="s">
        <v>194</v>
      </c>
    </row>
    <row r="1032" spans="1:5" x14ac:dyDescent="0.25">
      <c r="A1032" s="44" t="s">
        <v>361</v>
      </c>
      <c r="B1032" s="45">
        <v>2018</v>
      </c>
      <c r="C1032" s="44" t="s">
        <v>19</v>
      </c>
      <c r="D1032" s="45">
        <v>3</v>
      </c>
      <c r="E1032" s="44" t="s">
        <v>194</v>
      </c>
    </row>
    <row r="1033" spans="1:5" x14ac:dyDescent="0.25">
      <c r="A1033" s="44" t="s">
        <v>340</v>
      </c>
      <c r="B1033" s="45">
        <v>2018</v>
      </c>
      <c r="C1033" s="44" t="s">
        <v>19</v>
      </c>
      <c r="D1033" s="45">
        <v>3</v>
      </c>
      <c r="E1033" s="44" t="s">
        <v>194</v>
      </c>
    </row>
    <row r="1034" spans="1:5" x14ac:dyDescent="0.25">
      <c r="A1034" s="44" t="s">
        <v>399</v>
      </c>
      <c r="B1034" s="45">
        <v>2019</v>
      </c>
      <c r="C1034" s="44" t="s">
        <v>19</v>
      </c>
      <c r="D1034" s="45">
        <v>3</v>
      </c>
      <c r="E1034" s="44" t="s">
        <v>194</v>
      </c>
    </row>
    <row r="1035" spans="1:5" x14ac:dyDescent="0.25">
      <c r="A1035" s="44" t="s">
        <v>317</v>
      </c>
      <c r="B1035" s="45">
        <v>2019</v>
      </c>
      <c r="C1035" s="44" t="s">
        <v>19</v>
      </c>
      <c r="D1035" s="45">
        <v>3</v>
      </c>
      <c r="E1035" s="44" t="s">
        <v>194</v>
      </c>
    </row>
    <row r="1036" spans="1:5" x14ac:dyDescent="0.25">
      <c r="A1036" s="44" t="s">
        <v>286</v>
      </c>
      <c r="B1036" s="45">
        <v>2019</v>
      </c>
      <c r="C1036" s="44" t="s">
        <v>19</v>
      </c>
      <c r="D1036" s="45">
        <v>3</v>
      </c>
      <c r="E1036" s="44" t="s">
        <v>194</v>
      </c>
    </row>
    <row r="1037" spans="1:5" x14ac:dyDescent="0.25">
      <c r="A1037" s="44" t="s">
        <v>326</v>
      </c>
      <c r="B1037" s="45">
        <v>2019</v>
      </c>
      <c r="C1037" s="44" t="s">
        <v>19</v>
      </c>
      <c r="D1037" s="45">
        <v>3</v>
      </c>
      <c r="E1037" s="44" t="s">
        <v>194</v>
      </c>
    </row>
    <row r="1038" spans="1:5" x14ac:dyDescent="0.25">
      <c r="A1038" s="44" t="s">
        <v>357</v>
      </c>
      <c r="B1038" s="45">
        <v>2019</v>
      </c>
      <c r="C1038" s="44" t="s">
        <v>19</v>
      </c>
      <c r="D1038" s="45">
        <v>3</v>
      </c>
      <c r="E1038" s="44" t="s">
        <v>194</v>
      </c>
    </row>
    <row r="1039" spans="1:5" x14ac:dyDescent="0.25">
      <c r="A1039" s="44" t="s">
        <v>306</v>
      </c>
      <c r="B1039" s="45">
        <v>2019</v>
      </c>
      <c r="C1039" s="44" t="s">
        <v>19</v>
      </c>
      <c r="D1039" s="45">
        <v>3</v>
      </c>
      <c r="E1039" s="44" t="s">
        <v>194</v>
      </c>
    </row>
    <row r="1040" spans="1:5" x14ac:dyDescent="0.25">
      <c r="A1040" s="44" t="s">
        <v>340</v>
      </c>
      <c r="B1040" s="45">
        <v>2019</v>
      </c>
      <c r="C1040" s="44" t="s">
        <v>19</v>
      </c>
      <c r="D1040" s="45">
        <v>3</v>
      </c>
      <c r="E1040" s="44" t="s">
        <v>194</v>
      </c>
    </row>
    <row r="1041" spans="1:5" x14ac:dyDescent="0.25">
      <c r="A1041" s="44" t="s">
        <v>289</v>
      </c>
      <c r="B1041" s="45">
        <v>2019</v>
      </c>
      <c r="C1041" s="44" t="s">
        <v>19</v>
      </c>
      <c r="D1041" s="45">
        <v>3</v>
      </c>
      <c r="E1041" s="44" t="s">
        <v>194</v>
      </c>
    </row>
    <row r="1042" spans="1:5" x14ac:dyDescent="0.25">
      <c r="A1042" s="44" t="s">
        <v>300</v>
      </c>
      <c r="B1042" s="45">
        <v>2019</v>
      </c>
      <c r="C1042" s="44" t="s">
        <v>19</v>
      </c>
      <c r="D1042" s="45">
        <v>3</v>
      </c>
      <c r="E1042" s="44" t="s">
        <v>194</v>
      </c>
    </row>
    <row r="1043" spans="1:5" x14ac:dyDescent="0.25">
      <c r="A1043" s="44" t="s">
        <v>326</v>
      </c>
      <c r="B1043" s="45">
        <v>2020</v>
      </c>
      <c r="C1043" s="44" t="s">
        <v>19</v>
      </c>
      <c r="D1043" s="45">
        <v>3</v>
      </c>
      <c r="E1043" s="44" t="s">
        <v>194</v>
      </c>
    </row>
    <row r="1044" spans="1:5" x14ac:dyDescent="0.25">
      <c r="A1044" s="44" t="s">
        <v>357</v>
      </c>
      <c r="B1044" s="45">
        <v>2020</v>
      </c>
      <c r="C1044" s="44" t="s">
        <v>19</v>
      </c>
      <c r="D1044" s="45">
        <v>3</v>
      </c>
      <c r="E1044" s="44" t="s">
        <v>194</v>
      </c>
    </row>
    <row r="1045" spans="1:5" x14ac:dyDescent="0.25">
      <c r="A1045" s="44" t="s">
        <v>306</v>
      </c>
      <c r="B1045" s="45">
        <v>2020</v>
      </c>
      <c r="C1045" s="44" t="s">
        <v>19</v>
      </c>
      <c r="D1045" s="45">
        <v>3</v>
      </c>
      <c r="E1045" s="44" t="s">
        <v>194</v>
      </c>
    </row>
    <row r="1046" spans="1:5" x14ac:dyDescent="0.25">
      <c r="A1046" s="44" t="s">
        <v>340</v>
      </c>
      <c r="B1046" s="45">
        <v>2020</v>
      </c>
      <c r="C1046" s="44" t="s">
        <v>19</v>
      </c>
      <c r="D1046" s="45">
        <v>3</v>
      </c>
      <c r="E1046" s="44" t="s">
        <v>194</v>
      </c>
    </row>
    <row r="1047" spans="1:5" x14ac:dyDescent="0.25">
      <c r="A1047" s="44" t="s">
        <v>289</v>
      </c>
      <c r="B1047" s="45">
        <v>2020</v>
      </c>
      <c r="C1047" s="44" t="s">
        <v>19</v>
      </c>
      <c r="D1047" s="45">
        <v>3</v>
      </c>
      <c r="E1047" s="44" t="s">
        <v>194</v>
      </c>
    </row>
    <row r="1048" spans="1:5" x14ac:dyDescent="0.25">
      <c r="A1048" s="44" t="s">
        <v>300</v>
      </c>
      <c r="B1048" s="45">
        <v>2020</v>
      </c>
      <c r="C1048" s="44" t="s">
        <v>19</v>
      </c>
      <c r="D1048" s="45">
        <v>3</v>
      </c>
      <c r="E1048" s="44" t="s">
        <v>194</v>
      </c>
    </row>
    <row r="1049" spans="1:5" x14ac:dyDescent="0.25">
      <c r="A1049" s="44" t="s">
        <v>286</v>
      </c>
      <c r="B1049" s="45">
        <v>2021</v>
      </c>
      <c r="C1049" s="44" t="s">
        <v>19</v>
      </c>
      <c r="D1049" s="45">
        <v>3</v>
      </c>
      <c r="E1049" s="44" t="s">
        <v>194</v>
      </c>
    </row>
    <row r="1050" spans="1:5" x14ac:dyDescent="0.25">
      <c r="A1050" s="44" t="s">
        <v>326</v>
      </c>
      <c r="B1050" s="45">
        <v>2021</v>
      </c>
      <c r="C1050" s="44" t="s">
        <v>19</v>
      </c>
      <c r="D1050" s="45">
        <v>3</v>
      </c>
      <c r="E1050" s="44" t="s">
        <v>194</v>
      </c>
    </row>
    <row r="1051" spans="1:5" x14ac:dyDescent="0.25">
      <c r="A1051" s="44" t="s">
        <v>250</v>
      </c>
      <c r="B1051" s="45">
        <v>2021</v>
      </c>
      <c r="C1051" s="44" t="s">
        <v>19</v>
      </c>
      <c r="D1051" s="45">
        <v>3</v>
      </c>
      <c r="E1051" s="44" t="s">
        <v>194</v>
      </c>
    </row>
    <row r="1052" spans="1:5" x14ac:dyDescent="0.25">
      <c r="A1052" s="44" t="s">
        <v>357</v>
      </c>
      <c r="B1052" s="45">
        <v>2021</v>
      </c>
      <c r="C1052" s="44" t="s">
        <v>19</v>
      </c>
      <c r="D1052" s="45">
        <v>3</v>
      </c>
      <c r="E1052" s="44" t="s">
        <v>194</v>
      </c>
    </row>
    <row r="1053" spans="1:5" x14ac:dyDescent="0.25">
      <c r="A1053" s="44" t="s">
        <v>306</v>
      </c>
      <c r="B1053" s="45">
        <v>2021</v>
      </c>
      <c r="C1053" s="44" t="s">
        <v>19</v>
      </c>
      <c r="D1053" s="45">
        <v>3</v>
      </c>
      <c r="E1053" s="44" t="s">
        <v>194</v>
      </c>
    </row>
    <row r="1054" spans="1:5" x14ac:dyDescent="0.25">
      <c r="A1054" s="44" t="s">
        <v>289</v>
      </c>
      <c r="B1054" s="45">
        <v>2021</v>
      </c>
      <c r="C1054" s="44" t="s">
        <v>19</v>
      </c>
      <c r="D1054" s="45">
        <v>3</v>
      </c>
      <c r="E1054" s="44" t="s">
        <v>194</v>
      </c>
    </row>
    <row r="1055" spans="1:5" x14ac:dyDescent="0.25">
      <c r="A1055" s="44" t="s">
        <v>300</v>
      </c>
      <c r="B1055" s="45">
        <v>2021</v>
      </c>
      <c r="C1055" s="44" t="s">
        <v>19</v>
      </c>
      <c r="D1055" s="45">
        <v>3</v>
      </c>
      <c r="E1055" s="44" t="s">
        <v>194</v>
      </c>
    </row>
    <row r="1056" spans="1:5" x14ac:dyDescent="0.25">
      <c r="A1056" s="44" t="s">
        <v>286</v>
      </c>
      <c r="B1056" s="45">
        <v>2022</v>
      </c>
      <c r="C1056" s="44" t="s">
        <v>19</v>
      </c>
      <c r="D1056" s="45">
        <v>3</v>
      </c>
      <c r="E1056" s="44" t="s">
        <v>194</v>
      </c>
    </row>
    <row r="1057" spans="1:5" x14ac:dyDescent="0.25">
      <c r="A1057" s="44" t="s">
        <v>259</v>
      </c>
      <c r="B1057" s="45">
        <v>2022</v>
      </c>
      <c r="C1057" s="44" t="s">
        <v>19</v>
      </c>
      <c r="D1057" s="45">
        <v>3</v>
      </c>
      <c r="E1057" s="44" t="s">
        <v>194</v>
      </c>
    </row>
    <row r="1058" spans="1:5" x14ac:dyDescent="0.25">
      <c r="A1058" s="44" t="s">
        <v>357</v>
      </c>
      <c r="B1058" s="45">
        <v>2022</v>
      </c>
      <c r="C1058" s="44" t="s">
        <v>19</v>
      </c>
      <c r="D1058" s="45">
        <v>3</v>
      </c>
      <c r="E1058" s="44" t="s">
        <v>194</v>
      </c>
    </row>
    <row r="1059" spans="1:5" x14ac:dyDescent="0.25">
      <c r="A1059" s="44" t="s">
        <v>289</v>
      </c>
      <c r="B1059" s="45">
        <v>2022</v>
      </c>
      <c r="C1059" s="44" t="s">
        <v>19</v>
      </c>
      <c r="D1059" s="45">
        <v>3</v>
      </c>
      <c r="E1059" s="44" t="s">
        <v>194</v>
      </c>
    </row>
    <row r="1060" spans="1:5" x14ac:dyDescent="0.25">
      <c r="A1060" s="44" t="s">
        <v>286</v>
      </c>
      <c r="B1060" s="45">
        <v>2023</v>
      </c>
      <c r="C1060" s="44" t="s">
        <v>19</v>
      </c>
      <c r="D1060" s="45">
        <v>3</v>
      </c>
      <c r="E1060" s="44" t="s">
        <v>194</v>
      </c>
    </row>
    <row r="1061" spans="1:5" x14ac:dyDescent="0.25">
      <c r="A1061" s="44" t="s">
        <v>259</v>
      </c>
      <c r="B1061" s="45">
        <v>2023</v>
      </c>
      <c r="C1061" s="44" t="s">
        <v>19</v>
      </c>
      <c r="D1061" s="45">
        <v>3</v>
      </c>
      <c r="E1061" s="44" t="s">
        <v>194</v>
      </c>
    </row>
    <row r="1062" spans="1:5" x14ac:dyDescent="0.25">
      <c r="A1062" s="44" t="s">
        <v>357</v>
      </c>
      <c r="B1062" s="45">
        <v>2023</v>
      </c>
      <c r="C1062" s="44" t="s">
        <v>19</v>
      </c>
      <c r="D1062" s="45">
        <v>3</v>
      </c>
      <c r="E1062" s="44" t="s">
        <v>194</v>
      </c>
    </row>
    <row r="1063" spans="1:5" x14ac:dyDescent="0.25">
      <c r="A1063" s="44" t="s">
        <v>267</v>
      </c>
      <c r="B1063" s="45">
        <v>2023</v>
      </c>
      <c r="C1063" s="44" t="s">
        <v>19</v>
      </c>
      <c r="D1063" s="45">
        <v>3</v>
      </c>
      <c r="E1063" s="44" t="s">
        <v>194</v>
      </c>
    </row>
    <row r="1064" spans="1:5" x14ac:dyDescent="0.25">
      <c r="A1064" s="44" t="s">
        <v>289</v>
      </c>
      <c r="B1064" s="45">
        <v>2023</v>
      </c>
      <c r="C1064" s="44" t="s">
        <v>19</v>
      </c>
      <c r="D1064" s="45">
        <v>3</v>
      </c>
      <c r="E1064" s="44" t="s">
        <v>194</v>
      </c>
    </row>
    <row r="1065" spans="1:5" x14ac:dyDescent="0.25">
      <c r="A1065" s="44" t="s">
        <v>328</v>
      </c>
      <c r="B1065" s="45">
        <v>2018</v>
      </c>
      <c r="C1065" s="44" t="s">
        <v>19</v>
      </c>
      <c r="D1065" s="45">
        <v>4</v>
      </c>
      <c r="E1065" s="44" t="s">
        <v>194</v>
      </c>
    </row>
    <row r="1066" spans="1:5" x14ac:dyDescent="0.25">
      <c r="A1066" s="44" t="s">
        <v>301</v>
      </c>
      <c r="B1066" s="45">
        <v>2018</v>
      </c>
      <c r="C1066" s="44" t="s">
        <v>19</v>
      </c>
      <c r="D1066" s="45">
        <v>4</v>
      </c>
      <c r="E1066" s="44" t="s">
        <v>194</v>
      </c>
    </row>
    <row r="1067" spans="1:5" x14ac:dyDescent="0.25">
      <c r="A1067" s="44" t="s">
        <v>328</v>
      </c>
      <c r="B1067" s="45">
        <v>2019</v>
      </c>
      <c r="C1067" s="44" t="s">
        <v>19</v>
      </c>
      <c r="D1067" s="45">
        <v>4</v>
      </c>
      <c r="E1067" s="44" t="s">
        <v>194</v>
      </c>
    </row>
    <row r="1068" spans="1:5" x14ac:dyDescent="0.25">
      <c r="A1068" s="44" t="s">
        <v>301</v>
      </c>
      <c r="B1068" s="45">
        <v>2019</v>
      </c>
      <c r="C1068" s="44" t="s">
        <v>19</v>
      </c>
      <c r="D1068" s="45">
        <v>4</v>
      </c>
      <c r="E1068" s="44" t="s">
        <v>194</v>
      </c>
    </row>
    <row r="1069" spans="1:5" x14ac:dyDescent="0.25">
      <c r="A1069" s="44" t="s">
        <v>325</v>
      </c>
      <c r="B1069" s="45">
        <v>2019</v>
      </c>
      <c r="C1069" s="44" t="s">
        <v>19</v>
      </c>
      <c r="D1069" s="45">
        <v>4</v>
      </c>
      <c r="E1069" s="44" t="s">
        <v>194</v>
      </c>
    </row>
    <row r="1070" spans="1:5" x14ac:dyDescent="0.25">
      <c r="A1070" s="44" t="s">
        <v>361</v>
      </c>
      <c r="B1070" s="45">
        <v>2019</v>
      </c>
      <c r="C1070" s="44" t="s">
        <v>19</v>
      </c>
      <c r="D1070" s="45">
        <v>4</v>
      </c>
      <c r="E1070" s="44" t="s">
        <v>194</v>
      </c>
    </row>
    <row r="1071" spans="1:5" x14ac:dyDescent="0.25">
      <c r="A1071" s="44" t="s">
        <v>283</v>
      </c>
      <c r="B1071" s="45">
        <v>2019</v>
      </c>
      <c r="C1071" s="44" t="s">
        <v>19</v>
      </c>
      <c r="D1071" s="45">
        <v>4</v>
      </c>
      <c r="E1071" s="44" t="s">
        <v>194</v>
      </c>
    </row>
    <row r="1072" spans="1:5" x14ac:dyDescent="0.25">
      <c r="A1072" s="44" t="s">
        <v>317</v>
      </c>
      <c r="B1072" s="45">
        <v>2020</v>
      </c>
      <c r="C1072" s="44" t="s">
        <v>19</v>
      </c>
      <c r="D1072" s="45">
        <v>4</v>
      </c>
      <c r="E1072" s="44" t="s">
        <v>194</v>
      </c>
    </row>
    <row r="1073" spans="1:5" x14ac:dyDescent="0.25">
      <c r="A1073" s="44" t="s">
        <v>328</v>
      </c>
      <c r="B1073" s="45">
        <v>2020</v>
      </c>
      <c r="C1073" s="44" t="s">
        <v>19</v>
      </c>
      <c r="D1073" s="45">
        <v>4</v>
      </c>
      <c r="E1073" s="44" t="s">
        <v>194</v>
      </c>
    </row>
    <row r="1074" spans="1:5" x14ac:dyDescent="0.25">
      <c r="A1074" s="44" t="s">
        <v>301</v>
      </c>
      <c r="B1074" s="45">
        <v>2020</v>
      </c>
      <c r="C1074" s="44" t="s">
        <v>19</v>
      </c>
      <c r="D1074" s="45">
        <v>4</v>
      </c>
      <c r="E1074" s="44" t="s">
        <v>194</v>
      </c>
    </row>
    <row r="1075" spans="1:5" x14ac:dyDescent="0.25">
      <c r="A1075" s="44" t="s">
        <v>338</v>
      </c>
      <c r="B1075" s="45">
        <v>2020</v>
      </c>
      <c r="C1075" s="44" t="s">
        <v>19</v>
      </c>
      <c r="D1075" s="45">
        <v>4</v>
      </c>
      <c r="E1075" s="44" t="s">
        <v>194</v>
      </c>
    </row>
    <row r="1076" spans="1:5" x14ac:dyDescent="0.25">
      <c r="A1076" s="44" t="s">
        <v>325</v>
      </c>
      <c r="B1076" s="45">
        <v>2020</v>
      </c>
      <c r="C1076" s="44" t="s">
        <v>19</v>
      </c>
      <c r="D1076" s="45">
        <v>4</v>
      </c>
      <c r="E1076" s="44" t="s">
        <v>194</v>
      </c>
    </row>
    <row r="1077" spans="1:5" x14ac:dyDescent="0.25">
      <c r="A1077" s="44" t="s">
        <v>283</v>
      </c>
      <c r="B1077" s="45">
        <v>2020</v>
      </c>
      <c r="C1077" s="44" t="s">
        <v>19</v>
      </c>
      <c r="D1077" s="45">
        <v>4</v>
      </c>
      <c r="E1077" s="44" t="s">
        <v>194</v>
      </c>
    </row>
    <row r="1078" spans="1:5" x14ac:dyDescent="0.25">
      <c r="A1078" s="44" t="s">
        <v>399</v>
      </c>
      <c r="B1078" s="45">
        <v>2021</v>
      </c>
      <c r="C1078" s="44" t="s">
        <v>19</v>
      </c>
      <c r="D1078" s="45">
        <v>4</v>
      </c>
      <c r="E1078" s="44" t="s">
        <v>194</v>
      </c>
    </row>
    <row r="1079" spans="1:5" x14ac:dyDescent="0.25">
      <c r="A1079" s="44" t="s">
        <v>328</v>
      </c>
      <c r="B1079" s="45">
        <v>2021</v>
      </c>
      <c r="C1079" s="44" t="s">
        <v>19</v>
      </c>
      <c r="D1079" s="45">
        <v>4</v>
      </c>
      <c r="E1079" s="44" t="s">
        <v>194</v>
      </c>
    </row>
    <row r="1080" spans="1:5" x14ac:dyDescent="0.25">
      <c r="A1080" s="44" t="s">
        <v>323</v>
      </c>
      <c r="B1080" s="45">
        <v>2021</v>
      </c>
      <c r="C1080" s="44" t="s">
        <v>19</v>
      </c>
      <c r="D1080" s="45">
        <v>4</v>
      </c>
      <c r="E1080" s="44" t="s">
        <v>194</v>
      </c>
    </row>
    <row r="1081" spans="1:5" x14ac:dyDescent="0.25">
      <c r="A1081" s="44" t="s">
        <v>301</v>
      </c>
      <c r="B1081" s="45">
        <v>2021</v>
      </c>
      <c r="C1081" s="44" t="s">
        <v>19</v>
      </c>
      <c r="D1081" s="45">
        <v>4</v>
      </c>
      <c r="E1081" s="44" t="s">
        <v>194</v>
      </c>
    </row>
    <row r="1082" spans="1:5" x14ac:dyDescent="0.25">
      <c r="A1082" s="44" t="s">
        <v>338</v>
      </c>
      <c r="B1082" s="45">
        <v>2021</v>
      </c>
      <c r="C1082" s="44" t="s">
        <v>19</v>
      </c>
      <c r="D1082" s="45">
        <v>4</v>
      </c>
      <c r="E1082" s="44" t="s">
        <v>194</v>
      </c>
    </row>
    <row r="1083" spans="1:5" x14ac:dyDescent="0.25">
      <c r="A1083" s="44" t="s">
        <v>283</v>
      </c>
      <c r="B1083" s="45">
        <v>2021</v>
      </c>
      <c r="C1083" s="44" t="s">
        <v>19</v>
      </c>
      <c r="D1083" s="45">
        <v>4</v>
      </c>
      <c r="E1083" s="44" t="s">
        <v>194</v>
      </c>
    </row>
    <row r="1084" spans="1:5" x14ac:dyDescent="0.25">
      <c r="A1084" s="44" t="s">
        <v>328</v>
      </c>
      <c r="B1084" s="45">
        <v>2022</v>
      </c>
      <c r="C1084" s="44" t="s">
        <v>19</v>
      </c>
      <c r="D1084" s="45">
        <v>4</v>
      </c>
      <c r="E1084" s="44" t="s">
        <v>194</v>
      </c>
    </row>
    <row r="1085" spans="1:5" x14ac:dyDescent="0.25">
      <c r="A1085" s="44" t="s">
        <v>274</v>
      </c>
      <c r="B1085" s="45">
        <v>2022</v>
      </c>
      <c r="C1085" s="44" t="s">
        <v>19</v>
      </c>
      <c r="D1085" s="45">
        <v>4</v>
      </c>
      <c r="E1085" s="44" t="s">
        <v>194</v>
      </c>
    </row>
    <row r="1086" spans="1:5" x14ac:dyDescent="0.25">
      <c r="A1086" s="44" t="s">
        <v>301</v>
      </c>
      <c r="B1086" s="45">
        <v>2022</v>
      </c>
      <c r="C1086" s="44" t="s">
        <v>19</v>
      </c>
      <c r="D1086" s="45">
        <v>4</v>
      </c>
      <c r="E1086" s="44" t="s">
        <v>194</v>
      </c>
    </row>
    <row r="1087" spans="1:5" x14ac:dyDescent="0.25">
      <c r="A1087" s="44" t="s">
        <v>339</v>
      </c>
      <c r="B1087" s="45">
        <v>2022</v>
      </c>
      <c r="C1087" s="44" t="s">
        <v>19</v>
      </c>
      <c r="D1087" s="45">
        <v>4</v>
      </c>
      <c r="E1087" s="44" t="s">
        <v>194</v>
      </c>
    </row>
    <row r="1088" spans="1:5" x14ac:dyDescent="0.25">
      <c r="A1088" s="44" t="s">
        <v>306</v>
      </c>
      <c r="B1088" s="45">
        <v>2022</v>
      </c>
      <c r="C1088" s="44" t="s">
        <v>19</v>
      </c>
      <c r="D1088" s="45">
        <v>4</v>
      </c>
      <c r="E1088" s="44" t="s">
        <v>194</v>
      </c>
    </row>
    <row r="1089" spans="1:5" x14ac:dyDescent="0.25">
      <c r="A1089" s="44" t="s">
        <v>328</v>
      </c>
      <c r="B1089" s="45">
        <v>2023</v>
      </c>
      <c r="C1089" s="44" t="s">
        <v>19</v>
      </c>
      <c r="D1089" s="45">
        <v>4</v>
      </c>
      <c r="E1089" s="44" t="s">
        <v>194</v>
      </c>
    </row>
    <row r="1090" spans="1:5" x14ac:dyDescent="0.25">
      <c r="A1090" s="44" t="s">
        <v>301</v>
      </c>
      <c r="B1090" s="45">
        <v>2023</v>
      </c>
      <c r="C1090" s="44" t="s">
        <v>19</v>
      </c>
      <c r="D1090" s="45">
        <v>4</v>
      </c>
      <c r="E1090" s="44" t="s">
        <v>194</v>
      </c>
    </row>
    <row r="1091" spans="1:5" x14ac:dyDescent="0.25">
      <c r="A1091" s="44" t="s">
        <v>339</v>
      </c>
      <c r="B1091" s="45">
        <v>2023</v>
      </c>
      <c r="C1091" s="44" t="s">
        <v>19</v>
      </c>
      <c r="D1091" s="45">
        <v>4</v>
      </c>
      <c r="E1091" s="44" t="s">
        <v>194</v>
      </c>
    </row>
    <row r="1092" spans="1:5" x14ac:dyDescent="0.25">
      <c r="A1092" s="44" t="s">
        <v>306</v>
      </c>
      <c r="B1092" s="45">
        <v>2023</v>
      </c>
      <c r="C1092" s="44" t="s">
        <v>19</v>
      </c>
      <c r="D1092" s="45">
        <v>4</v>
      </c>
      <c r="E1092" s="44" t="s">
        <v>194</v>
      </c>
    </row>
    <row r="1093" spans="1:5" x14ac:dyDescent="0.25">
      <c r="A1093" s="44" t="s">
        <v>283</v>
      </c>
      <c r="B1093" s="45">
        <v>2023</v>
      </c>
      <c r="C1093" s="44" t="s">
        <v>19</v>
      </c>
      <c r="D1093" s="45">
        <v>4</v>
      </c>
      <c r="E1093" s="44" t="s">
        <v>194</v>
      </c>
    </row>
    <row r="1094" spans="1:5" x14ac:dyDescent="0.25">
      <c r="A1094" s="44" t="s">
        <v>278</v>
      </c>
      <c r="B1094" s="45">
        <v>2018</v>
      </c>
      <c r="C1094" s="44" t="s">
        <v>19</v>
      </c>
      <c r="D1094" s="45">
        <v>5</v>
      </c>
      <c r="E1094" s="44" t="s">
        <v>194</v>
      </c>
    </row>
    <row r="1095" spans="1:5" x14ac:dyDescent="0.25">
      <c r="A1095" s="44" t="s">
        <v>297</v>
      </c>
      <c r="B1095" s="45">
        <v>2018</v>
      </c>
      <c r="C1095" s="44" t="s">
        <v>19</v>
      </c>
      <c r="D1095" s="45">
        <v>5</v>
      </c>
      <c r="E1095" s="44" t="s">
        <v>194</v>
      </c>
    </row>
    <row r="1096" spans="1:5" x14ac:dyDescent="0.25">
      <c r="A1096" s="44" t="s">
        <v>280</v>
      </c>
      <c r="B1096" s="45">
        <v>2018</v>
      </c>
      <c r="C1096" s="44" t="s">
        <v>19</v>
      </c>
      <c r="D1096" s="45">
        <v>5</v>
      </c>
      <c r="E1096" s="44" t="s">
        <v>194</v>
      </c>
    </row>
    <row r="1097" spans="1:5" x14ac:dyDescent="0.25">
      <c r="A1097" s="44" t="s">
        <v>315</v>
      </c>
      <c r="B1097" s="45">
        <v>2018</v>
      </c>
      <c r="C1097" s="44" t="s">
        <v>19</v>
      </c>
      <c r="D1097" s="45">
        <v>5</v>
      </c>
      <c r="E1097" s="44" t="s">
        <v>194</v>
      </c>
    </row>
    <row r="1098" spans="1:5" x14ac:dyDescent="0.25">
      <c r="A1098" s="44" t="s">
        <v>322</v>
      </c>
      <c r="B1098" s="45">
        <v>2018</v>
      </c>
      <c r="C1098" s="44" t="s">
        <v>19</v>
      </c>
      <c r="D1098" s="45">
        <v>5</v>
      </c>
      <c r="E1098" s="44" t="s">
        <v>194</v>
      </c>
    </row>
    <row r="1099" spans="1:5" x14ac:dyDescent="0.25">
      <c r="A1099" s="44" t="s">
        <v>401</v>
      </c>
      <c r="B1099" s="45">
        <v>2019</v>
      </c>
      <c r="C1099" s="44" t="s">
        <v>19</v>
      </c>
      <c r="D1099" s="45">
        <v>5</v>
      </c>
      <c r="E1099" s="44" t="s">
        <v>194</v>
      </c>
    </row>
    <row r="1100" spans="1:5" x14ac:dyDescent="0.25">
      <c r="A1100" s="44" t="s">
        <v>310</v>
      </c>
      <c r="B1100" s="45">
        <v>2019</v>
      </c>
      <c r="C1100" s="44" t="s">
        <v>19</v>
      </c>
      <c r="D1100" s="45">
        <v>5</v>
      </c>
      <c r="E1100" s="44" t="s">
        <v>194</v>
      </c>
    </row>
    <row r="1101" spans="1:5" x14ac:dyDescent="0.25">
      <c r="A1101" s="44" t="s">
        <v>338</v>
      </c>
      <c r="B1101" s="45">
        <v>2019</v>
      </c>
      <c r="C1101" s="44" t="s">
        <v>19</v>
      </c>
      <c r="D1101" s="45">
        <v>5</v>
      </c>
      <c r="E1101" s="44" t="s">
        <v>194</v>
      </c>
    </row>
    <row r="1102" spans="1:5" x14ac:dyDescent="0.25">
      <c r="A1102" s="44" t="s">
        <v>278</v>
      </c>
      <c r="B1102" s="45">
        <v>2019</v>
      </c>
      <c r="C1102" s="44" t="s">
        <v>19</v>
      </c>
      <c r="D1102" s="45">
        <v>5</v>
      </c>
      <c r="E1102" s="44" t="s">
        <v>194</v>
      </c>
    </row>
    <row r="1103" spans="1:5" x14ac:dyDescent="0.25">
      <c r="A1103" s="44" t="s">
        <v>280</v>
      </c>
      <c r="B1103" s="45">
        <v>2019</v>
      </c>
      <c r="C1103" s="44" t="s">
        <v>19</v>
      </c>
      <c r="D1103" s="45">
        <v>5</v>
      </c>
      <c r="E1103" s="44" t="s">
        <v>194</v>
      </c>
    </row>
    <row r="1104" spans="1:5" x14ac:dyDescent="0.25">
      <c r="A1104" s="44" t="s">
        <v>315</v>
      </c>
      <c r="B1104" s="45">
        <v>2019</v>
      </c>
      <c r="C1104" s="44" t="s">
        <v>19</v>
      </c>
      <c r="D1104" s="45">
        <v>5</v>
      </c>
      <c r="E1104" s="44" t="s">
        <v>194</v>
      </c>
    </row>
    <row r="1105" spans="1:5" x14ac:dyDescent="0.25">
      <c r="A1105" s="44" t="s">
        <v>401</v>
      </c>
      <c r="B1105" s="45">
        <v>2020</v>
      </c>
      <c r="C1105" s="44" t="s">
        <v>19</v>
      </c>
      <c r="D1105" s="45">
        <v>5</v>
      </c>
      <c r="E1105" s="44" t="s">
        <v>194</v>
      </c>
    </row>
    <row r="1106" spans="1:5" x14ac:dyDescent="0.25">
      <c r="A1106" s="44" t="s">
        <v>310</v>
      </c>
      <c r="B1106" s="45">
        <v>2020</v>
      </c>
      <c r="C1106" s="44" t="s">
        <v>19</v>
      </c>
      <c r="D1106" s="45">
        <v>5</v>
      </c>
      <c r="E1106" s="44" t="s">
        <v>194</v>
      </c>
    </row>
    <row r="1107" spans="1:5" x14ac:dyDescent="0.25">
      <c r="A1107" s="44" t="s">
        <v>278</v>
      </c>
      <c r="B1107" s="45">
        <v>2020</v>
      </c>
      <c r="C1107" s="44" t="s">
        <v>19</v>
      </c>
      <c r="D1107" s="45">
        <v>5</v>
      </c>
      <c r="E1107" s="44" t="s">
        <v>194</v>
      </c>
    </row>
    <row r="1108" spans="1:5" x14ac:dyDescent="0.25">
      <c r="A1108" s="44" t="s">
        <v>280</v>
      </c>
      <c r="B1108" s="45">
        <v>2020</v>
      </c>
      <c r="C1108" s="44" t="s">
        <v>19</v>
      </c>
      <c r="D1108" s="45">
        <v>5</v>
      </c>
      <c r="E1108" s="44" t="s">
        <v>194</v>
      </c>
    </row>
    <row r="1109" spans="1:5" x14ac:dyDescent="0.25">
      <c r="A1109" s="44" t="s">
        <v>318</v>
      </c>
      <c r="B1109" s="45">
        <v>2021</v>
      </c>
      <c r="C1109" s="44" t="s">
        <v>19</v>
      </c>
      <c r="D1109" s="45">
        <v>5</v>
      </c>
      <c r="E1109" s="44" t="s">
        <v>194</v>
      </c>
    </row>
    <row r="1110" spans="1:5" x14ac:dyDescent="0.25">
      <c r="A1110" s="44" t="s">
        <v>401</v>
      </c>
      <c r="B1110" s="45">
        <v>2021</v>
      </c>
      <c r="C1110" s="44" t="s">
        <v>19</v>
      </c>
      <c r="D1110" s="45">
        <v>5</v>
      </c>
      <c r="E1110" s="44" t="s">
        <v>194</v>
      </c>
    </row>
    <row r="1111" spans="1:5" x14ac:dyDescent="0.25">
      <c r="A1111" s="44" t="s">
        <v>310</v>
      </c>
      <c r="B1111" s="45">
        <v>2021</v>
      </c>
      <c r="C1111" s="44" t="s">
        <v>19</v>
      </c>
      <c r="D1111" s="45">
        <v>5</v>
      </c>
      <c r="E1111" s="44" t="s">
        <v>194</v>
      </c>
    </row>
    <row r="1112" spans="1:5" x14ac:dyDescent="0.25">
      <c r="A1112" s="44" t="s">
        <v>278</v>
      </c>
      <c r="B1112" s="45">
        <v>2021</v>
      </c>
      <c r="C1112" s="44" t="s">
        <v>19</v>
      </c>
      <c r="D1112" s="45">
        <v>5</v>
      </c>
      <c r="E1112" s="44" t="s">
        <v>194</v>
      </c>
    </row>
    <row r="1113" spans="1:5" x14ac:dyDescent="0.25">
      <c r="A1113" s="44" t="s">
        <v>339</v>
      </c>
      <c r="B1113" s="45">
        <v>2021</v>
      </c>
      <c r="C1113" s="44" t="s">
        <v>19</v>
      </c>
      <c r="D1113" s="45">
        <v>5</v>
      </c>
      <c r="E1113" s="44" t="s">
        <v>194</v>
      </c>
    </row>
    <row r="1114" spans="1:5" x14ac:dyDescent="0.25">
      <c r="A1114" s="44" t="s">
        <v>402</v>
      </c>
      <c r="B1114" s="45">
        <v>2021</v>
      </c>
      <c r="C1114" s="44" t="s">
        <v>19</v>
      </c>
      <c r="D1114" s="45">
        <v>5</v>
      </c>
      <c r="E1114" s="44" t="s">
        <v>194</v>
      </c>
    </row>
    <row r="1115" spans="1:5" x14ac:dyDescent="0.25">
      <c r="A1115" s="44" t="s">
        <v>280</v>
      </c>
      <c r="B1115" s="45">
        <v>2021</v>
      </c>
      <c r="C1115" s="44" t="s">
        <v>19</v>
      </c>
      <c r="D1115" s="45">
        <v>5</v>
      </c>
      <c r="E1115" s="44" t="s">
        <v>194</v>
      </c>
    </row>
    <row r="1116" spans="1:5" x14ac:dyDescent="0.25">
      <c r="A1116" s="44" t="s">
        <v>399</v>
      </c>
      <c r="B1116" s="45">
        <v>2022</v>
      </c>
      <c r="C1116" s="44" t="s">
        <v>19</v>
      </c>
      <c r="D1116" s="45">
        <v>5</v>
      </c>
      <c r="E1116" s="44" t="s">
        <v>194</v>
      </c>
    </row>
    <row r="1117" spans="1:5" x14ac:dyDescent="0.25">
      <c r="A1117" s="44" t="s">
        <v>318</v>
      </c>
      <c r="B1117" s="45">
        <v>2022</v>
      </c>
      <c r="C1117" s="44" t="s">
        <v>19</v>
      </c>
      <c r="D1117" s="45">
        <v>5</v>
      </c>
      <c r="E1117" s="44" t="s">
        <v>194</v>
      </c>
    </row>
    <row r="1118" spans="1:5" x14ac:dyDescent="0.25">
      <c r="A1118" s="44" t="s">
        <v>310</v>
      </c>
      <c r="B1118" s="45">
        <v>2022</v>
      </c>
      <c r="C1118" s="44" t="s">
        <v>19</v>
      </c>
      <c r="D1118" s="45">
        <v>5</v>
      </c>
      <c r="E1118" s="44" t="s">
        <v>194</v>
      </c>
    </row>
    <row r="1119" spans="1:5" x14ac:dyDescent="0.25">
      <c r="A1119" s="44" t="s">
        <v>338</v>
      </c>
      <c r="B1119" s="45">
        <v>2022</v>
      </c>
      <c r="C1119" s="44" t="s">
        <v>19</v>
      </c>
      <c r="D1119" s="45">
        <v>5</v>
      </c>
      <c r="E1119" s="44" t="s">
        <v>194</v>
      </c>
    </row>
    <row r="1120" spans="1:5" x14ac:dyDescent="0.25">
      <c r="A1120" s="44" t="s">
        <v>335</v>
      </c>
      <c r="B1120" s="45">
        <v>2022</v>
      </c>
      <c r="C1120" s="44" t="s">
        <v>19</v>
      </c>
      <c r="D1120" s="45">
        <v>5</v>
      </c>
      <c r="E1120" s="44" t="s">
        <v>194</v>
      </c>
    </row>
    <row r="1121" spans="1:5" x14ac:dyDescent="0.25">
      <c r="A1121" s="44" t="s">
        <v>402</v>
      </c>
      <c r="B1121" s="45">
        <v>2022</v>
      </c>
      <c r="C1121" s="44" t="s">
        <v>19</v>
      </c>
      <c r="D1121" s="45">
        <v>5</v>
      </c>
      <c r="E1121" s="44" t="s">
        <v>194</v>
      </c>
    </row>
    <row r="1122" spans="1:5" x14ac:dyDescent="0.25">
      <c r="A1122" s="44" t="s">
        <v>283</v>
      </c>
      <c r="B1122" s="45">
        <v>2022</v>
      </c>
      <c r="C1122" s="44" t="s">
        <v>19</v>
      </c>
      <c r="D1122" s="45">
        <v>5</v>
      </c>
      <c r="E1122" s="44" t="s">
        <v>194</v>
      </c>
    </row>
    <row r="1123" spans="1:5" x14ac:dyDescent="0.25">
      <c r="A1123" s="44" t="s">
        <v>300</v>
      </c>
      <c r="B1123" s="45">
        <v>2022</v>
      </c>
      <c r="C1123" s="44" t="s">
        <v>19</v>
      </c>
      <c r="D1123" s="45">
        <v>5</v>
      </c>
      <c r="E1123" s="44" t="s">
        <v>194</v>
      </c>
    </row>
    <row r="1124" spans="1:5" x14ac:dyDescent="0.25">
      <c r="A1124" s="44" t="s">
        <v>399</v>
      </c>
      <c r="B1124" s="45">
        <v>2023</v>
      </c>
      <c r="C1124" s="44" t="s">
        <v>19</v>
      </c>
      <c r="D1124" s="45">
        <v>5</v>
      </c>
      <c r="E1124" s="44" t="s">
        <v>194</v>
      </c>
    </row>
    <row r="1125" spans="1:5" x14ac:dyDescent="0.25">
      <c r="A1125" s="44" t="s">
        <v>310</v>
      </c>
      <c r="B1125" s="45">
        <v>2023</v>
      </c>
      <c r="C1125" s="44" t="s">
        <v>19</v>
      </c>
      <c r="D1125" s="45">
        <v>5</v>
      </c>
      <c r="E1125" s="44" t="s">
        <v>194</v>
      </c>
    </row>
    <row r="1126" spans="1:5" x14ac:dyDescent="0.25">
      <c r="A1126" s="44" t="s">
        <v>278</v>
      </c>
      <c r="B1126" s="45">
        <v>2023</v>
      </c>
      <c r="C1126" s="44" t="s">
        <v>19</v>
      </c>
      <c r="D1126" s="45">
        <v>5</v>
      </c>
      <c r="E1126" s="44" t="s">
        <v>194</v>
      </c>
    </row>
    <row r="1127" spans="1:5" x14ac:dyDescent="0.25">
      <c r="A1127" s="44" t="s">
        <v>402</v>
      </c>
      <c r="B1127" s="45">
        <v>2023</v>
      </c>
      <c r="C1127" s="44" t="s">
        <v>19</v>
      </c>
      <c r="D1127" s="45">
        <v>5</v>
      </c>
      <c r="E1127" s="44" t="s">
        <v>194</v>
      </c>
    </row>
    <row r="1128" spans="1:5" x14ac:dyDescent="0.25">
      <c r="A1128" s="44" t="s">
        <v>300</v>
      </c>
      <c r="B1128" s="45">
        <v>2023</v>
      </c>
      <c r="C1128" s="44" t="s">
        <v>19</v>
      </c>
      <c r="D1128" s="45">
        <v>5</v>
      </c>
      <c r="E1128" s="44" t="s">
        <v>194</v>
      </c>
    </row>
    <row r="1129" spans="1:5" x14ac:dyDescent="0.25">
      <c r="A1129" s="44" t="s">
        <v>310</v>
      </c>
      <c r="B1129" s="45">
        <v>2018</v>
      </c>
      <c r="C1129" s="44" t="s">
        <v>19</v>
      </c>
      <c r="D1129" s="45">
        <v>6</v>
      </c>
      <c r="E1129" s="44" t="s">
        <v>194</v>
      </c>
    </row>
    <row r="1130" spans="1:5" x14ac:dyDescent="0.25">
      <c r="A1130" s="44" t="s">
        <v>296</v>
      </c>
      <c r="B1130" s="45">
        <v>2018</v>
      </c>
      <c r="C1130" s="44" t="s">
        <v>19</v>
      </c>
      <c r="D1130" s="45">
        <v>6</v>
      </c>
      <c r="E1130" s="44" t="s">
        <v>194</v>
      </c>
    </row>
    <row r="1131" spans="1:5" x14ac:dyDescent="0.25">
      <c r="A1131" s="44" t="s">
        <v>338</v>
      </c>
      <c r="B1131" s="45">
        <v>2018</v>
      </c>
      <c r="C1131" s="44" t="s">
        <v>19</v>
      </c>
      <c r="D1131" s="45">
        <v>6</v>
      </c>
      <c r="E1131" s="44" t="s">
        <v>194</v>
      </c>
    </row>
    <row r="1132" spans="1:5" x14ac:dyDescent="0.25">
      <c r="A1132" s="44" t="s">
        <v>292</v>
      </c>
      <c r="B1132" s="45">
        <v>2018</v>
      </c>
      <c r="C1132" s="44" t="s">
        <v>19</v>
      </c>
      <c r="D1132" s="45">
        <v>6</v>
      </c>
      <c r="E1132" s="44" t="s">
        <v>194</v>
      </c>
    </row>
    <row r="1133" spans="1:5" x14ac:dyDescent="0.25">
      <c r="A1133" s="44" t="s">
        <v>292</v>
      </c>
      <c r="B1133" s="45">
        <v>2019</v>
      </c>
      <c r="C1133" s="44" t="s">
        <v>19</v>
      </c>
      <c r="D1133" s="45">
        <v>6</v>
      </c>
      <c r="E1133" s="44" t="s">
        <v>194</v>
      </c>
    </row>
    <row r="1134" spans="1:5" x14ac:dyDescent="0.25">
      <c r="A1134" s="44" t="s">
        <v>402</v>
      </c>
      <c r="B1134" s="45">
        <v>2020</v>
      </c>
      <c r="C1134" s="44" t="s">
        <v>19</v>
      </c>
      <c r="D1134" s="45">
        <v>6</v>
      </c>
      <c r="E1134" s="44" t="s">
        <v>194</v>
      </c>
    </row>
    <row r="1135" spans="1:5" x14ac:dyDescent="0.25">
      <c r="A1135" s="44" t="s">
        <v>274</v>
      </c>
      <c r="B1135" s="45">
        <v>2021</v>
      </c>
      <c r="C1135" s="44" t="s">
        <v>19</v>
      </c>
      <c r="D1135" s="45">
        <v>6</v>
      </c>
      <c r="E1135" s="44" t="s">
        <v>194</v>
      </c>
    </row>
    <row r="1136" spans="1:5" x14ac:dyDescent="0.25">
      <c r="A1136" s="44" t="s">
        <v>401</v>
      </c>
      <c r="B1136" s="45">
        <v>2022</v>
      </c>
      <c r="C1136" s="44" t="s">
        <v>19</v>
      </c>
      <c r="D1136" s="45">
        <v>6</v>
      </c>
      <c r="E1136" s="44" t="s">
        <v>194</v>
      </c>
    </row>
    <row r="1137" spans="1:5" x14ac:dyDescent="0.25">
      <c r="A1137" s="44" t="s">
        <v>278</v>
      </c>
      <c r="B1137" s="45">
        <v>2022</v>
      </c>
      <c r="C1137" s="44" t="s">
        <v>19</v>
      </c>
      <c r="D1137" s="45">
        <v>6</v>
      </c>
      <c r="E1137" s="44" t="s">
        <v>194</v>
      </c>
    </row>
    <row r="1138" spans="1:5" x14ac:dyDescent="0.25">
      <c r="A1138" s="44" t="s">
        <v>401</v>
      </c>
      <c r="B1138" s="45">
        <v>2023</v>
      </c>
      <c r="C1138" s="44" t="s">
        <v>19</v>
      </c>
      <c r="D1138" s="45">
        <v>6</v>
      </c>
      <c r="E1138" s="44" t="s">
        <v>194</v>
      </c>
    </row>
    <row r="1139" spans="1:5" x14ac:dyDescent="0.25">
      <c r="A1139" s="44" t="s">
        <v>338</v>
      </c>
      <c r="B1139" s="45">
        <v>2023</v>
      </c>
      <c r="C1139" s="44" t="s">
        <v>19</v>
      </c>
      <c r="D1139" s="45">
        <v>6</v>
      </c>
      <c r="E1139" s="44" t="s">
        <v>194</v>
      </c>
    </row>
    <row r="1140" spans="1:5" x14ac:dyDescent="0.25">
      <c r="A1140" s="44" t="s">
        <v>274</v>
      </c>
      <c r="B1140" s="45">
        <v>2018</v>
      </c>
      <c r="C1140" s="44" t="s">
        <v>19</v>
      </c>
      <c r="D1140" s="45">
        <v>7</v>
      </c>
      <c r="E1140" s="44" t="s">
        <v>194</v>
      </c>
    </row>
    <row r="1141" spans="1:5" x14ac:dyDescent="0.25">
      <c r="A1141" s="44" t="s">
        <v>370</v>
      </c>
      <c r="B1141" s="45">
        <v>2018</v>
      </c>
      <c r="C1141" s="44" t="s">
        <v>19</v>
      </c>
      <c r="D1141" s="45">
        <v>7</v>
      </c>
      <c r="E1141" s="44" t="s">
        <v>194</v>
      </c>
    </row>
    <row r="1142" spans="1:5" x14ac:dyDescent="0.25">
      <c r="A1142" s="44" t="s">
        <v>332</v>
      </c>
      <c r="B1142" s="45">
        <v>2018</v>
      </c>
      <c r="C1142" s="44" t="s">
        <v>19</v>
      </c>
      <c r="D1142" s="45">
        <v>7</v>
      </c>
      <c r="E1142" s="44" t="s">
        <v>194</v>
      </c>
    </row>
    <row r="1143" spans="1:5" x14ac:dyDescent="0.25">
      <c r="A1143" s="44" t="s">
        <v>312</v>
      </c>
      <c r="B1143" s="45">
        <v>2018</v>
      </c>
      <c r="C1143" s="44" t="s">
        <v>19</v>
      </c>
      <c r="D1143" s="45">
        <v>7</v>
      </c>
      <c r="E1143" s="44" t="s">
        <v>194</v>
      </c>
    </row>
    <row r="1144" spans="1:5" x14ac:dyDescent="0.25">
      <c r="A1144" s="44" t="s">
        <v>339</v>
      </c>
      <c r="B1144" s="45">
        <v>2018</v>
      </c>
      <c r="C1144" s="44" t="s">
        <v>19</v>
      </c>
      <c r="D1144" s="45">
        <v>7</v>
      </c>
      <c r="E1144" s="44" t="s">
        <v>194</v>
      </c>
    </row>
    <row r="1145" spans="1:5" x14ac:dyDescent="0.25">
      <c r="A1145" s="44" t="s">
        <v>349</v>
      </c>
      <c r="B1145" s="45">
        <v>2018</v>
      </c>
      <c r="C1145" s="44" t="s">
        <v>19</v>
      </c>
      <c r="D1145" s="45">
        <v>7</v>
      </c>
      <c r="E1145" s="44" t="s">
        <v>194</v>
      </c>
    </row>
    <row r="1146" spans="1:5" x14ac:dyDescent="0.25">
      <c r="A1146" s="44" t="s">
        <v>274</v>
      </c>
      <c r="B1146" s="45">
        <v>2019</v>
      </c>
      <c r="C1146" s="44" t="s">
        <v>19</v>
      </c>
      <c r="D1146" s="45">
        <v>7</v>
      </c>
      <c r="E1146" s="44" t="s">
        <v>194</v>
      </c>
    </row>
    <row r="1147" spans="1:5" x14ac:dyDescent="0.25">
      <c r="A1147" s="44" t="s">
        <v>296</v>
      </c>
      <c r="B1147" s="45">
        <v>2019</v>
      </c>
      <c r="C1147" s="44" t="s">
        <v>19</v>
      </c>
      <c r="D1147" s="45">
        <v>7</v>
      </c>
      <c r="E1147" s="44" t="s">
        <v>194</v>
      </c>
    </row>
    <row r="1148" spans="1:5" x14ac:dyDescent="0.25">
      <c r="A1148" s="44" t="s">
        <v>312</v>
      </c>
      <c r="B1148" s="45">
        <v>2019</v>
      </c>
      <c r="C1148" s="44" t="s">
        <v>19</v>
      </c>
      <c r="D1148" s="45">
        <v>7</v>
      </c>
      <c r="E1148" s="44" t="s">
        <v>194</v>
      </c>
    </row>
    <row r="1149" spans="1:5" x14ac:dyDescent="0.25">
      <c r="A1149" s="44" t="s">
        <v>339</v>
      </c>
      <c r="B1149" s="45">
        <v>2019</v>
      </c>
      <c r="C1149" s="44" t="s">
        <v>19</v>
      </c>
      <c r="D1149" s="45">
        <v>7</v>
      </c>
      <c r="E1149" s="44" t="s">
        <v>194</v>
      </c>
    </row>
    <row r="1150" spans="1:5" x14ac:dyDescent="0.25">
      <c r="A1150" s="44" t="s">
        <v>274</v>
      </c>
      <c r="B1150" s="45">
        <v>2020</v>
      </c>
      <c r="C1150" s="44" t="s">
        <v>19</v>
      </c>
      <c r="D1150" s="45">
        <v>7</v>
      </c>
      <c r="E1150" s="44" t="s">
        <v>194</v>
      </c>
    </row>
    <row r="1151" spans="1:5" x14ac:dyDescent="0.25">
      <c r="A1151" s="44" t="s">
        <v>296</v>
      </c>
      <c r="B1151" s="45">
        <v>2020</v>
      </c>
      <c r="C1151" s="44" t="s">
        <v>19</v>
      </c>
      <c r="D1151" s="45">
        <v>7</v>
      </c>
      <c r="E1151" s="44" t="s">
        <v>194</v>
      </c>
    </row>
    <row r="1152" spans="1:5" x14ac:dyDescent="0.25">
      <c r="A1152" s="44" t="s">
        <v>339</v>
      </c>
      <c r="B1152" s="45">
        <v>2020</v>
      </c>
      <c r="C1152" s="44" t="s">
        <v>19</v>
      </c>
      <c r="D1152" s="45">
        <v>7</v>
      </c>
      <c r="E1152" s="44" t="s">
        <v>194</v>
      </c>
    </row>
    <row r="1153" spans="1:5" x14ac:dyDescent="0.25">
      <c r="A1153" s="44" t="s">
        <v>291</v>
      </c>
      <c r="B1153" s="45">
        <v>2020</v>
      </c>
      <c r="C1153" s="44" t="s">
        <v>19</v>
      </c>
      <c r="D1153" s="45">
        <v>7</v>
      </c>
      <c r="E1153" s="44" t="s">
        <v>194</v>
      </c>
    </row>
    <row r="1154" spans="1:5" x14ac:dyDescent="0.25">
      <c r="A1154" s="44" t="s">
        <v>317</v>
      </c>
      <c r="B1154" s="45">
        <v>2021</v>
      </c>
      <c r="C1154" s="44" t="s">
        <v>19</v>
      </c>
      <c r="D1154" s="45">
        <v>7</v>
      </c>
      <c r="E1154" s="44" t="s">
        <v>194</v>
      </c>
    </row>
    <row r="1155" spans="1:5" x14ac:dyDescent="0.25">
      <c r="A1155" s="44" t="s">
        <v>332</v>
      </c>
      <c r="B1155" s="45">
        <v>2021</v>
      </c>
      <c r="C1155" s="44" t="s">
        <v>19</v>
      </c>
      <c r="D1155" s="45">
        <v>7</v>
      </c>
      <c r="E1155" s="44" t="s">
        <v>194</v>
      </c>
    </row>
    <row r="1156" spans="1:5" x14ac:dyDescent="0.25">
      <c r="A1156" s="44" t="s">
        <v>340</v>
      </c>
      <c r="B1156" s="45">
        <v>2021</v>
      </c>
      <c r="C1156" s="44" t="s">
        <v>19</v>
      </c>
      <c r="D1156" s="45">
        <v>7</v>
      </c>
      <c r="E1156" s="44" t="s">
        <v>194</v>
      </c>
    </row>
    <row r="1157" spans="1:5" x14ac:dyDescent="0.25">
      <c r="A1157" s="44" t="s">
        <v>291</v>
      </c>
      <c r="B1157" s="45">
        <v>2021</v>
      </c>
      <c r="C1157" s="44" t="s">
        <v>19</v>
      </c>
      <c r="D1157" s="45">
        <v>7</v>
      </c>
      <c r="E1157" s="44" t="s">
        <v>194</v>
      </c>
    </row>
    <row r="1158" spans="1:5" x14ac:dyDescent="0.25">
      <c r="A1158" s="44" t="s">
        <v>317</v>
      </c>
      <c r="B1158" s="45">
        <v>2022</v>
      </c>
      <c r="C1158" s="44" t="s">
        <v>19</v>
      </c>
      <c r="D1158" s="45">
        <v>7</v>
      </c>
      <c r="E1158" s="44" t="s">
        <v>194</v>
      </c>
    </row>
    <row r="1159" spans="1:5" x14ac:dyDescent="0.25">
      <c r="A1159" s="44" t="s">
        <v>323</v>
      </c>
      <c r="B1159" s="45">
        <v>2022</v>
      </c>
      <c r="C1159" s="44" t="s">
        <v>19</v>
      </c>
      <c r="D1159" s="45">
        <v>7</v>
      </c>
      <c r="E1159" s="44" t="s">
        <v>194</v>
      </c>
    </row>
    <row r="1160" spans="1:5" x14ac:dyDescent="0.25">
      <c r="A1160" s="44" t="s">
        <v>317</v>
      </c>
      <c r="B1160" s="45">
        <v>2023</v>
      </c>
      <c r="C1160" s="44" t="s">
        <v>19</v>
      </c>
      <c r="D1160" s="45">
        <v>7</v>
      </c>
      <c r="E1160" s="44" t="s">
        <v>194</v>
      </c>
    </row>
    <row r="1161" spans="1:5" x14ac:dyDescent="0.25">
      <c r="A1161" s="44" t="s">
        <v>318</v>
      </c>
      <c r="B1161" s="45">
        <v>2023</v>
      </c>
      <c r="C1161" s="44" t="s">
        <v>19</v>
      </c>
      <c r="D1161" s="45">
        <v>7</v>
      </c>
      <c r="E1161" s="44" t="s">
        <v>194</v>
      </c>
    </row>
    <row r="1162" spans="1:5" x14ac:dyDescent="0.25">
      <c r="A1162" s="44" t="s">
        <v>274</v>
      </c>
      <c r="B1162" s="45">
        <v>2023</v>
      </c>
      <c r="C1162" s="44" t="s">
        <v>19</v>
      </c>
      <c r="D1162" s="45">
        <v>7</v>
      </c>
      <c r="E1162" s="44" t="s">
        <v>194</v>
      </c>
    </row>
    <row r="1163" spans="1:5" x14ac:dyDescent="0.25">
      <c r="A1163" s="44" t="s">
        <v>323</v>
      </c>
      <c r="B1163" s="45">
        <v>2023</v>
      </c>
      <c r="C1163" s="44" t="s">
        <v>19</v>
      </c>
      <c r="D1163" s="45">
        <v>7</v>
      </c>
      <c r="E1163" s="44" t="s">
        <v>194</v>
      </c>
    </row>
    <row r="1164" spans="1:5" x14ac:dyDescent="0.25">
      <c r="A1164" s="44" t="s">
        <v>335</v>
      </c>
      <c r="B1164" s="45">
        <v>2023</v>
      </c>
      <c r="C1164" s="44" t="s">
        <v>19</v>
      </c>
      <c r="D1164" s="45">
        <v>7</v>
      </c>
      <c r="E1164" s="44" t="s">
        <v>194</v>
      </c>
    </row>
    <row r="1165" spans="1:5" x14ac:dyDescent="0.25">
      <c r="A1165" s="44" t="s">
        <v>402</v>
      </c>
      <c r="B1165" s="45">
        <v>2018</v>
      </c>
      <c r="C1165" s="44" t="s">
        <v>19</v>
      </c>
      <c r="D1165" s="45">
        <v>8</v>
      </c>
      <c r="E1165" s="44" t="s">
        <v>194</v>
      </c>
    </row>
    <row r="1166" spans="1:5" x14ac:dyDescent="0.25">
      <c r="A1166" s="44" t="s">
        <v>291</v>
      </c>
      <c r="B1166" s="45">
        <v>2018</v>
      </c>
      <c r="C1166" s="44" t="s">
        <v>19</v>
      </c>
      <c r="D1166" s="45">
        <v>8</v>
      </c>
      <c r="E1166" s="44" t="s">
        <v>194</v>
      </c>
    </row>
    <row r="1167" spans="1:5" x14ac:dyDescent="0.25">
      <c r="A1167" s="44" t="s">
        <v>285</v>
      </c>
      <c r="B1167" s="45">
        <v>2019</v>
      </c>
      <c r="C1167" s="44" t="s">
        <v>19</v>
      </c>
      <c r="D1167" s="45">
        <v>8</v>
      </c>
      <c r="E1167" s="44" t="s">
        <v>194</v>
      </c>
    </row>
    <row r="1168" spans="1:5" x14ac:dyDescent="0.25">
      <c r="A1168" s="44" t="s">
        <v>402</v>
      </c>
      <c r="B1168" s="45">
        <v>2019</v>
      </c>
      <c r="C1168" s="44" t="s">
        <v>19</v>
      </c>
      <c r="D1168" s="45">
        <v>8</v>
      </c>
      <c r="E1168" s="44" t="s">
        <v>194</v>
      </c>
    </row>
    <row r="1169" spans="1:5" x14ac:dyDescent="0.25">
      <c r="A1169" s="44" t="s">
        <v>291</v>
      </c>
      <c r="B1169" s="45">
        <v>2019</v>
      </c>
      <c r="C1169" s="44" t="s">
        <v>19</v>
      </c>
      <c r="D1169" s="45">
        <v>8</v>
      </c>
      <c r="E1169" s="44" t="s">
        <v>194</v>
      </c>
    </row>
    <row r="1170" spans="1:5" x14ac:dyDescent="0.25">
      <c r="A1170" s="44" t="s">
        <v>297</v>
      </c>
      <c r="B1170" s="45">
        <v>2019</v>
      </c>
      <c r="C1170" s="44" t="s">
        <v>19</v>
      </c>
      <c r="D1170" s="45">
        <v>8</v>
      </c>
      <c r="E1170" s="44" t="s">
        <v>194</v>
      </c>
    </row>
    <row r="1171" spans="1:5" x14ac:dyDescent="0.25">
      <c r="A1171" s="44" t="s">
        <v>322</v>
      </c>
      <c r="B1171" s="45">
        <v>2019</v>
      </c>
      <c r="C1171" s="44" t="s">
        <v>19</v>
      </c>
      <c r="D1171" s="45">
        <v>8</v>
      </c>
      <c r="E1171" s="44" t="s">
        <v>194</v>
      </c>
    </row>
    <row r="1172" spans="1:5" x14ac:dyDescent="0.25">
      <c r="A1172" s="44" t="s">
        <v>332</v>
      </c>
      <c r="B1172" s="45">
        <v>2020</v>
      </c>
      <c r="C1172" s="44" t="s">
        <v>19</v>
      </c>
      <c r="D1172" s="45">
        <v>8</v>
      </c>
      <c r="E1172" s="44" t="s">
        <v>194</v>
      </c>
    </row>
    <row r="1173" spans="1:5" x14ac:dyDescent="0.25">
      <c r="A1173" s="44" t="s">
        <v>285</v>
      </c>
      <c r="B1173" s="45">
        <v>2020</v>
      </c>
      <c r="C1173" s="44" t="s">
        <v>19</v>
      </c>
      <c r="D1173" s="45">
        <v>8</v>
      </c>
      <c r="E1173" s="44" t="s">
        <v>194</v>
      </c>
    </row>
    <row r="1174" spans="1:5" x14ac:dyDescent="0.25">
      <c r="A1174" s="44" t="s">
        <v>297</v>
      </c>
      <c r="B1174" s="45">
        <v>2020</v>
      </c>
      <c r="C1174" s="44" t="s">
        <v>19</v>
      </c>
      <c r="D1174" s="45">
        <v>8</v>
      </c>
      <c r="E1174" s="44" t="s">
        <v>194</v>
      </c>
    </row>
    <row r="1175" spans="1:5" x14ac:dyDescent="0.25">
      <c r="A1175" s="44" t="s">
        <v>322</v>
      </c>
      <c r="B1175" s="45">
        <v>2020</v>
      </c>
      <c r="C1175" s="44" t="s">
        <v>19</v>
      </c>
      <c r="D1175" s="45">
        <v>8</v>
      </c>
      <c r="E1175" s="44" t="s">
        <v>194</v>
      </c>
    </row>
    <row r="1176" spans="1:5" x14ac:dyDescent="0.25">
      <c r="A1176" s="44" t="s">
        <v>285</v>
      </c>
      <c r="B1176" s="45">
        <v>2021</v>
      </c>
      <c r="C1176" s="44" t="s">
        <v>19</v>
      </c>
      <c r="D1176" s="45">
        <v>8</v>
      </c>
      <c r="E1176" s="44" t="s">
        <v>194</v>
      </c>
    </row>
    <row r="1177" spans="1:5" x14ac:dyDescent="0.25">
      <c r="A1177" s="44" t="s">
        <v>297</v>
      </c>
      <c r="B1177" s="45">
        <v>2021</v>
      </c>
      <c r="C1177" s="44" t="s">
        <v>19</v>
      </c>
      <c r="D1177" s="45">
        <v>8</v>
      </c>
      <c r="E1177" s="44" t="s">
        <v>194</v>
      </c>
    </row>
    <row r="1178" spans="1:5" x14ac:dyDescent="0.25">
      <c r="A1178" s="44" t="s">
        <v>322</v>
      </c>
      <c r="B1178" s="45">
        <v>2021</v>
      </c>
      <c r="C1178" s="44" t="s">
        <v>19</v>
      </c>
      <c r="D1178" s="45">
        <v>8</v>
      </c>
      <c r="E1178" s="44" t="s">
        <v>194</v>
      </c>
    </row>
    <row r="1179" spans="1:5" x14ac:dyDescent="0.25">
      <c r="A1179" s="44" t="s">
        <v>285</v>
      </c>
      <c r="B1179" s="45">
        <v>2022</v>
      </c>
      <c r="C1179" s="44" t="s">
        <v>19</v>
      </c>
      <c r="D1179" s="45">
        <v>8</v>
      </c>
      <c r="E1179" s="44" t="s">
        <v>194</v>
      </c>
    </row>
    <row r="1180" spans="1:5" x14ac:dyDescent="0.25">
      <c r="A1180" s="44" t="s">
        <v>340</v>
      </c>
      <c r="B1180" s="45">
        <v>2022</v>
      </c>
      <c r="C1180" s="44" t="s">
        <v>19</v>
      </c>
      <c r="D1180" s="45">
        <v>8</v>
      </c>
      <c r="E1180" s="44" t="s">
        <v>194</v>
      </c>
    </row>
    <row r="1181" spans="1:5" x14ac:dyDescent="0.25">
      <c r="A1181" s="44" t="s">
        <v>285</v>
      </c>
      <c r="B1181" s="45">
        <v>2023</v>
      </c>
      <c r="C1181" s="44" t="s">
        <v>19</v>
      </c>
      <c r="D1181" s="45">
        <v>8</v>
      </c>
      <c r="E1181" s="44" t="s">
        <v>194</v>
      </c>
    </row>
    <row r="1182" spans="1:5" x14ac:dyDescent="0.25">
      <c r="A1182" s="44" t="s">
        <v>403</v>
      </c>
      <c r="B1182" s="45">
        <v>2023</v>
      </c>
      <c r="C1182" s="44" t="s">
        <v>19</v>
      </c>
      <c r="D1182" s="45">
        <v>8</v>
      </c>
      <c r="E1182" s="44" t="s">
        <v>194</v>
      </c>
    </row>
    <row r="1183" spans="1:5" x14ac:dyDescent="0.25">
      <c r="A1183" s="44" t="s">
        <v>404</v>
      </c>
      <c r="B1183" s="45">
        <v>2018</v>
      </c>
      <c r="C1183" s="44" t="s">
        <v>19</v>
      </c>
      <c r="D1183" s="45">
        <v>9</v>
      </c>
      <c r="E1183" s="44" t="s">
        <v>194</v>
      </c>
    </row>
    <row r="1184" spans="1:5" x14ac:dyDescent="0.25">
      <c r="A1184" s="44" t="s">
        <v>403</v>
      </c>
      <c r="B1184" s="45">
        <v>2018</v>
      </c>
      <c r="C1184" s="44" t="s">
        <v>19</v>
      </c>
      <c r="D1184" s="45">
        <v>9</v>
      </c>
      <c r="E1184" s="44" t="s">
        <v>194</v>
      </c>
    </row>
    <row r="1185" spans="1:5" x14ac:dyDescent="0.25">
      <c r="A1185" s="44" t="s">
        <v>341</v>
      </c>
      <c r="B1185" s="45">
        <v>2018</v>
      </c>
      <c r="C1185" s="44" t="s">
        <v>19</v>
      </c>
      <c r="D1185" s="45">
        <v>9</v>
      </c>
      <c r="E1185" s="44" t="s">
        <v>194</v>
      </c>
    </row>
    <row r="1186" spans="1:5" x14ac:dyDescent="0.25">
      <c r="A1186" s="44" t="s">
        <v>404</v>
      </c>
      <c r="B1186" s="45">
        <v>2019</v>
      </c>
      <c r="C1186" s="44" t="s">
        <v>19</v>
      </c>
      <c r="D1186" s="45">
        <v>9</v>
      </c>
      <c r="E1186" s="44" t="s">
        <v>194</v>
      </c>
    </row>
    <row r="1187" spans="1:5" x14ac:dyDescent="0.25">
      <c r="A1187" s="44" t="s">
        <v>341</v>
      </c>
      <c r="B1187" s="45">
        <v>2019</v>
      </c>
      <c r="C1187" s="44" t="s">
        <v>19</v>
      </c>
      <c r="D1187" s="45">
        <v>9</v>
      </c>
      <c r="E1187" s="44" t="s">
        <v>194</v>
      </c>
    </row>
    <row r="1188" spans="1:5" x14ac:dyDescent="0.25">
      <c r="A1188" s="44" t="s">
        <v>403</v>
      </c>
      <c r="B1188" s="45">
        <v>2020</v>
      </c>
      <c r="C1188" s="44" t="s">
        <v>19</v>
      </c>
      <c r="D1188" s="45">
        <v>9</v>
      </c>
      <c r="E1188" s="44" t="s">
        <v>194</v>
      </c>
    </row>
    <row r="1189" spans="1:5" x14ac:dyDescent="0.25">
      <c r="A1189" s="44" t="s">
        <v>341</v>
      </c>
      <c r="B1189" s="45">
        <v>2020</v>
      </c>
      <c r="C1189" s="44" t="s">
        <v>19</v>
      </c>
      <c r="D1189" s="45">
        <v>9</v>
      </c>
      <c r="E1189" s="44" t="s">
        <v>194</v>
      </c>
    </row>
    <row r="1190" spans="1:5" x14ac:dyDescent="0.25">
      <c r="A1190" s="44" t="s">
        <v>296</v>
      </c>
      <c r="B1190" s="45">
        <v>2021</v>
      </c>
      <c r="C1190" s="44" t="s">
        <v>19</v>
      </c>
      <c r="D1190" s="45">
        <v>9</v>
      </c>
      <c r="E1190" s="44" t="s">
        <v>194</v>
      </c>
    </row>
    <row r="1191" spans="1:5" x14ac:dyDescent="0.25">
      <c r="A1191" s="44" t="s">
        <v>403</v>
      </c>
      <c r="B1191" s="45">
        <v>2021</v>
      </c>
      <c r="C1191" s="44" t="s">
        <v>19</v>
      </c>
      <c r="D1191" s="45">
        <v>9</v>
      </c>
      <c r="E1191" s="44" t="s">
        <v>194</v>
      </c>
    </row>
    <row r="1192" spans="1:5" x14ac:dyDescent="0.25">
      <c r="A1192" s="44" t="s">
        <v>341</v>
      </c>
      <c r="B1192" s="45">
        <v>2021</v>
      </c>
      <c r="C1192" s="44" t="s">
        <v>19</v>
      </c>
      <c r="D1192" s="45">
        <v>9</v>
      </c>
      <c r="E1192" s="44" t="s">
        <v>194</v>
      </c>
    </row>
    <row r="1193" spans="1:5" x14ac:dyDescent="0.25">
      <c r="A1193" s="44" t="s">
        <v>403</v>
      </c>
      <c r="B1193" s="45">
        <v>2022</v>
      </c>
      <c r="C1193" s="44" t="s">
        <v>19</v>
      </c>
      <c r="D1193" s="45">
        <v>9</v>
      </c>
      <c r="E1193" s="44" t="s">
        <v>194</v>
      </c>
    </row>
    <row r="1194" spans="1:5" x14ac:dyDescent="0.25">
      <c r="A1194" s="44" t="s">
        <v>297</v>
      </c>
      <c r="B1194" s="45">
        <v>2022</v>
      </c>
      <c r="C1194" s="44" t="s">
        <v>19</v>
      </c>
      <c r="D1194" s="45">
        <v>9</v>
      </c>
      <c r="E1194" s="44" t="s">
        <v>194</v>
      </c>
    </row>
    <row r="1195" spans="1:5" x14ac:dyDescent="0.25">
      <c r="A1195" s="44" t="s">
        <v>341</v>
      </c>
      <c r="B1195" s="45">
        <v>2022</v>
      </c>
      <c r="C1195" s="44" t="s">
        <v>19</v>
      </c>
      <c r="D1195" s="45">
        <v>9</v>
      </c>
      <c r="E1195" s="44" t="s">
        <v>194</v>
      </c>
    </row>
    <row r="1196" spans="1:5" x14ac:dyDescent="0.25">
      <c r="A1196" s="44" t="s">
        <v>297</v>
      </c>
      <c r="B1196" s="45">
        <v>2023</v>
      </c>
      <c r="C1196" s="44" t="s">
        <v>19</v>
      </c>
      <c r="D1196" s="45">
        <v>9</v>
      </c>
      <c r="E1196" s="44" t="s">
        <v>194</v>
      </c>
    </row>
    <row r="1197" spans="1:5" x14ac:dyDescent="0.25">
      <c r="A1197" s="44" t="s">
        <v>341</v>
      </c>
      <c r="B1197" s="45">
        <v>2023</v>
      </c>
      <c r="C1197" s="44" t="s">
        <v>19</v>
      </c>
      <c r="D1197" s="45">
        <v>9</v>
      </c>
      <c r="E1197" s="44" t="s">
        <v>194</v>
      </c>
    </row>
    <row r="1198" spans="1:5" x14ac:dyDescent="0.25">
      <c r="A1198" s="44" t="s">
        <v>360</v>
      </c>
      <c r="B1198" s="45">
        <v>2018</v>
      </c>
      <c r="C1198" s="44" t="s">
        <v>19</v>
      </c>
      <c r="D1198" s="45">
        <v>10</v>
      </c>
      <c r="E1198" s="44" t="s">
        <v>194</v>
      </c>
    </row>
    <row r="1199" spans="1:5" x14ac:dyDescent="0.25">
      <c r="A1199" s="44" t="s">
        <v>332</v>
      </c>
      <c r="B1199" s="45">
        <v>2019</v>
      </c>
      <c r="C1199" s="44" t="s">
        <v>19</v>
      </c>
      <c r="D1199" s="45">
        <v>10</v>
      </c>
      <c r="E1199" s="44" t="s">
        <v>194</v>
      </c>
    </row>
    <row r="1200" spans="1:5" x14ac:dyDescent="0.25">
      <c r="A1200" s="44" t="s">
        <v>403</v>
      </c>
      <c r="B1200" s="45">
        <v>2019</v>
      </c>
      <c r="C1200" s="44" t="s">
        <v>19</v>
      </c>
      <c r="D1200" s="45">
        <v>10</v>
      </c>
      <c r="E1200" s="44" t="s">
        <v>194</v>
      </c>
    </row>
    <row r="1201" spans="1:5" x14ac:dyDescent="0.25">
      <c r="A1201" s="44" t="s">
        <v>404</v>
      </c>
      <c r="B1201" s="45">
        <v>2020</v>
      </c>
      <c r="C1201" s="44" t="s">
        <v>19</v>
      </c>
      <c r="D1201" s="45">
        <v>10</v>
      </c>
      <c r="E1201" s="44" t="s">
        <v>194</v>
      </c>
    </row>
    <row r="1202" spans="1:5" x14ac:dyDescent="0.25">
      <c r="A1202" s="44" t="s">
        <v>404</v>
      </c>
      <c r="B1202" s="45">
        <v>2021</v>
      </c>
      <c r="C1202" s="44" t="s">
        <v>19</v>
      </c>
      <c r="D1202" s="45">
        <v>10</v>
      </c>
      <c r="E1202" s="44" t="s">
        <v>194</v>
      </c>
    </row>
    <row r="1203" spans="1:5" x14ac:dyDescent="0.25">
      <c r="A1203" s="44" t="s">
        <v>296</v>
      </c>
      <c r="B1203" s="45">
        <v>2022</v>
      </c>
      <c r="C1203" s="44" t="s">
        <v>19</v>
      </c>
      <c r="D1203" s="45">
        <v>10</v>
      </c>
      <c r="E1203" s="44" t="s">
        <v>194</v>
      </c>
    </row>
    <row r="1204" spans="1:5" x14ac:dyDescent="0.25">
      <c r="A1204" s="44" t="s">
        <v>404</v>
      </c>
      <c r="B1204" s="45">
        <v>2022</v>
      </c>
      <c r="C1204" s="44" t="s">
        <v>19</v>
      </c>
      <c r="D1204" s="45">
        <v>10</v>
      </c>
      <c r="E1204" s="44" t="s">
        <v>194</v>
      </c>
    </row>
    <row r="1205" spans="1:5" x14ac:dyDescent="0.25">
      <c r="A1205" s="44" t="s">
        <v>322</v>
      </c>
      <c r="B1205" s="45">
        <v>2022</v>
      </c>
      <c r="C1205" s="44" t="s">
        <v>19</v>
      </c>
      <c r="D1205" s="45">
        <v>10</v>
      </c>
      <c r="E1205" s="44" t="s">
        <v>194</v>
      </c>
    </row>
    <row r="1206" spans="1:5" x14ac:dyDescent="0.25">
      <c r="A1206" s="44" t="s">
        <v>296</v>
      </c>
      <c r="B1206" s="45">
        <v>2023</v>
      </c>
      <c r="C1206" s="44" t="s">
        <v>19</v>
      </c>
      <c r="D1206" s="45">
        <v>10</v>
      </c>
      <c r="E1206" s="44" t="s">
        <v>194</v>
      </c>
    </row>
    <row r="1207" spans="1:5" x14ac:dyDescent="0.25">
      <c r="A1207" s="44" t="s">
        <v>404</v>
      </c>
      <c r="B1207" s="45">
        <v>2023</v>
      </c>
      <c r="C1207" s="44" t="s">
        <v>19</v>
      </c>
      <c r="D1207" s="45">
        <v>10</v>
      </c>
      <c r="E1207" s="44" t="s">
        <v>194</v>
      </c>
    </row>
    <row r="1208" spans="1:5" x14ac:dyDescent="0.25">
      <c r="A1208" s="44" t="s">
        <v>322</v>
      </c>
      <c r="B1208" s="45">
        <v>2023</v>
      </c>
      <c r="C1208" s="44" t="s">
        <v>19</v>
      </c>
      <c r="D1208" s="45">
        <v>10</v>
      </c>
      <c r="E1208" s="44" t="s">
        <v>194</v>
      </c>
    </row>
    <row r="1209" spans="1:5" x14ac:dyDescent="0.25">
      <c r="A1209" s="44" t="s">
        <v>352</v>
      </c>
      <c r="B1209" s="45">
        <v>2018</v>
      </c>
      <c r="C1209" s="44" t="s">
        <v>19</v>
      </c>
      <c r="D1209" s="45">
        <v>11</v>
      </c>
      <c r="E1209" s="44" t="s">
        <v>194</v>
      </c>
    </row>
    <row r="1210" spans="1:5" x14ac:dyDescent="0.25">
      <c r="A1210" s="44" t="s">
        <v>349</v>
      </c>
      <c r="B1210" s="45">
        <v>2019</v>
      </c>
      <c r="C1210" s="44" t="s">
        <v>19</v>
      </c>
      <c r="D1210" s="45">
        <v>11</v>
      </c>
      <c r="E1210" s="44" t="s">
        <v>194</v>
      </c>
    </row>
    <row r="1211" spans="1:5" x14ac:dyDescent="0.25">
      <c r="A1211" s="44" t="s">
        <v>340</v>
      </c>
      <c r="B1211" s="45">
        <v>2023</v>
      </c>
      <c r="C1211" s="44" t="s">
        <v>19</v>
      </c>
      <c r="D1211" s="45">
        <v>11</v>
      </c>
      <c r="E1211" s="44" t="s">
        <v>194</v>
      </c>
    </row>
    <row r="1212" spans="1:5" x14ac:dyDescent="0.25">
      <c r="A1212" s="44" t="s">
        <v>294</v>
      </c>
      <c r="B1212" s="45">
        <v>2018</v>
      </c>
      <c r="C1212" s="44" t="s">
        <v>19</v>
      </c>
      <c r="D1212" s="45">
        <v>12</v>
      </c>
      <c r="E1212" s="44" t="s">
        <v>194</v>
      </c>
    </row>
    <row r="1213" spans="1:5" x14ac:dyDescent="0.25">
      <c r="A1213" s="44" t="s">
        <v>360</v>
      </c>
      <c r="B1213" s="45">
        <v>2019</v>
      </c>
      <c r="C1213" s="44" t="s">
        <v>19</v>
      </c>
      <c r="D1213" s="45">
        <v>12</v>
      </c>
      <c r="E1213" s="44" t="s">
        <v>194</v>
      </c>
    </row>
    <row r="1214" spans="1:5" x14ac:dyDescent="0.25">
      <c r="A1214" s="44" t="s">
        <v>356</v>
      </c>
      <c r="B1214" s="45">
        <v>2020</v>
      </c>
      <c r="C1214" s="44" t="s">
        <v>19</v>
      </c>
      <c r="D1214" s="45">
        <v>12</v>
      </c>
      <c r="E1214" s="44" t="s">
        <v>194</v>
      </c>
    </row>
    <row r="1215" spans="1:5" x14ac:dyDescent="0.25">
      <c r="A1215" s="44" t="s">
        <v>360</v>
      </c>
      <c r="B1215" s="45">
        <v>2020</v>
      </c>
      <c r="C1215" s="44" t="s">
        <v>19</v>
      </c>
      <c r="D1215" s="45">
        <v>12</v>
      </c>
      <c r="E1215" s="44" t="s">
        <v>194</v>
      </c>
    </row>
    <row r="1216" spans="1:5" x14ac:dyDescent="0.25">
      <c r="A1216" s="44" t="s">
        <v>349</v>
      </c>
      <c r="B1216" s="45">
        <v>2021</v>
      </c>
      <c r="C1216" s="44" t="s">
        <v>19</v>
      </c>
      <c r="D1216" s="45">
        <v>12</v>
      </c>
      <c r="E1216" s="44" t="s">
        <v>194</v>
      </c>
    </row>
    <row r="1217" spans="1:5" x14ac:dyDescent="0.25">
      <c r="A1217" s="44" t="s">
        <v>356</v>
      </c>
      <c r="B1217" s="45">
        <v>2021</v>
      </c>
      <c r="C1217" s="44" t="s">
        <v>19</v>
      </c>
      <c r="D1217" s="45">
        <v>12</v>
      </c>
      <c r="E1217" s="44" t="s">
        <v>194</v>
      </c>
    </row>
    <row r="1218" spans="1:5" x14ac:dyDescent="0.25">
      <c r="A1218" s="44" t="s">
        <v>360</v>
      </c>
      <c r="B1218" s="45">
        <v>2021</v>
      </c>
      <c r="C1218" s="44" t="s">
        <v>19</v>
      </c>
      <c r="D1218" s="45">
        <v>12</v>
      </c>
      <c r="E1218" s="44" t="s">
        <v>194</v>
      </c>
    </row>
    <row r="1219" spans="1:5" x14ac:dyDescent="0.25">
      <c r="A1219" s="44" t="s">
        <v>349</v>
      </c>
      <c r="B1219" s="45">
        <v>2022</v>
      </c>
      <c r="C1219" s="44" t="s">
        <v>19</v>
      </c>
      <c r="D1219" s="45">
        <v>12</v>
      </c>
      <c r="E1219" s="44" t="s">
        <v>194</v>
      </c>
    </row>
    <row r="1220" spans="1:5" x14ac:dyDescent="0.25">
      <c r="A1220" s="44" t="s">
        <v>360</v>
      </c>
      <c r="B1220" s="45">
        <v>2022</v>
      </c>
      <c r="C1220" s="44" t="s">
        <v>19</v>
      </c>
      <c r="D1220" s="45">
        <v>12</v>
      </c>
      <c r="E1220" s="44" t="s">
        <v>194</v>
      </c>
    </row>
    <row r="1221" spans="1:5" x14ac:dyDescent="0.25">
      <c r="A1221" s="44" t="s">
        <v>349</v>
      </c>
      <c r="B1221" s="45">
        <v>2023</v>
      </c>
      <c r="C1221" s="44" t="s">
        <v>19</v>
      </c>
      <c r="D1221" s="45">
        <v>12</v>
      </c>
      <c r="E1221" s="44" t="s">
        <v>194</v>
      </c>
    </row>
    <row r="1222" spans="1:5" x14ac:dyDescent="0.25">
      <c r="A1222" s="44" t="s">
        <v>360</v>
      </c>
      <c r="B1222" s="45">
        <v>2023</v>
      </c>
      <c r="C1222" s="44" t="s">
        <v>19</v>
      </c>
      <c r="D1222" s="45">
        <v>12</v>
      </c>
      <c r="E1222" s="44" t="s">
        <v>194</v>
      </c>
    </row>
    <row r="1223" spans="1:5" x14ac:dyDescent="0.25">
      <c r="A1223" s="44" t="s">
        <v>327</v>
      </c>
      <c r="B1223" s="45">
        <v>2018</v>
      </c>
      <c r="C1223" s="44" t="s">
        <v>19</v>
      </c>
      <c r="D1223" s="45">
        <v>13</v>
      </c>
      <c r="E1223" s="44" t="s">
        <v>194</v>
      </c>
    </row>
    <row r="1224" spans="1:5" x14ac:dyDescent="0.25">
      <c r="A1224" s="44" t="s">
        <v>352</v>
      </c>
      <c r="B1224" s="45">
        <v>2019</v>
      </c>
      <c r="C1224" s="44" t="s">
        <v>19</v>
      </c>
      <c r="D1224" s="45">
        <v>13</v>
      </c>
      <c r="E1224" s="44" t="s">
        <v>194</v>
      </c>
    </row>
    <row r="1225" spans="1:5" x14ac:dyDescent="0.25">
      <c r="A1225" s="44" t="s">
        <v>327</v>
      </c>
      <c r="B1225" s="45">
        <v>2019</v>
      </c>
      <c r="C1225" s="44" t="s">
        <v>19</v>
      </c>
      <c r="D1225" s="45">
        <v>13</v>
      </c>
      <c r="E1225" s="44" t="s">
        <v>194</v>
      </c>
    </row>
    <row r="1226" spans="1:5" x14ac:dyDescent="0.25">
      <c r="A1226" s="44" t="s">
        <v>349</v>
      </c>
      <c r="B1226" s="45">
        <v>2020</v>
      </c>
      <c r="C1226" s="44" t="s">
        <v>19</v>
      </c>
      <c r="D1226" s="45">
        <v>13</v>
      </c>
      <c r="E1226" s="44" t="s">
        <v>194</v>
      </c>
    </row>
    <row r="1227" spans="1:5" x14ac:dyDescent="0.25">
      <c r="A1227" s="44" t="s">
        <v>332</v>
      </c>
      <c r="B1227" s="45">
        <v>2022</v>
      </c>
      <c r="C1227" s="44" t="s">
        <v>19</v>
      </c>
      <c r="D1227" s="45">
        <v>13</v>
      </c>
      <c r="E1227" s="44" t="s">
        <v>194</v>
      </c>
    </row>
    <row r="1228" spans="1:5" x14ac:dyDescent="0.25">
      <c r="A1228" s="44" t="s">
        <v>351</v>
      </c>
      <c r="B1228" s="45">
        <v>2020</v>
      </c>
      <c r="C1228" s="44" t="s">
        <v>19</v>
      </c>
      <c r="D1228" s="45">
        <v>14</v>
      </c>
      <c r="E1228" s="44" t="s">
        <v>194</v>
      </c>
    </row>
    <row r="1229" spans="1:5" x14ac:dyDescent="0.25">
      <c r="A1229" s="44" t="s">
        <v>352</v>
      </c>
      <c r="B1229" s="45">
        <v>2020</v>
      </c>
      <c r="C1229" s="44" t="s">
        <v>19</v>
      </c>
      <c r="D1229" s="45">
        <v>14</v>
      </c>
      <c r="E1229" s="44" t="s">
        <v>194</v>
      </c>
    </row>
    <row r="1230" spans="1:5" x14ac:dyDescent="0.25">
      <c r="A1230" s="44" t="s">
        <v>327</v>
      </c>
      <c r="B1230" s="45">
        <v>2020</v>
      </c>
      <c r="C1230" s="44" t="s">
        <v>19</v>
      </c>
      <c r="D1230" s="45">
        <v>14</v>
      </c>
      <c r="E1230" s="44" t="s">
        <v>194</v>
      </c>
    </row>
    <row r="1231" spans="1:5" x14ac:dyDescent="0.25">
      <c r="A1231" s="44" t="s">
        <v>351</v>
      </c>
      <c r="B1231" s="45">
        <v>2021</v>
      </c>
      <c r="C1231" s="44" t="s">
        <v>19</v>
      </c>
      <c r="D1231" s="45">
        <v>14</v>
      </c>
      <c r="E1231" s="44" t="s">
        <v>194</v>
      </c>
    </row>
    <row r="1232" spans="1:5" x14ac:dyDescent="0.25">
      <c r="A1232" s="44" t="s">
        <v>352</v>
      </c>
      <c r="B1232" s="45">
        <v>2021</v>
      </c>
      <c r="C1232" s="44" t="s">
        <v>19</v>
      </c>
      <c r="D1232" s="45">
        <v>14</v>
      </c>
      <c r="E1232" s="44" t="s">
        <v>194</v>
      </c>
    </row>
    <row r="1233" spans="1:5" x14ac:dyDescent="0.25">
      <c r="A1233" s="44" t="s">
        <v>351</v>
      </c>
      <c r="B1233" s="45">
        <v>2022</v>
      </c>
      <c r="C1233" s="44" t="s">
        <v>19</v>
      </c>
      <c r="D1233" s="45">
        <v>14</v>
      </c>
      <c r="E1233" s="44" t="s">
        <v>194</v>
      </c>
    </row>
    <row r="1234" spans="1:5" x14ac:dyDescent="0.25">
      <c r="A1234" s="44" t="s">
        <v>332</v>
      </c>
      <c r="B1234" s="45">
        <v>2023</v>
      </c>
      <c r="C1234" s="44" t="s">
        <v>19</v>
      </c>
      <c r="D1234" s="45">
        <v>14</v>
      </c>
      <c r="E1234" s="44" t="s">
        <v>194</v>
      </c>
    </row>
    <row r="1235" spans="1:5" x14ac:dyDescent="0.25">
      <c r="A1235" s="44" t="s">
        <v>351</v>
      </c>
      <c r="B1235" s="45">
        <v>2023</v>
      </c>
      <c r="C1235" s="44" t="s">
        <v>19</v>
      </c>
      <c r="D1235" s="45">
        <v>14</v>
      </c>
      <c r="E1235" s="44" t="s">
        <v>194</v>
      </c>
    </row>
    <row r="1236" spans="1:5" x14ac:dyDescent="0.25">
      <c r="A1236" s="44" t="s">
        <v>331</v>
      </c>
      <c r="B1236" s="45">
        <v>2018</v>
      </c>
      <c r="C1236" s="44" t="s">
        <v>19</v>
      </c>
      <c r="D1236" s="45">
        <v>15</v>
      </c>
      <c r="E1236" s="44" t="s">
        <v>194</v>
      </c>
    </row>
    <row r="1237" spans="1:5" x14ac:dyDescent="0.25">
      <c r="A1237" s="44" t="s">
        <v>331</v>
      </c>
      <c r="B1237" s="45">
        <v>2019</v>
      </c>
      <c r="C1237" s="44" t="s">
        <v>19</v>
      </c>
      <c r="D1237" s="45">
        <v>15</v>
      </c>
      <c r="E1237" s="44" t="s">
        <v>194</v>
      </c>
    </row>
    <row r="1238" spans="1:5" x14ac:dyDescent="0.25">
      <c r="A1238" s="44" t="s">
        <v>335</v>
      </c>
      <c r="B1238" s="45">
        <v>2019</v>
      </c>
      <c r="C1238" s="44" t="s">
        <v>19</v>
      </c>
      <c r="D1238" s="45">
        <v>15</v>
      </c>
      <c r="E1238" s="44" t="s">
        <v>194</v>
      </c>
    </row>
    <row r="1239" spans="1:5" x14ac:dyDescent="0.25">
      <c r="A1239" s="44" t="s">
        <v>352</v>
      </c>
      <c r="B1239" s="45">
        <v>2022</v>
      </c>
      <c r="C1239" s="44" t="s">
        <v>19</v>
      </c>
      <c r="D1239" s="45">
        <v>15</v>
      </c>
      <c r="E1239" s="44" t="s">
        <v>194</v>
      </c>
    </row>
    <row r="1240" spans="1:5" x14ac:dyDescent="0.25">
      <c r="A1240" s="44" t="s">
        <v>352</v>
      </c>
      <c r="B1240" s="45">
        <v>2023</v>
      </c>
      <c r="C1240" s="44" t="s">
        <v>19</v>
      </c>
      <c r="D1240" s="45">
        <v>15</v>
      </c>
      <c r="E1240" s="44" t="s">
        <v>194</v>
      </c>
    </row>
    <row r="1241" spans="1:5" x14ac:dyDescent="0.25">
      <c r="A1241" s="44" t="s">
        <v>342</v>
      </c>
      <c r="B1241" s="45">
        <v>2018</v>
      </c>
      <c r="C1241" s="44" t="s">
        <v>19</v>
      </c>
      <c r="D1241" s="45">
        <v>16</v>
      </c>
      <c r="E1241" s="44" t="s">
        <v>194</v>
      </c>
    </row>
    <row r="1242" spans="1:5" x14ac:dyDescent="0.25">
      <c r="A1242" s="44" t="s">
        <v>337</v>
      </c>
      <c r="B1242" s="45">
        <v>2018</v>
      </c>
      <c r="C1242" s="44" t="s">
        <v>19</v>
      </c>
      <c r="D1242" s="45">
        <v>16</v>
      </c>
      <c r="E1242" s="44" t="s">
        <v>194</v>
      </c>
    </row>
    <row r="1243" spans="1:5" x14ac:dyDescent="0.25">
      <c r="A1243" s="44" t="s">
        <v>309</v>
      </c>
      <c r="B1243" s="45">
        <v>2018</v>
      </c>
      <c r="C1243" s="44" t="s">
        <v>19</v>
      </c>
      <c r="D1243" s="45">
        <v>16</v>
      </c>
      <c r="E1243" s="44" t="s">
        <v>194</v>
      </c>
    </row>
    <row r="1244" spans="1:5" x14ac:dyDescent="0.25">
      <c r="A1244" s="44" t="s">
        <v>342</v>
      </c>
      <c r="B1244" s="45">
        <v>2019</v>
      </c>
      <c r="C1244" s="44" t="s">
        <v>19</v>
      </c>
      <c r="D1244" s="45">
        <v>16</v>
      </c>
      <c r="E1244" s="44" t="s">
        <v>194</v>
      </c>
    </row>
    <row r="1245" spans="1:5" x14ac:dyDescent="0.25">
      <c r="A1245" s="44" t="s">
        <v>309</v>
      </c>
      <c r="B1245" s="45">
        <v>2019</v>
      </c>
      <c r="C1245" s="44" t="s">
        <v>19</v>
      </c>
      <c r="D1245" s="45">
        <v>16</v>
      </c>
      <c r="E1245" s="44" t="s">
        <v>194</v>
      </c>
    </row>
    <row r="1246" spans="1:5" x14ac:dyDescent="0.25">
      <c r="A1246" s="44" t="s">
        <v>337</v>
      </c>
      <c r="B1246" s="45">
        <v>2020</v>
      </c>
      <c r="C1246" s="44" t="s">
        <v>19</v>
      </c>
      <c r="D1246" s="45">
        <v>16</v>
      </c>
      <c r="E1246" s="44" t="s">
        <v>194</v>
      </c>
    </row>
    <row r="1247" spans="1:5" x14ac:dyDescent="0.25">
      <c r="A1247" s="44" t="s">
        <v>331</v>
      </c>
      <c r="B1247" s="45">
        <v>2020</v>
      </c>
      <c r="C1247" s="44" t="s">
        <v>19</v>
      </c>
      <c r="D1247" s="45">
        <v>16</v>
      </c>
      <c r="E1247" s="44" t="s">
        <v>194</v>
      </c>
    </row>
    <row r="1248" spans="1:5" x14ac:dyDescent="0.25">
      <c r="A1248" s="44" t="s">
        <v>370</v>
      </c>
      <c r="B1248" s="45">
        <v>2022</v>
      </c>
      <c r="C1248" s="44" t="s">
        <v>19</v>
      </c>
      <c r="D1248" s="45">
        <v>16</v>
      </c>
      <c r="E1248" s="44" t="s">
        <v>194</v>
      </c>
    </row>
    <row r="1249" spans="1:5" x14ac:dyDescent="0.25">
      <c r="A1249" s="44" t="s">
        <v>370</v>
      </c>
      <c r="B1249" s="45">
        <v>2023</v>
      </c>
      <c r="C1249" s="44" t="s">
        <v>19</v>
      </c>
      <c r="D1249" s="45">
        <v>16</v>
      </c>
      <c r="E1249" s="44" t="s">
        <v>194</v>
      </c>
    </row>
    <row r="1250" spans="1:5" x14ac:dyDescent="0.25">
      <c r="A1250" s="44" t="s">
        <v>405</v>
      </c>
      <c r="B1250" s="45">
        <v>2018</v>
      </c>
      <c r="C1250" s="44" t="s">
        <v>19</v>
      </c>
      <c r="D1250" s="45">
        <v>17</v>
      </c>
      <c r="E1250" s="44" t="s">
        <v>194</v>
      </c>
    </row>
    <row r="1251" spans="1:5" x14ac:dyDescent="0.25">
      <c r="A1251" s="44" t="s">
        <v>337</v>
      </c>
      <c r="B1251" s="45">
        <v>2019</v>
      </c>
      <c r="C1251" s="44" t="s">
        <v>19</v>
      </c>
      <c r="D1251" s="45">
        <v>17</v>
      </c>
      <c r="E1251" s="44" t="s">
        <v>194</v>
      </c>
    </row>
    <row r="1252" spans="1:5" x14ac:dyDescent="0.25">
      <c r="A1252" s="44" t="s">
        <v>370</v>
      </c>
      <c r="B1252" s="45">
        <v>2019</v>
      </c>
      <c r="C1252" s="44" t="s">
        <v>19</v>
      </c>
      <c r="D1252" s="45">
        <v>17</v>
      </c>
      <c r="E1252" s="44" t="s">
        <v>194</v>
      </c>
    </row>
    <row r="1253" spans="1:5" x14ac:dyDescent="0.25">
      <c r="A1253" s="44" t="s">
        <v>346</v>
      </c>
      <c r="B1253" s="45">
        <v>2019</v>
      </c>
      <c r="C1253" s="44" t="s">
        <v>19</v>
      </c>
      <c r="D1253" s="45">
        <v>17</v>
      </c>
      <c r="E1253" s="44" t="s">
        <v>194</v>
      </c>
    </row>
    <row r="1254" spans="1:5" x14ac:dyDescent="0.25">
      <c r="A1254" s="44" t="s">
        <v>405</v>
      </c>
      <c r="B1254" s="45">
        <v>2019</v>
      </c>
      <c r="C1254" s="44" t="s">
        <v>19</v>
      </c>
      <c r="D1254" s="45">
        <v>17</v>
      </c>
      <c r="E1254" s="44" t="s">
        <v>194</v>
      </c>
    </row>
    <row r="1255" spans="1:5" x14ac:dyDescent="0.25">
      <c r="A1255" s="44" t="s">
        <v>342</v>
      </c>
      <c r="B1255" s="45">
        <v>2020</v>
      </c>
      <c r="C1255" s="44" t="s">
        <v>19</v>
      </c>
      <c r="D1255" s="45">
        <v>17</v>
      </c>
      <c r="E1255" s="44" t="s">
        <v>194</v>
      </c>
    </row>
    <row r="1256" spans="1:5" x14ac:dyDescent="0.25">
      <c r="A1256" s="44" t="s">
        <v>370</v>
      </c>
      <c r="B1256" s="45">
        <v>2020</v>
      </c>
      <c r="C1256" s="44" t="s">
        <v>19</v>
      </c>
      <c r="D1256" s="45">
        <v>17</v>
      </c>
      <c r="E1256" s="44" t="s">
        <v>194</v>
      </c>
    </row>
    <row r="1257" spans="1:5" x14ac:dyDescent="0.25">
      <c r="A1257" s="44" t="s">
        <v>346</v>
      </c>
      <c r="B1257" s="45">
        <v>2020</v>
      </c>
      <c r="C1257" s="44" t="s">
        <v>19</v>
      </c>
      <c r="D1257" s="45">
        <v>17</v>
      </c>
      <c r="E1257" s="44" t="s">
        <v>194</v>
      </c>
    </row>
    <row r="1258" spans="1:5" x14ac:dyDescent="0.25">
      <c r="A1258" s="44" t="s">
        <v>405</v>
      </c>
      <c r="B1258" s="45">
        <v>2020</v>
      </c>
      <c r="C1258" s="44" t="s">
        <v>19</v>
      </c>
      <c r="D1258" s="45">
        <v>17</v>
      </c>
      <c r="E1258" s="44" t="s">
        <v>194</v>
      </c>
    </row>
    <row r="1259" spans="1:5" x14ac:dyDescent="0.25">
      <c r="A1259" s="44" t="s">
        <v>331</v>
      </c>
      <c r="B1259" s="45">
        <v>2021</v>
      </c>
      <c r="C1259" s="44" t="s">
        <v>19</v>
      </c>
      <c r="D1259" s="45">
        <v>17</v>
      </c>
      <c r="E1259" s="44" t="s">
        <v>194</v>
      </c>
    </row>
    <row r="1260" spans="1:5" x14ac:dyDescent="0.25">
      <c r="A1260" s="44" t="s">
        <v>370</v>
      </c>
      <c r="B1260" s="45">
        <v>2021</v>
      </c>
      <c r="C1260" s="44" t="s">
        <v>19</v>
      </c>
      <c r="D1260" s="45">
        <v>17</v>
      </c>
      <c r="E1260" s="44" t="s">
        <v>194</v>
      </c>
    </row>
    <row r="1261" spans="1:5" x14ac:dyDescent="0.25">
      <c r="A1261" s="44" t="s">
        <v>405</v>
      </c>
      <c r="B1261" s="45">
        <v>2021</v>
      </c>
      <c r="C1261" s="44" t="s">
        <v>19</v>
      </c>
      <c r="D1261" s="45">
        <v>17</v>
      </c>
      <c r="E1261" s="44" t="s">
        <v>194</v>
      </c>
    </row>
    <row r="1262" spans="1:5" x14ac:dyDescent="0.25">
      <c r="A1262" s="44" t="s">
        <v>405</v>
      </c>
      <c r="B1262" s="45">
        <v>2022</v>
      </c>
      <c r="C1262" s="44" t="s">
        <v>19</v>
      </c>
      <c r="D1262" s="45">
        <v>17</v>
      </c>
      <c r="E1262" s="44" t="s">
        <v>194</v>
      </c>
    </row>
    <row r="1263" spans="1:5" x14ac:dyDescent="0.25">
      <c r="A1263" s="44" t="s">
        <v>405</v>
      </c>
      <c r="B1263" s="45">
        <v>2023</v>
      </c>
      <c r="C1263" s="44" t="s">
        <v>19</v>
      </c>
      <c r="D1263" s="45">
        <v>17</v>
      </c>
      <c r="E1263" s="44" t="s">
        <v>194</v>
      </c>
    </row>
    <row r="1264" spans="1:5" x14ac:dyDescent="0.25">
      <c r="A1264" s="44" t="s">
        <v>346</v>
      </c>
      <c r="B1264" s="45">
        <v>2018</v>
      </c>
      <c r="C1264" s="44" t="s">
        <v>19</v>
      </c>
      <c r="D1264" s="45">
        <v>18</v>
      </c>
      <c r="E1264" s="44" t="s">
        <v>194</v>
      </c>
    </row>
    <row r="1265" spans="1:5" x14ac:dyDescent="0.25">
      <c r="A1265" s="44" t="s">
        <v>294</v>
      </c>
      <c r="B1265" s="45">
        <v>2019</v>
      </c>
      <c r="C1265" s="44" t="s">
        <v>19</v>
      </c>
      <c r="D1265" s="45">
        <v>18</v>
      </c>
      <c r="E1265" s="44" t="s">
        <v>194</v>
      </c>
    </row>
    <row r="1266" spans="1:5" x14ac:dyDescent="0.25">
      <c r="A1266" s="44" t="s">
        <v>346</v>
      </c>
      <c r="B1266" s="45">
        <v>2021</v>
      </c>
      <c r="C1266" s="44" t="s">
        <v>19</v>
      </c>
      <c r="D1266" s="45">
        <v>18</v>
      </c>
      <c r="E1266" s="44" t="s">
        <v>194</v>
      </c>
    </row>
    <row r="1267" spans="1:5" x14ac:dyDescent="0.25">
      <c r="A1267" s="44" t="s">
        <v>327</v>
      </c>
      <c r="B1267" s="45">
        <v>2021</v>
      </c>
      <c r="C1267" s="44" t="s">
        <v>19</v>
      </c>
      <c r="D1267" s="45">
        <v>18</v>
      </c>
      <c r="E1267" s="44" t="s">
        <v>194</v>
      </c>
    </row>
    <row r="1268" spans="1:5" x14ac:dyDescent="0.25">
      <c r="A1268" s="44" t="s">
        <v>331</v>
      </c>
      <c r="B1268" s="45">
        <v>2022</v>
      </c>
      <c r="C1268" s="44" t="s">
        <v>19</v>
      </c>
      <c r="D1268" s="45">
        <v>18</v>
      </c>
      <c r="E1268" s="44" t="s">
        <v>194</v>
      </c>
    </row>
    <row r="1269" spans="1:5" x14ac:dyDescent="0.25">
      <c r="A1269" s="44" t="s">
        <v>359</v>
      </c>
      <c r="B1269" s="45">
        <v>2018</v>
      </c>
      <c r="C1269" s="44" t="s">
        <v>19</v>
      </c>
      <c r="D1269" s="45">
        <v>19</v>
      </c>
      <c r="E1269" s="44" t="s">
        <v>194</v>
      </c>
    </row>
    <row r="1270" spans="1:5" x14ac:dyDescent="0.25">
      <c r="A1270" s="44" t="s">
        <v>406</v>
      </c>
      <c r="B1270" s="45">
        <v>2018</v>
      </c>
      <c r="C1270" s="44" t="s">
        <v>19</v>
      </c>
      <c r="D1270" s="45">
        <v>19</v>
      </c>
      <c r="E1270" s="44" t="s">
        <v>194</v>
      </c>
    </row>
    <row r="1271" spans="1:5" x14ac:dyDescent="0.25">
      <c r="A1271" s="44" t="s">
        <v>294</v>
      </c>
      <c r="B1271" s="45">
        <v>2020</v>
      </c>
      <c r="C1271" s="44" t="s">
        <v>19</v>
      </c>
      <c r="D1271" s="45">
        <v>19</v>
      </c>
      <c r="E1271" s="44" t="s">
        <v>194</v>
      </c>
    </row>
    <row r="1272" spans="1:5" x14ac:dyDescent="0.25">
      <c r="A1272" s="44" t="s">
        <v>406</v>
      </c>
      <c r="B1272" s="45">
        <v>2020</v>
      </c>
      <c r="C1272" s="44" t="s">
        <v>19</v>
      </c>
      <c r="D1272" s="45">
        <v>19</v>
      </c>
      <c r="E1272" s="44" t="s">
        <v>194</v>
      </c>
    </row>
    <row r="1273" spans="1:5" x14ac:dyDescent="0.25">
      <c r="A1273" s="44" t="s">
        <v>337</v>
      </c>
      <c r="B1273" s="45">
        <v>2021</v>
      </c>
      <c r="C1273" s="44" t="s">
        <v>19</v>
      </c>
      <c r="D1273" s="45">
        <v>19</v>
      </c>
      <c r="E1273" s="44" t="s">
        <v>194</v>
      </c>
    </row>
    <row r="1274" spans="1:5" x14ac:dyDescent="0.25">
      <c r="A1274" s="44" t="s">
        <v>406</v>
      </c>
      <c r="B1274" s="45">
        <v>2021</v>
      </c>
      <c r="C1274" s="44" t="s">
        <v>19</v>
      </c>
      <c r="D1274" s="45">
        <v>19</v>
      </c>
      <c r="E1274" s="44" t="s">
        <v>194</v>
      </c>
    </row>
    <row r="1275" spans="1:5" x14ac:dyDescent="0.25">
      <c r="A1275" s="44" t="s">
        <v>346</v>
      </c>
      <c r="B1275" s="45">
        <v>2022</v>
      </c>
      <c r="C1275" s="44" t="s">
        <v>19</v>
      </c>
      <c r="D1275" s="45">
        <v>19</v>
      </c>
      <c r="E1275" s="44" t="s">
        <v>194</v>
      </c>
    </row>
    <row r="1276" spans="1:5" x14ac:dyDescent="0.25">
      <c r="A1276" s="44" t="s">
        <v>406</v>
      </c>
      <c r="B1276" s="45">
        <v>2022</v>
      </c>
      <c r="C1276" s="44" t="s">
        <v>19</v>
      </c>
      <c r="D1276" s="45">
        <v>19</v>
      </c>
      <c r="E1276" s="44" t="s">
        <v>194</v>
      </c>
    </row>
    <row r="1277" spans="1:5" x14ac:dyDescent="0.25">
      <c r="A1277" s="44" t="s">
        <v>331</v>
      </c>
      <c r="B1277" s="45">
        <v>2023</v>
      </c>
      <c r="C1277" s="44" t="s">
        <v>19</v>
      </c>
      <c r="D1277" s="45">
        <v>19</v>
      </c>
      <c r="E1277" s="44" t="s">
        <v>194</v>
      </c>
    </row>
    <row r="1278" spans="1:5" x14ac:dyDescent="0.25">
      <c r="A1278" s="44" t="s">
        <v>406</v>
      </c>
      <c r="B1278" s="45">
        <v>2023</v>
      </c>
      <c r="C1278" s="44" t="s">
        <v>19</v>
      </c>
      <c r="D1278" s="45">
        <v>19</v>
      </c>
      <c r="E1278" s="44" t="s">
        <v>194</v>
      </c>
    </row>
    <row r="1279" spans="1:5" x14ac:dyDescent="0.25">
      <c r="A1279" s="44" t="s">
        <v>335</v>
      </c>
      <c r="B1279" s="45">
        <v>2018</v>
      </c>
      <c r="C1279" s="44" t="s">
        <v>19</v>
      </c>
      <c r="D1279" s="45">
        <v>20</v>
      </c>
      <c r="E1279" s="44" t="s">
        <v>194</v>
      </c>
    </row>
    <row r="1280" spans="1:5" x14ac:dyDescent="0.25">
      <c r="A1280" s="44" t="s">
        <v>351</v>
      </c>
      <c r="B1280" s="45">
        <v>2019</v>
      </c>
      <c r="C1280" s="44" t="s">
        <v>19</v>
      </c>
      <c r="D1280" s="45">
        <v>20</v>
      </c>
      <c r="E1280" s="44" t="s">
        <v>194</v>
      </c>
    </row>
    <row r="1281" spans="1:5" x14ac:dyDescent="0.25">
      <c r="A1281" s="44" t="s">
        <v>406</v>
      </c>
      <c r="B1281" s="45">
        <v>2019</v>
      </c>
      <c r="C1281" s="44" t="s">
        <v>19</v>
      </c>
      <c r="D1281" s="45">
        <v>20</v>
      </c>
      <c r="E1281" s="44" t="s">
        <v>194</v>
      </c>
    </row>
    <row r="1282" spans="1:5" x14ac:dyDescent="0.25">
      <c r="A1282" s="44" t="s">
        <v>327</v>
      </c>
      <c r="B1282" s="45">
        <v>2022</v>
      </c>
      <c r="C1282" s="44" t="s">
        <v>19</v>
      </c>
      <c r="D1282" s="45">
        <v>20</v>
      </c>
      <c r="E1282" s="44" t="s">
        <v>194</v>
      </c>
    </row>
    <row r="1283" spans="1:5" x14ac:dyDescent="0.25">
      <c r="A1283" s="44" t="s">
        <v>346</v>
      </c>
      <c r="B1283" s="45">
        <v>2023</v>
      </c>
      <c r="C1283" s="44" t="s">
        <v>19</v>
      </c>
      <c r="D1283" s="45">
        <v>20</v>
      </c>
      <c r="E1283" s="44" t="s">
        <v>194</v>
      </c>
    </row>
    <row r="1284" spans="1:5" x14ac:dyDescent="0.25">
      <c r="A1284" s="44" t="s">
        <v>342</v>
      </c>
      <c r="B1284" s="45">
        <v>2021</v>
      </c>
      <c r="C1284" s="44" t="s">
        <v>19</v>
      </c>
      <c r="D1284" s="45">
        <v>21</v>
      </c>
      <c r="E1284" s="44" t="s">
        <v>194</v>
      </c>
    </row>
    <row r="1285" spans="1:5" x14ac:dyDescent="0.25">
      <c r="A1285" s="44" t="s">
        <v>294</v>
      </c>
      <c r="B1285" s="45">
        <v>2022</v>
      </c>
      <c r="C1285" s="44" t="s">
        <v>19</v>
      </c>
      <c r="D1285" s="45">
        <v>21</v>
      </c>
      <c r="E1285" s="44" t="s">
        <v>194</v>
      </c>
    </row>
    <row r="1286" spans="1:5" x14ac:dyDescent="0.25">
      <c r="A1286" s="44" t="s">
        <v>294</v>
      </c>
      <c r="B1286" s="45">
        <v>2023</v>
      </c>
      <c r="C1286" s="44" t="s">
        <v>19</v>
      </c>
      <c r="D1286" s="45">
        <v>21</v>
      </c>
      <c r="E1286" s="44" t="s">
        <v>194</v>
      </c>
    </row>
    <row r="1287" spans="1:5" x14ac:dyDescent="0.25">
      <c r="A1287" s="44" t="s">
        <v>327</v>
      </c>
      <c r="B1287" s="45">
        <v>2023</v>
      </c>
      <c r="C1287" s="44" t="s">
        <v>19</v>
      </c>
      <c r="D1287" s="45">
        <v>21</v>
      </c>
      <c r="E1287" s="44" t="s">
        <v>194</v>
      </c>
    </row>
    <row r="1288" spans="1:5" x14ac:dyDescent="0.25">
      <c r="A1288" s="44" t="s">
        <v>351</v>
      </c>
      <c r="B1288" s="45">
        <v>2018</v>
      </c>
      <c r="C1288" s="44" t="s">
        <v>19</v>
      </c>
      <c r="D1288" s="45">
        <v>22</v>
      </c>
      <c r="E1288" s="44" t="s">
        <v>194</v>
      </c>
    </row>
    <row r="1289" spans="1:5" x14ac:dyDescent="0.25">
      <c r="A1289" s="44" t="s">
        <v>279</v>
      </c>
      <c r="B1289" s="45">
        <v>2020</v>
      </c>
      <c r="C1289" s="44" t="s">
        <v>19</v>
      </c>
      <c r="D1289" s="45">
        <v>22</v>
      </c>
      <c r="E1289" s="44" t="s">
        <v>194</v>
      </c>
    </row>
    <row r="1290" spans="1:5" x14ac:dyDescent="0.25">
      <c r="A1290" s="44" t="s">
        <v>342</v>
      </c>
      <c r="B1290" s="45">
        <v>2022</v>
      </c>
      <c r="C1290" s="44" t="s">
        <v>19</v>
      </c>
      <c r="D1290" s="45">
        <v>22</v>
      </c>
      <c r="E1290" s="44" t="s">
        <v>194</v>
      </c>
    </row>
    <row r="1291" spans="1:5" x14ac:dyDescent="0.25">
      <c r="A1291" s="44" t="s">
        <v>337</v>
      </c>
      <c r="B1291" s="45">
        <v>2022</v>
      </c>
      <c r="C1291" s="44" t="s">
        <v>19</v>
      </c>
      <c r="D1291" s="45">
        <v>22</v>
      </c>
      <c r="E1291" s="44" t="s">
        <v>194</v>
      </c>
    </row>
    <row r="1292" spans="1:5" x14ac:dyDescent="0.25">
      <c r="A1292" s="44" t="s">
        <v>342</v>
      </c>
      <c r="B1292" s="45">
        <v>2023</v>
      </c>
      <c r="C1292" s="44" t="s">
        <v>19</v>
      </c>
      <c r="D1292" s="45">
        <v>22</v>
      </c>
      <c r="E1292" s="44" t="s">
        <v>194</v>
      </c>
    </row>
    <row r="1293" spans="1:5" x14ac:dyDescent="0.25">
      <c r="A1293" s="44" t="s">
        <v>314</v>
      </c>
      <c r="B1293" s="45">
        <v>2018</v>
      </c>
      <c r="C1293" s="44" t="s">
        <v>19</v>
      </c>
      <c r="D1293" s="45">
        <v>23</v>
      </c>
      <c r="E1293" s="44" t="s">
        <v>194</v>
      </c>
    </row>
    <row r="1294" spans="1:5" x14ac:dyDescent="0.25">
      <c r="A1294" s="44" t="s">
        <v>294</v>
      </c>
      <c r="B1294" s="45">
        <v>2021</v>
      </c>
      <c r="C1294" s="44" t="s">
        <v>19</v>
      </c>
      <c r="D1294" s="45">
        <v>23</v>
      </c>
      <c r="E1294" s="44" t="s">
        <v>194</v>
      </c>
    </row>
    <row r="1295" spans="1:5" x14ac:dyDescent="0.25">
      <c r="A1295" s="44" t="s">
        <v>337</v>
      </c>
      <c r="B1295" s="45">
        <v>2023</v>
      </c>
      <c r="C1295" s="44" t="s">
        <v>19</v>
      </c>
      <c r="D1295" s="45">
        <v>23</v>
      </c>
      <c r="E1295" s="44" t="s">
        <v>194</v>
      </c>
    </row>
    <row r="1296" spans="1:5" x14ac:dyDescent="0.25">
      <c r="A1296" s="44" t="s">
        <v>279</v>
      </c>
      <c r="B1296" s="45">
        <v>2018</v>
      </c>
      <c r="C1296" s="44" t="s">
        <v>19</v>
      </c>
      <c r="D1296" s="45">
        <v>24</v>
      </c>
      <c r="E1296" s="44" t="s">
        <v>194</v>
      </c>
    </row>
    <row r="1297" spans="1:5" x14ac:dyDescent="0.25">
      <c r="A1297" s="44" t="s">
        <v>314</v>
      </c>
      <c r="B1297" s="45">
        <v>2019</v>
      </c>
      <c r="C1297" s="44" t="s">
        <v>19</v>
      </c>
      <c r="D1297" s="45">
        <v>24</v>
      </c>
      <c r="E1297" s="44" t="s">
        <v>194</v>
      </c>
    </row>
    <row r="1298" spans="1:5" x14ac:dyDescent="0.25">
      <c r="A1298" s="44" t="s">
        <v>279</v>
      </c>
      <c r="B1298" s="45">
        <v>2019</v>
      </c>
      <c r="C1298" s="44" t="s">
        <v>19</v>
      </c>
      <c r="D1298" s="45">
        <v>25</v>
      </c>
      <c r="E1298" s="44" t="s">
        <v>194</v>
      </c>
    </row>
    <row r="1299" spans="1:5" x14ac:dyDescent="0.25">
      <c r="A1299" s="44" t="s">
        <v>279</v>
      </c>
      <c r="B1299" s="45">
        <v>2021</v>
      </c>
      <c r="C1299" s="44" t="s">
        <v>19</v>
      </c>
      <c r="D1299" s="45">
        <v>25</v>
      </c>
      <c r="E1299" s="44" t="s">
        <v>194</v>
      </c>
    </row>
    <row r="1300" spans="1:5" x14ac:dyDescent="0.25">
      <c r="A1300" s="44" t="s">
        <v>359</v>
      </c>
      <c r="B1300" s="45">
        <v>2019</v>
      </c>
      <c r="C1300" s="44" t="s">
        <v>19</v>
      </c>
      <c r="D1300" s="45">
        <v>26</v>
      </c>
      <c r="E1300" s="44" t="s">
        <v>194</v>
      </c>
    </row>
    <row r="1301" spans="1:5" x14ac:dyDescent="0.25">
      <c r="A1301" s="44" t="s">
        <v>359</v>
      </c>
      <c r="B1301" s="45">
        <v>2020</v>
      </c>
      <c r="C1301" s="44" t="s">
        <v>19</v>
      </c>
      <c r="D1301" s="45">
        <v>26</v>
      </c>
      <c r="E1301" s="44" t="s">
        <v>194</v>
      </c>
    </row>
    <row r="1302" spans="1:5" x14ac:dyDescent="0.25">
      <c r="A1302" s="44" t="s">
        <v>314</v>
      </c>
      <c r="B1302" s="45">
        <v>2020</v>
      </c>
      <c r="C1302" s="44" t="s">
        <v>19</v>
      </c>
      <c r="D1302" s="45">
        <v>26</v>
      </c>
      <c r="E1302" s="44" t="s">
        <v>194</v>
      </c>
    </row>
    <row r="1303" spans="1:5" x14ac:dyDescent="0.25">
      <c r="A1303" s="44" t="s">
        <v>359</v>
      </c>
      <c r="B1303" s="45">
        <v>2021</v>
      </c>
      <c r="C1303" s="44" t="s">
        <v>19</v>
      </c>
      <c r="D1303" s="45">
        <v>26</v>
      </c>
      <c r="E1303" s="44" t="s">
        <v>194</v>
      </c>
    </row>
    <row r="1304" spans="1:5" x14ac:dyDescent="0.25">
      <c r="A1304" s="44" t="s">
        <v>359</v>
      </c>
      <c r="B1304" s="45">
        <v>2022</v>
      </c>
      <c r="C1304" s="44" t="s">
        <v>19</v>
      </c>
      <c r="D1304" s="45">
        <v>26</v>
      </c>
      <c r="E1304" s="44" t="s">
        <v>194</v>
      </c>
    </row>
    <row r="1305" spans="1:5" x14ac:dyDescent="0.25">
      <c r="A1305" s="44" t="s">
        <v>314</v>
      </c>
      <c r="B1305" s="45">
        <v>2021</v>
      </c>
      <c r="C1305" s="44" t="s">
        <v>19</v>
      </c>
      <c r="D1305" s="45">
        <v>27</v>
      </c>
      <c r="E1305" s="44" t="s">
        <v>194</v>
      </c>
    </row>
    <row r="1306" spans="1:5" x14ac:dyDescent="0.25">
      <c r="A1306" s="44" t="s">
        <v>279</v>
      </c>
      <c r="B1306" s="45">
        <v>2022</v>
      </c>
      <c r="C1306" s="44" t="s">
        <v>19</v>
      </c>
      <c r="D1306" s="45">
        <v>27</v>
      </c>
      <c r="E1306" s="44" t="s">
        <v>194</v>
      </c>
    </row>
    <row r="1307" spans="1:5" x14ac:dyDescent="0.25">
      <c r="A1307" s="44" t="s">
        <v>359</v>
      </c>
      <c r="B1307" s="45">
        <v>2023</v>
      </c>
      <c r="C1307" s="44" t="s">
        <v>19</v>
      </c>
      <c r="D1307" s="45">
        <v>27</v>
      </c>
      <c r="E1307" s="44" t="s">
        <v>194</v>
      </c>
    </row>
    <row r="1308" spans="1:5" x14ac:dyDescent="0.25">
      <c r="A1308" s="44" t="s">
        <v>279</v>
      </c>
      <c r="B1308" s="45">
        <v>2023</v>
      </c>
      <c r="C1308" s="44" t="s">
        <v>19</v>
      </c>
      <c r="D1308" s="45">
        <v>27</v>
      </c>
      <c r="E1308" s="44" t="s">
        <v>194</v>
      </c>
    </row>
    <row r="1309" spans="1:5" x14ac:dyDescent="0.25">
      <c r="A1309" s="44" t="s">
        <v>345</v>
      </c>
      <c r="B1309" s="45">
        <v>2018</v>
      </c>
      <c r="C1309" s="44" t="s">
        <v>19</v>
      </c>
      <c r="D1309" s="45">
        <v>29</v>
      </c>
      <c r="E1309" s="44" t="s">
        <v>194</v>
      </c>
    </row>
    <row r="1310" spans="1:5" x14ac:dyDescent="0.25">
      <c r="A1310" s="44" t="s">
        <v>345</v>
      </c>
      <c r="B1310" s="45">
        <v>2019</v>
      </c>
      <c r="C1310" s="44" t="s">
        <v>19</v>
      </c>
      <c r="D1310" s="45">
        <v>29</v>
      </c>
      <c r="E1310" s="44" t="s">
        <v>194</v>
      </c>
    </row>
    <row r="1311" spans="1:5" x14ac:dyDescent="0.25">
      <c r="A1311" s="44" t="s">
        <v>345</v>
      </c>
      <c r="B1311" s="45">
        <v>2020</v>
      </c>
      <c r="C1311" s="44" t="s">
        <v>19</v>
      </c>
      <c r="D1311" s="45">
        <v>29</v>
      </c>
      <c r="E1311" s="44" t="s">
        <v>194</v>
      </c>
    </row>
    <row r="1312" spans="1:5" x14ac:dyDescent="0.25">
      <c r="A1312" s="44" t="s">
        <v>345</v>
      </c>
      <c r="B1312" s="45">
        <v>2021</v>
      </c>
      <c r="C1312" s="44" t="s">
        <v>19</v>
      </c>
      <c r="D1312" s="45">
        <v>30</v>
      </c>
      <c r="E1312" s="44" t="s">
        <v>194</v>
      </c>
    </row>
    <row r="1313" spans="1:5" x14ac:dyDescent="0.25">
      <c r="A1313" s="44" t="s">
        <v>345</v>
      </c>
      <c r="B1313" s="45">
        <v>2022</v>
      </c>
      <c r="C1313" s="44" t="s">
        <v>19</v>
      </c>
      <c r="D1313" s="45">
        <v>30</v>
      </c>
      <c r="E1313" s="44" t="s">
        <v>194</v>
      </c>
    </row>
    <row r="1314" spans="1:5" x14ac:dyDescent="0.25">
      <c r="A1314" s="44" t="s">
        <v>344</v>
      </c>
      <c r="B1314" s="45">
        <v>2022</v>
      </c>
      <c r="C1314" s="44" t="s">
        <v>19</v>
      </c>
      <c r="D1314" s="45">
        <v>32</v>
      </c>
      <c r="E1314" s="44" t="s">
        <v>194</v>
      </c>
    </row>
    <row r="1315" spans="1:5" x14ac:dyDescent="0.25">
      <c r="A1315" s="44" t="s">
        <v>344</v>
      </c>
      <c r="B1315" s="45">
        <v>2023</v>
      </c>
      <c r="C1315" s="44" t="s">
        <v>19</v>
      </c>
      <c r="D1315" s="45">
        <v>32</v>
      </c>
      <c r="E1315" s="44" t="s">
        <v>194</v>
      </c>
    </row>
    <row r="1316" spans="1:5" x14ac:dyDescent="0.25">
      <c r="A1316" s="44" t="s">
        <v>345</v>
      </c>
      <c r="B1316" s="45">
        <v>2023</v>
      </c>
      <c r="C1316" s="44" t="s">
        <v>19</v>
      </c>
      <c r="D1316" s="45">
        <v>32</v>
      </c>
      <c r="E1316" s="44" t="s">
        <v>194</v>
      </c>
    </row>
    <row r="1317" spans="1:5" x14ac:dyDescent="0.25">
      <c r="A1317" s="44" t="s">
        <v>344</v>
      </c>
      <c r="B1317" s="45">
        <v>2021</v>
      </c>
      <c r="C1317" s="44" t="s">
        <v>19</v>
      </c>
      <c r="D1317" s="45">
        <v>33</v>
      </c>
      <c r="E1317" s="44" t="s">
        <v>194</v>
      </c>
    </row>
    <row r="1318" spans="1:5" x14ac:dyDescent="0.25">
      <c r="A1318" s="44" t="s">
        <v>344</v>
      </c>
      <c r="B1318" s="45">
        <v>2020</v>
      </c>
      <c r="C1318" s="44" t="s">
        <v>19</v>
      </c>
      <c r="D1318" s="45">
        <v>34</v>
      </c>
      <c r="E1318" s="44" t="s">
        <v>194</v>
      </c>
    </row>
    <row r="1319" spans="1:5" x14ac:dyDescent="0.25">
      <c r="A1319" s="44" t="s">
        <v>344</v>
      </c>
      <c r="B1319" s="45">
        <v>2019</v>
      </c>
      <c r="C1319" s="44" t="s">
        <v>19</v>
      </c>
      <c r="D1319" s="45">
        <v>35</v>
      </c>
      <c r="E1319" s="44" t="s">
        <v>194</v>
      </c>
    </row>
    <row r="1320" spans="1:5" x14ac:dyDescent="0.25">
      <c r="A1320" s="44" t="s">
        <v>382</v>
      </c>
      <c r="B1320" s="45">
        <v>2020</v>
      </c>
      <c r="C1320" s="44" t="s">
        <v>19</v>
      </c>
      <c r="D1320" s="45">
        <v>35</v>
      </c>
      <c r="E1320" s="44" t="s">
        <v>194</v>
      </c>
    </row>
    <row r="1321" spans="1:5" x14ac:dyDescent="0.25">
      <c r="A1321" s="44" t="s">
        <v>382</v>
      </c>
      <c r="B1321" s="45">
        <v>2021</v>
      </c>
      <c r="C1321" s="44" t="s">
        <v>19</v>
      </c>
      <c r="D1321" s="45">
        <v>35</v>
      </c>
      <c r="E1321" s="44" t="s">
        <v>194</v>
      </c>
    </row>
    <row r="1322" spans="1:5" x14ac:dyDescent="0.25">
      <c r="A1322" s="44" t="s">
        <v>314</v>
      </c>
      <c r="B1322" s="45">
        <v>2022</v>
      </c>
      <c r="C1322" s="44" t="s">
        <v>19</v>
      </c>
      <c r="D1322" s="45">
        <v>35</v>
      </c>
      <c r="E1322" s="44" t="s">
        <v>194</v>
      </c>
    </row>
    <row r="1323" spans="1:5" x14ac:dyDescent="0.25">
      <c r="A1323" s="44" t="s">
        <v>344</v>
      </c>
      <c r="B1323" s="45">
        <v>2018</v>
      </c>
      <c r="C1323" s="44" t="s">
        <v>19</v>
      </c>
      <c r="D1323" s="45">
        <v>36</v>
      </c>
      <c r="E1323" s="44" t="s">
        <v>194</v>
      </c>
    </row>
    <row r="1324" spans="1:5" x14ac:dyDescent="0.25">
      <c r="A1324" s="44" t="s">
        <v>353</v>
      </c>
      <c r="B1324" s="45">
        <v>2018</v>
      </c>
      <c r="C1324" s="44" t="s">
        <v>19</v>
      </c>
      <c r="D1324" s="45">
        <v>36</v>
      </c>
      <c r="E1324" s="44" t="s">
        <v>194</v>
      </c>
    </row>
    <row r="1325" spans="1:5" x14ac:dyDescent="0.25">
      <c r="A1325" s="44" t="s">
        <v>353</v>
      </c>
      <c r="B1325" s="45">
        <v>2019</v>
      </c>
      <c r="C1325" s="44" t="s">
        <v>19</v>
      </c>
      <c r="D1325" s="45">
        <v>37</v>
      </c>
      <c r="E1325" s="44" t="s">
        <v>194</v>
      </c>
    </row>
    <row r="1326" spans="1:5" x14ac:dyDescent="0.25">
      <c r="A1326" s="44" t="s">
        <v>353</v>
      </c>
      <c r="B1326" s="45">
        <v>2020</v>
      </c>
      <c r="C1326" s="44" t="s">
        <v>19</v>
      </c>
      <c r="D1326" s="45">
        <v>38</v>
      </c>
      <c r="E1326" s="44" t="s">
        <v>194</v>
      </c>
    </row>
    <row r="1327" spans="1:5" x14ac:dyDescent="0.25">
      <c r="A1327" s="44" t="s">
        <v>364</v>
      </c>
      <c r="B1327" s="45">
        <v>2020</v>
      </c>
      <c r="C1327" s="44" t="s">
        <v>19</v>
      </c>
      <c r="D1327" s="45">
        <v>39</v>
      </c>
      <c r="E1327" s="44" t="s">
        <v>194</v>
      </c>
    </row>
    <row r="1328" spans="1:5" x14ac:dyDescent="0.25">
      <c r="A1328" s="44" t="s">
        <v>314</v>
      </c>
      <c r="B1328" s="45">
        <v>2023</v>
      </c>
      <c r="C1328" s="44" t="s">
        <v>19</v>
      </c>
      <c r="D1328" s="45">
        <v>40</v>
      </c>
      <c r="E1328" s="44" t="s">
        <v>194</v>
      </c>
    </row>
    <row r="1329" spans="1:5" x14ac:dyDescent="0.25">
      <c r="A1329" s="44" t="s">
        <v>350</v>
      </c>
      <c r="B1329" s="45">
        <v>2018</v>
      </c>
      <c r="C1329" s="44" t="s">
        <v>19</v>
      </c>
      <c r="D1329" s="45">
        <v>41</v>
      </c>
      <c r="E1329" s="44" t="s">
        <v>194</v>
      </c>
    </row>
    <row r="1330" spans="1:5" x14ac:dyDescent="0.25">
      <c r="A1330" s="44" t="s">
        <v>350</v>
      </c>
      <c r="B1330" s="45">
        <v>2020</v>
      </c>
      <c r="C1330" s="44" t="s">
        <v>19</v>
      </c>
      <c r="D1330" s="45">
        <v>41</v>
      </c>
      <c r="E1330" s="44" t="s">
        <v>194</v>
      </c>
    </row>
    <row r="1331" spans="1:5" x14ac:dyDescent="0.25">
      <c r="A1331" s="44" t="s">
        <v>364</v>
      </c>
      <c r="B1331" s="45">
        <v>2023</v>
      </c>
      <c r="C1331" s="44" t="s">
        <v>19</v>
      </c>
      <c r="D1331" s="45">
        <v>41</v>
      </c>
      <c r="E1331" s="44" t="s">
        <v>194</v>
      </c>
    </row>
    <row r="1332" spans="1:5" x14ac:dyDescent="0.25">
      <c r="A1332" s="44" t="s">
        <v>356</v>
      </c>
      <c r="B1332" s="45">
        <v>2019</v>
      </c>
      <c r="C1332" s="44" t="s">
        <v>19</v>
      </c>
      <c r="D1332" s="45">
        <v>42</v>
      </c>
      <c r="E1332" s="44" t="s">
        <v>194</v>
      </c>
    </row>
    <row r="1333" spans="1:5" x14ac:dyDescent="0.25">
      <c r="A1333" s="44" t="s">
        <v>353</v>
      </c>
      <c r="B1333" s="45">
        <v>2021</v>
      </c>
      <c r="C1333" s="44" t="s">
        <v>19</v>
      </c>
      <c r="D1333" s="45">
        <v>42</v>
      </c>
      <c r="E1333" s="44" t="s">
        <v>194</v>
      </c>
    </row>
    <row r="1334" spans="1:5" x14ac:dyDescent="0.25">
      <c r="A1334" s="44" t="s">
        <v>364</v>
      </c>
      <c r="B1334" s="45">
        <v>2021</v>
      </c>
      <c r="C1334" s="44" t="s">
        <v>19</v>
      </c>
      <c r="D1334" s="45">
        <v>42</v>
      </c>
      <c r="E1334" s="44" t="s">
        <v>194</v>
      </c>
    </row>
    <row r="1335" spans="1:5" x14ac:dyDescent="0.25">
      <c r="A1335" s="44" t="s">
        <v>350</v>
      </c>
      <c r="B1335" s="45">
        <v>2019</v>
      </c>
      <c r="C1335" s="44" t="s">
        <v>19</v>
      </c>
      <c r="D1335" s="45">
        <v>43</v>
      </c>
      <c r="E1335" s="44" t="s">
        <v>194</v>
      </c>
    </row>
    <row r="1336" spans="1:5" x14ac:dyDescent="0.25">
      <c r="A1336" s="44" t="s">
        <v>364</v>
      </c>
      <c r="B1336" s="45">
        <v>2022</v>
      </c>
      <c r="C1336" s="44" t="s">
        <v>19</v>
      </c>
      <c r="D1336" s="45">
        <v>43</v>
      </c>
      <c r="E1336" s="44" t="s">
        <v>194</v>
      </c>
    </row>
    <row r="1337" spans="1:5" x14ac:dyDescent="0.25">
      <c r="A1337" s="44" t="s">
        <v>356</v>
      </c>
      <c r="B1337" s="45">
        <v>2018</v>
      </c>
      <c r="C1337" s="44" t="s">
        <v>19</v>
      </c>
      <c r="D1337" s="45">
        <v>44</v>
      </c>
      <c r="E1337" s="44" t="s">
        <v>194</v>
      </c>
    </row>
    <row r="1338" spans="1:5" x14ac:dyDescent="0.25">
      <c r="A1338" s="44" t="s">
        <v>364</v>
      </c>
      <c r="B1338" s="45">
        <v>2018</v>
      </c>
      <c r="C1338" s="44" t="s">
        <v>19</v>
      </c>
      <c r="D1338" s="45">
        <v>45</v>
      </c>
      <c r="E1338" s="44" t="s">
        <v>194</v>
      </c>
    </row>
    <row r="1339" spans="1:5" x14ac:dyDescent="0.25">
      <c r="A1339" s="44" t="s">
        <v>364</v>
      </c>
      <c r="B1339" s="45">
        <v>2019</v>
      </c>
      <c r="C1339" s="44" t="s">
        <v>19</v>
      </c>
      <c r="D1339" s="45">
        <v>45</v>
      </c>
      <c r="E1339" s="44" t="s">
        <v>194</v>
      </c>
    </row>
    <row r="1340" spans="1:5" x14ac:dyDescent="0.25">
      <c r="A1340" s="44" t="s">
        <v>350</v>
      </c>
      <c r="B1340" s="45">
        <v>2021</v>
      </c>
      <c r="C1340" s="44" t="s">
        <v>19</v>
      </c>
      <c r="D1340" s="45">
        <v>45</v>
      </c>
      <c r="E1340" s="44" t="s">
        <v>194</v>
      </c>
    </row>
    <row r="1341" spans="1:5" x14ac:dyDescent="0.25">
      <c r="A1341" s="44" t="s">
        <v>350</v>
      </c>
      <c r="B1341" s="45">
        <v>2022</v>
      </c>
      <c r="C1341" s="44" t="s">
        <v>19</v>
      </c>
      <c r="D1341" s="45">
        <v>46</v>
      </c>
      <c r="E1341" s="44" t="s">
        <v>194</v>
      </c>
    </row>
    <row r="1342" spans="1:5" x14ac:dyDescent="0.25">
      <c r="A1342" s="44" t="s">
        <v>353</v>
      </c>
      <c r="B1342" s="45">
        <v>2022</v>
      </c>
      <c r="C1342" s="44" t="s">
        <v>19</v>
      </c>
      <c r="D1342" s="45">
        <v>46</v>
      </c>
      <c r="E1342" s="44" t="s">
        <v>194</v>
      </c>
    </row>
    <row r="1343" spans="1:5" x14ac:dyDescent="0.25">
      <c r="A1343" s="44" t="s">
        <v>353</v>
      </c>
      <c r="B1343" s="45">
        <v>2023</v>
      </c>
      <c r="C1343" s="44" t="s">
        <v>19</v>
      </c>
      <c r="D1343" s="45">
        <v>46</v>
      </c>
      <c r="E1343" s="44" t="s">
        <v>194</v>
      </c>
    </row>
    <row r="1344" spans="1:5" x14ac:dyDescent="0.25">
      <c r="A1344" s="44" t="s">
        <v>350</v>
      </c>
      <c r="B1344" s="45">
        <v>2023</v>
      </c>
      <c r="C1344" s="44" t="s">
        <v>19</v>
      </c>
      <c r="D1344" s="45">
        <v>47</v>
      </c>
      <c r="E1344" s="44" t="s">
        <v>194</v>
      </c>
    </row>
    <row r="1345" spans="1:5" x14ac:dyDescent="0.25">
      <c r="A1345" s="44" t="s">
        <v>333</v>
      </c>
      <c r="B1345" s="45">
        <v>2018</v>
      </c>
      <c r="C1345" s="44" t="s">
        <v>19</v>
      </c>
      <c r="D1345" s="45">
        <v>49</v>
      </c>
      <c r="E1345" s="44" t="s">
        <v>194</v>
      </c>
    </row>
    <row r="1346" spans="1:5" x14ac:dyDescent="0.25">
      <c r="A1346" s="44" t="s">
        <v>390</v>
      </c>
      <c r="B1346" s="45">
        <v>2023</v>
      </c>
      <c r="C1346" s="44" t="s">
        <v>19</v>
      </c>
      <c r="D1346" s="45">
        <v>49</v>
      </c>
      <c r="E1346" s="44" t="s">
        <v>194</v>
      </c>
    </row>
    <row r="1347" spans="1:5" x14ac:dyDescent="0.25">
      <c r="A1347" s="44" t="s">
        <v>388</v>
      </c>
      <c r="B1347" s="45">
        <v>2021</v>
      </c>
      <c r="C1347" s="44" t="s">
        <v>19</v>
      </c>
      <c r="D1347" s="45">
        <v>50</v>
      </c>
      <c r="E1347" s="44" t="s">
        <v>194</v>
      </c>
    </row>
    <row r="1348" spans="1:5" x14ac:dyDescent="0.25">
      <c r="A1348" s="44" t="s">
        <v>375</v>
      </c>
      <c r="B1348" s="45">
        <v>2018</v>
      </c>
      <c r="C1348" s="44" t="s">
        <v>19</v>
      </c>
      <c r="D1348" s="45">
        <v>51</v>
      </c>
      <c r="E1348" s="44" t="s">
        <v>194</v>
      </c>
    </row>
    <row r="1349" spans="1:5" x14ac:dyDescent="0.25">
      <c r="A1349" s="44" t="s">
        <v>333</v>
      </c>
      <c r="B1349" s="45">
        <v>2020</v>
      </c>
      <c r="C1349" s="44" t="s">
        <v>19</v>
      </c>
      <c r="D1349" s="45">
        <v>52</v>
      </c>
      <c r="E1349" s="44" t="s">
        <v>194</v>
      </c>
    </row>
    <row r="1350" spans="1:5" x14ac:dyDescent="0.25">
      <c r="A1350" s="44" t="s">
        <v>333</v>
      </c>
      <c r="B1350" s="45">
        <v>2021</v>
      </c>
      <c r="C1350" s="44" t="s">
        <v>19</v>
      </c>
      <c r="D1350" s="45">
        <v>52</v>
      </c>
      <c r="E1350" s="44" t="s">
        <v>194</v>
      </c>
    </row>
    <row r="1351" spans="1:5" x14ac:dyDescent="0.25">
      <c r="A1351" s="44" t="s">
        <v>333</v>
      </c>
      <c r="B1351" s="45">
        <v>2022</v>
      </c>
      <c r="C1351" s="44" t="s">
        <v>19</v>
      </c>
      <c r="D1351" s="45">
        <v>52</v>
      </c>
      <c r="E1351" s="44" t="s">
        <v>194</v>
      </c>
    </row>
    <row r="1352" spans="1:5" x14ac:dyDescent="0.25">
      <c r="A1352" s="44" t="s">
        <v>333</v>
      </c>
      <c r="B1352" s="45">
        <v>2023</v>
      </c>
      <c r="C1352" s="44" t="s">
        <v>19</v>
      </c>
      <c r="D1352" s="45">
        <v>52</v>
      </c>
      <c r="E1352" s="44" t="s">
        <v>194</v>
      </c>
    </row>
    <row r="1353" spans="1:5" x14ac:dyDescent="0.25">
      <c r="A1353" s="44" t="s">
        <v>333</v>
      </c>
      <c r="B1353" s="45">
        <v>2019</v>
      </c>
      <c r="C1353" s="44" t="s">
        <v>19</v>
      </c>
      <c r="D1353" s="45">
        <v>53</v>
      </c>
      <c r="E1353" s="44" t="s">
        <v>194</v>
      </c>
    </row>
    <row r="1354" spans="1:5" x14ac:dyDescent="0.25">
      <c r="A1354" s="44" t="s">
        <v>390</v>
      </c>
      <c r="B1354" s="45">
        <v>2022</v>
      </c>
      <c r="C1354" s="44" t="s">
        <v>19</v>
      </c>
      <c r="D1354" s="45">
        <v>53</v>
      </c>
      <c r="E1354" s="44" t="s">
        <v>194</v>
      </c>
    </row>
    <row r="1355" spans="1:5" x14ac:dyDescent="0.25">
      <c r="A1355" s="44" t="s">
        <v>329</v>
      </c>
      <c r="B1355" s="45">
        <v>2018</v>
      </c>
      <c r="C1355" s="44" t="s">
        <v>19</v>
      </c>
      <c r="D1355" s="45">
        <v>54</v>
      </c>
      <c r="E1355" s="44" t="s">
        <v>194</v>
      </c>
    </row>
    <row r="1356" spans="1:5" x14ac:dyDescent="0.25">
      <c r="A1356" s="44" t="s">
        <v>355</v>
      </c>
      <c r="B1356" s="45">
        <v>2020</v>
      </c>
      <c r="C1356" s="44" t="s">
        <v>19</v>
      </c>
      <c r="D1356" s="45">
        <v>55</v>
      </c>
      <c r="E1356" s="44" t="s">
        <v>194</v>
      </c>
    </row>
    <row r="1357" spans="1:5" x14ac:dyDescent="0.25">
      <c r="A1357" s="44" t="s">
        <v>390</v>
      </c>
      <c r="B1357" s="45">
        <v>2020</v>
      </c>
      <c r="C1357" s="44" t="s">
        <v>19</v>
      </c>
      <c r="D1357" s="45">
        <v>55</v>
      </c>
      <c r="E1357" s="44" t="s">
        <v>194</v>
      </c>
    </row>
    <row r="1358" spans="1:5" x14ac:dyDescent="0.25">
      <c r="A1358" s="44" t="s">
        <v>368</v>
      </c>
      <c r="B1358" s="45">
        <v>2020</v>
      </c>
      <c r="C1358" s="44" t="s">
        <v>19</v>
      </c>
      <c r="D1358" s="45">
        <v>56</v>
      </c>
      <c r="E1358" s="44" t="s">
        <v>194</v>
      </c>
    </row>
    <row r="1359" spans="1:5" x14ac:dyDescent="0.25">
      <c r="A1359" s="44" t="s">
        <v>304</v>
      </c>
      <c r="B1359" s="45">
        <v>2022</v>
      </c>
      <c r="C1359" s="44" t="s">
        <v>19</v>
      </c>
      <c r="D1359" s="45">
        <v>56</v>
      </c>
      <c r="E1359" s="44" t="s">
        <v>194</v>
      </c>
    </row>
    <row r="1360" spans="1:5" x14ac:dyDescent="0.25">
      <c r="A1360" s="44" t="s">
        <v>329</v>
      </c>
      <c r="B1360" s="45">
        <v>2019</v>
      </c>
      <c r="C1360" s="44" t="s">
        <v>19</v>
      </c>
      <c r="D1360" s="45">
        <v>57</v>
      </c>
      <c r="E1360" s="44" t="s">
        <v>194</v>
      </c>
    </row>
    <row r="1361" spans="1:5" x14ac:dyDescent="0.25">
      <c r="A1361" s="44" t="s">
        <v>368</v>
      </c>
      <c r="B1361" s="45">
        <v>2019</v>
      </c>
      <c r="C1361" s="44" t="s">
        <v>19</v>
      </c>
      <c r="D1361" s="45">
        <v>57</v>
      </c>
      <c r="E1361" s="44" t="s">
        <v>194</v>
      </c>
    </row>
    <row r="1362" spans="1:5" x14ac:dyDescent="0.25">
      <c r="A1362" s="44" t="s">
        <v>329</v>
      </c>
      <c r="B1362" s="45">
        <v>2020</v>
      </c>
      <c r="C1362" s="44" t="s">
        <v>19</v>
      </c>
      <c r="D1362" s="45">
        <v>57</v>
      </c>
      <c r="E1362" s="44" t="s">
        <v>194</v>
      </c>
    </row>
    <row r="1363" spans="1:5" x14ac:dyDescent="0.25">
      <c r="A1363" s="44" t="s">
        <v>388</v>
      </c>
      <c r="B1363" s="45">
        <v>2020</v>
      </c>
      <c r="C1363" s="44" t="s">
        <v>19</v>
      </c>
      <c r="D1363" s="45">
        <v>57</v>
      </c>
      <c r="E1363" s="44" t="s">
        <v>194</v>
      </c>
    </row>
    <row r="1364" spans="1:5" x14ac:dyDescent="0.25">
      <c r="A1364" s="44" t="s">
        <v>355</v>
      </c>
      <c r="B1364" s="45">
        <v>2021</v>
      </c>
      <c r="C1364" s="44" t="s">
        <v>19</v>
      </c>
      <c r="D1364" s="45">
        <v>57</v>
      </c>
      <c r="E1364" s="44" t="s">
        <v>194</v>
      </c>
    </row>
    <row r="1365" spans="1:5" x14ac:dyDescent="0.25">
      <c r="A1365" s="44" t="s">
        <v>329</v>
      </c>
      <c r="B1365" s="45">
        <v>2021</v>
      </c>
      <c r="C1365" s="44" t="s">
        <v>19</v>
      </c>
      <c r="D1365" s="45">
        <v>57</v>
      </c>
      <c r="E1365" s="44" t="s">
        <v>194</v>
      </c>
    </row>
    <row r="1366" spans="1:5" x14ac:dyDescent="0.25">
      <c r="A1366" s="44" t="s">
        <v>368</v>
      </c>
      <c r="B1366" s="45">
        <v>2021</v>
      </c>
      <c r="C1366" s="44" t="s">
        <v>19</v>
      </c>
      <c r="D1366" s="45">
        <v>57</v>
      </c>
      <c r="E1366" s="44" t="s">
        <v>194</v>
      </c>
    </row>
    <row r="1367" spans="1:5" x14ac:dyDescent="0.25">
      <c r="A1367" s="44" t="s">
        <v>355</v>
      </c>
      <c r="B1367" s="45">
        <v>2022</v>
      </c>
      <c r="C1367" s="44" t="s">
        <v>19</v>
      </c>
      <c r="D1367" s="45">
        <v>57</v>
      </c>
      <c r="E1367" s="44" t="s">
        <v>194</v>
      </c>
    </row>
    <row r="1368" spans="1:5" x14ac:dyDescent="0.25">
      <c r="A1368" s="44" t="s">
        <v>304</v>
      </c>
      <c r="B1368" s="45">
        <v>2023</v>
      </c>
      <c r="C1368" s="44" t="s">
        <v>19</v>
      </c>
      <c r="D1368" s="45">
        <v>57</v>
      </c>
      <c r="E1368" s="44" t="s">
        <v>194</v>
      </c>
    </row>
    <row r="1369" spans="1:5" x14ac:dyDescent="0.25">
      <c r="A1369" s="44" t="s">
        <v>368</v>
      </c>
      <c r="B1369" s="45">
        <v>2023</v>
      </c>
      <c r="C1369" s="44" t="s">
        <v>19</v>
      </c>
      <c r="D1369" s="45">
        <v>57</v>
      </c>
      <c r="E1369" s="44" t="s">
        <v>194</v>
      </c>
    </row>
    <row r="1370" spans="1:5" x14ac:dyDescent="0.25">
      <c r="A1370" s="44" t="s">
        <v>368</v>
      </c>
      <c r="B1370" s="45">
        <v>2018</v>
      </c>
      <c r="C1370" s="44" t="s">
        <v>19</v>
      </c>
      <c r="D1370" s="45">
        <v>58</v>
      </c>
      <c r="E1370" s="44" t="s">
        <v>194</v>
      </c>
    </row>
    <row r="1371" spans="1:5" x14ac:dyDescent="0.25">
      <c r="A1371" s="44" t="s">
        <v>375</v>
      </c>
      <c r="B1371" s="45">
        <v>2021</v>
      </c>
      <c r="C1371" s="44" t="s">
        <v>19</v>
      </c>
      <c r="D1371" s="45">
        <v>58</v>
      </c>
      <c r="E1371" s="44" t="s">
        <v>194</v>
      </c>
    </row>
    <row r="1372" spans="1:5" x14ac:dyDescent="0.25">
      <c r="A1372" s="44" t="s">
        <v>368</v>
      </c>
      <c r="B1372" s="45">
        <v>2022</v>
      </c>
      <c r="C1372" s="44" t="s">
        <v>19</v>
      </c>
      <c r="D1372" s="45">
        <v>58</v>
      </c>
      <c r="E1372" s="44" t="s">
        <v>194</v>
      </c>
    </row>
    <row r="1373" spans="1:5" x14ac:dyDescent="0.25">
      <c r="A1373" s="44" t="s">
        <v>355</v>
      </c>
      <c r="B1373" s="45">
        <v>2018</v>
      </c>
      <c r="C1373" s="44" t="s">
        <v>19</v>
      </c>
      <c r="D1373" s="45">
        <v>59</v>
      </c>
      <c r="E1373" s="44" t="s">
        <v>194</v>
      </c>
    </row>
    <row r="1374" spans="1:5" x14ac:dyDescent="0.25">
      <c r="A1374" s="44" t="s">
        <v>354</v>
      </c>
      <c r="B1374" s="45">
        <v>2018</v>
      </c>
      <c r="C1374" s="44" t="s">
        <v>19</v>
      </c>
      <c r="D1374" s="45">
        <v>59</v>
      </c>
      <c r="E1374" s="44" t="s">
        <v>194</v>
      </c>
    </row>
    <row r="1375" spans="1:5" x14ac:dyDescent="0.25">
      <c r="A1375" s="44" t="s">
        <v>375</v>
      </c>
      <c r="B1375" s="45">
        <v>2020</v>
      </c>
      <c r="C1375" s="44" t="s">
        <v>19</v>
      </c>
      <c r="D1375" s="45">
        <v>59</v>
      </c>
      <c r="E1375" s="44" t="s">
        <v>194</v>
      </c>
    </row>
    <row r="1376" spans="1:5" x14ac:dyDescent="0.25">
      <c r="A1376" s="44" t="s">
        <v>355</v>
      </c>
      <c r="B1376" s="45">
        <v>2023</v>
      </c>
      <c r="C1376" s="44" t="s">
        <v>19</v>
      </c>
      <c r="D1376" s="45">
        <v>59</v>
      </c>
      <c r="E1376" s="44" t="s">
        <v>194</v>
      </c>
    </row>
    <row r="1377" spans="1:5" x14ac:dyDescent="0.25">
      <c r="A1377" s="44" t="s">
        <v>376</v>
      </c>
      <c r="B1377" s="45">
        <v>2018</v>
      </c>
      <c r="C1377" s="44" t="s">
        <v>19</v>
      </c>
      <c r="D1377" s="45">
        <v>60</v>
      </c>
      <c r="E1377" s="44" t="s">
        <v>194</v>
      </c>
    </row>
    <row r="1378" spans="1:5" x14ac:dyDescent="0.25">
      <c r="A1378" s="44" t="s">
        <v>355</v>
      </c>
      <c r="B1378" s="45">
        <v>2019</v>
      </c>
      <c r="C1378" s="44" t="s">
        <v>19</v>
      </c>
      <c r="D1378" s="45">
        <v>60</v>
      </c>
      <c r="E1378" s="44" t="s">
        <v>194</v>
      </c>
    </row>
    <row r="1379" spans="1:5" x14ac:dyDescent="0.25">
      <c r="A1379" s="44" t="s">
        <v>375</v>
      </c>
      <c r="B1379" s="45">
        <v>2019</v>
      </c>
      <c r="C1379" s="44" t="s">
        <v>19</v>
      </c>
      <c r="D1379" s="45">
        <v>60</v>
      </c>
      <c r="E1379" s="44" t="s">
        <v>194</v>
      </c>
    </row>
    <row r="1380" spans="1:5" x14ac:dyDescent="0.25">
      <c r="A1380" s="44" t="s">
        <v>329</v>
      </c>
      <c r="B1380" s="45">
        <v>2022</v>
      </c>
      <c r="C1380" s="44" t="s">
        <v>19</v>
      </c>
      <c r="D1380" s="45">
        <v>60</v>
      </c>
      <c r="E1380" s="44" t="s">
        <v>194</v>
      </c>
    </row>
    <row r="1381" spans="1:5" x14ac:dyDescent="0.25">
      <c r="A1381" s="44" t="s">
        <v>329</v>
      </c>
      <c r="B1381" s="45">
        <v>2023</v>
      </c>
      <c r="C1381" s="44" t="s">
        <v>19</v>
      </c>
      <c r="D1381" s="45">
        <v>61</v>
      </c>
      <c r="E1381" s="44" t="s">
        <v>194</v>
      </c>
    </row>
    <row r="1382" spans="1:5" x14ac:dyDescent="0.25">
      <c r="A1382" s="44" t="s">
        <v>390</v>
      </c>
      <c r="B1382" s="45">
        <v>2021</v>
      </c>
      <c r="C1382" s="44" t="s">
        <v>19</v>
      </c>
      <c r="D1382" s="45">
        <v>62</v>
      </c>
      <c r="E1382" s="44" t="s">
        <v>194</v>
      </c>
    </row>
    <row r="1383" spans="1:5" x14ac:dyDescent="0.25">
      <c r="A1383" s="44" t="s">
        <v>362</v>
      </c>
      <c r="B1383" s="45">
        <v>2018</v>
      </c>
      <c r="C1383" s="44" t="s">
        <v>19</v>
      </c>
      <c r="D1383" s="45">
        <v>63</v>
      </c>
      <c r="E1383" s="44" t="s">
        <v>194</v>
      </c>
    </row>
    <row r="1384" spans="1:5" x14ac:dyDescent="0.25">
      <c r="A1384" s="44" t="s">
        <v>390</v>
      </c>
      <c r="B1384" s="45">
        <v>2018</v>
      </c>
      <c r="C1384" s="44" t="s">
        <v>19</v>
      </c>
      <c r="D1384" s="45">
        <v>63</v>
      </c>
      <c r="E1384" s="44" t="s">
        <v>194</v>
      </c>
    </row>
    <row r="1385" spans="1:5" x14ac:dyDescent="0.25">
      <c r="A1385" s="44" t="s">
        <v>388</v>
      </c>
      <c r="B1385" s="45">
        <v>2018</v>
      </c>
      <c r="C1385" s="44" t="s">
        <v>19</v>
      </c>
      <c r="D1385" s="45">
        <v>64</v>
      </c>
      <c r="E1385" s="44" t="s">
        <v>194</v>
      </c>
    </row>
    <row r="1386" spans="1:5" x14ac:dyDescent="0.25">
      <c r="A1386" s="44" t="s">
        <v>362</v>
      </c>
      <c r="B1386" s="45">
        <v>2019</v>
      </c>
      <c r="C1386" s="44" t="s">
        <v>19</v>
      </c>
      <c r="D1386" s="45">
        <v>64</v>
      </c>
      <c r="E1386" s="44" t="s">
        <v>194</v>
      </c>
    </row>
    <row r="1387" spans="1:5" x14ac:dyDescent="0.25">
      <c r="A1387" s="44" t="s">
        <v>354</v>
      </c>
      <c r="B1387" s="45">
        <v>2020</v>
      </c>
      <c r="C1387" s="44" t="s">
        <v>19</v>
      </c>
      <c r="D1387" s="45">
        <v>64</v>
      </c>
      <c r="E1387" s="44" t="s">
        <v>194</v>
      </c>
    </row>
    <row r="1388" spans="1:5" x14ac:dyDescent="0.25">
      <c r="A1388" s="44" t="s">
        <v>390</v>
      </c>
      <c r="B1388" s="45">
        <v>2019</v>
      </c>
      <c r="C1388" s="44" t="s">
        <v>19</v>
      </c>
      <c r="D1388" s="45">
        <v>65</v>
      </c>
      <c r="E1388" s="44" t="s">
        <v>194</v>
      </c>
    </row>
    <row r="1389" spans="1:5" x14ac:dyDescent="0.25">
      <c r="A1389" s="44" t="s">
        <v>354</v>
      </c>
      <c r="B1389" s="45">
        <v>2019</v>
      </c>
      <c r="C1389" s="44" t="s">
        <v>19</v>
      </c>
      <c r="D1389" s="45">
        <v>65</v>
      </c>
      <c r="E1389" s="44" t="s">
        <v>194</v>
      </c>
    </row>
    <row r="1390" spans="1:5" x14ac:dyDescent="0.25">
      <c r="A1390" s="44" t="s">
        <v>382</v>
      </c>
      <c r="B1390" s="45">
        <v>2022</v>
      </c>
      <c r="C1390" s="44" t="s">
        <v>19</v>
      </c>
      <c r="D1390" s="45">
        <v>65</v>
      </c>
      <c r="E1390" s="44" t="s">
        <v>194</v>
      </c>
    </row>
    <row r="1391" spans="1:5" x14ac:dyDescent="0.25">
      <c r="A1391" s="44" t="s">
        <v>376</v>
      </c>
      <c r="B1391" s="45">
        <v>2019</v>
      </c>
      <c r="C1391" s="44" t="s">
        <v>19</v>
      </c>
      <c r="D1391" s="45">
        <v>66</v>
      </c>
      <c r="E1391" s="44" t="s">
        <v>194</v>
      </c>
    </row>
    <row r="1392" spans="1:5" x14ac:dyDescent="0.25">
      <c r="A1392" s="44" t="s">
        <v>362</v>
      </c>
      <c r="B1392" s="45">
        <v>2020</v>
      </c>
      <c r="C1392" s="44" t="s">
        <v>19</v>
      </c>
      <c r="D1392" s="45">
        <v>66</v>
      </c>
      <c r="E1392" s="44" t="s">
        <v>194</v>
      </c>
    </row>
    <row r="1393" spans="1:5" x14ac:dyDescent="0.25">
      <c r="A1393" s="44" t="s">
        <v>303</v>
      </c>
      <c r="B1393" s="45">
        <v>2022</v>
      </c>
      <c r="C1393" s="44" t="s">
        <v>19</v>
      </c>
      <c r="D1393" s="45">
        <v>67</v>
      </c>
      <c r="E1393" s="44" t="s">
        <v>194</v>
      </c>
    </row>
    <row r="1394" spans="1:5" x14ac:dyDescent="0.25">
      <c r="A1394" s="44" t="s">
        <v>303</v>
      </c>
      <c r="B1394" s="45">
        <v>2023</v>
      </c>
      <c r="C1394" s="44" t="s">
        <v>19</v>
      </c>
      <c r="D1394" s="45">
        <v>68</v>
      </c>
      <c r="E1394" s="44" t="s">
        <v>194</v>
      </c>
    </row>
    <row r="1395" spans="1:5" x14ac:dyDescent="0.25">
      <c r="A1395" s="44" t="s">
        <v>376</v>
      </c>
      <c r="B1395" s="45">
        <v>2020</v>
      </c>
      <c r="C1395" s="44" t="s">
        <v>19</v>
      </c>
      <c r="D1395" s="45">
        <v>69</v>
      </c>
      <c r="E1395" s="44" t="s">
        <v>194</v>
      </c>
    </row>
    <row r="1396" spans="1:5" x14ac:dyDescent="0.25">
      <c r="A1396" s="44" t="s">
        <v>388</v>
      </c>
      <c r="B1396" s="45">
        <v>2019</v>
      </c>
      <c r="C1396" s="44" t="s">
        <v>19</v>
      </c>
      <c r="D1396" s="45">
        <v>70</v>
      </c>
      <c r="E1396" s="44" t="s">
        <v>194</v>
      </c>
    </row>
    <row r="1397" spans="1:5" x14ac:dyDescent="0.25">
      <c r="A1397" s="44" t="s">
        <v>376</v>
      </c>
      <c r="B1397" s="45">
        <v>2021</v>
      </c>
      <c r="C1397" s="44" t="s">
        <v>19</v>
      </c>
      <c r="D1397" s="45">
        <v>72</v>
      </c>
      <c r="E1397" s="44" t="s">
        <v>194</v>
      </c>
    </row>
    <row r="1398" spans="1:5" x14ac:dyDescent="0.25">
      <c r="A1398" s="44" t="s">
        <v>362</v>
      </c>
      <c r="B1398" s="45">
        <v>2021</v>
      </c>
      <c r="C1398" s="44" t="s">
        <v>19</v>
      </c>
      <c r="D1398" s="45">
        <v>72</v>
      </c>
      <c r="E1398" s="44" t="s">
        <v>194</v>
      </c>
    </row>
    <row r="1399" spans="1:5" x14ac:dyDescent="0.25">
      <c r="A1399" s="44" t="s">
        <v>376</v>
      </c>
      <c r="B1399" s="45">
        <v>2022</v>
      </c>
      <c r="C1399" s="44" t="s">
        <v>19</v>
      </c>
      <c r="D1399" s="45">
        <v>74</v>
      </c>
      <c r="E1399" s="44" t="s">
        <v>194</v>
      </c>
    </row>
    <row r="1400" spans="1:5" x14ac:dyDescent="0.25">
      <c r="A1400" s="44" t="s">
        <v>365</v>
      </c>
      <c r="B1400" s="45">
        <v>2023</v>
      </c>
      <c r="C1400" s="44" t="s">
        <v>19</v>
      </c>
      <c r="D1400" s="45">
        <v>74</v>
      </c>
      <c r="E1400" s="44" t="s">
        <v>194</v>
      </c>
    </row>
    <row r="1401" spans="1:5" x14ac:dyDescent="0.25">
      <c r="A1401" s="44" t="s">
        <v>376</v>
      </c>
      <c r="B1401" s="45">
        <v>2023</v>
      </c>
      <c r="C1401" s="44" t="s">
        <v>19</v>
      </c>
      <c r="D1401" s="45">
        <v>75</v>
      </c>
      <c r="E1401" s="44" t="s">
        <v>194</v>
      </c>
    </row>
    <row r="1402" spans="1:5" x14ac:dyDescent="0.25">
      <c r="A1402" s="44" t="s">
        <v>362</v>
      </c>
      <c r="B1402" s="45">
        <v>2022</v>
      </c>
      <c r="C1402" s="44" t="s">
        <v>19</v>
      </c>
      <c r="D1402" s="45">
        <v>76</v>
      </c>
      <c r="E1402" s="44" t="s">
        <v>194</v>
      </c>
    </row>
    <row r="1403" spans="1:5" x14ac:dyDescent="0.25">
      <c r="A1403" s="44" t="s">
        <v>379</v>
      </c>
      <c r="B1403" s="45">
        <v>2018</v>
      </c>
      <c r="C1403" s="44" t="s">
        <v>19</v>
      </c>
      <c r="D1403" s="45">
        <v>77</v>
      </c>
      <c r="E1403" s="44" t="s">
        <v>194</v>
      </c>
    </row>
    <row r="1404" spans="1:5" x14ac:dyDescent="0.25">
      <c r="A1404" s="44" t="s">
        <v>380</v>
      </c>
      <c r="B1404" s="45">
        <v>2020</v>
      </c>
      <c r="C1404" s="44" t="s">
        <v>19</v>
      </c>
      <c r="D1404" s="45">
        <v>77</v>
      </c>
      <c r="E1404" s="44" t="s">
        <v>194</v>
      </c>
    </row>
    <row r="1405" spans="1:5" x14ac:dyDescent="0.25">
      <c r="A1405" s="44" t="s">
        <v>365</v>
      </c>
      <c r="B1405" s="45">
        <v>2020</v>
      </c>
      <c r="C1405" s="44" t="s">
        <v>19</v>
      </c>
      <c r="D1405" s="45">
        <v>77</v>
      </c>
      <c r="E1405" s="44" t="s">
        <v>194</v>
      </c>
    </row>
    <row r="1406" spans="1:5" x14ac:dyDescent="0.25">
      <c r="A1406" s="44" t="s">
        <v>380</v>
      </c>
      <c r="B1406" s="45">
        <v>2021</v>
      </c>
      <c r="C1406" s="44" t="s">
        <v>19</v>
      </c>
      <c r="D1406" s="45">
        <v>77</v>
      </c>
      <c r="E1406" s="44" t="s">
        <v>194</v>
      </c>
    </row>
    <row r="1407" spans="1:5" x14ac:dyDescent="0.25">
      <c r="A1407" s="44" t="s">
        <v>369</v>
      </c>
      <c r="B1407" s="45">
        <v>2021</v>
      </c>
      <c r="C1407" s="44" t="s">
        <v>19</v>
      </c>
      <c r="D1407" s="45">
        <v>77</v>
      </c>
      <c r="E1407" s="44" t="s">
        <v>194</v>
      </c>
    </row>
    <row r="1408" spans="1:5" x14ac:dyDescent="0.25">
      <c r="A1408" s="44" t="s">
        <v>369</v>
      </c>
      <c r="B1408" s="45">
        <v>2022</v>
      </c>
      <c r="C1408" s="44" t="s">
        <v>19</v>
      </c>
      <c r="D1408" s="45">
        <v>77</v>
      </c>
      <c r="E1408" s="44" t="s">
        <v>194</v>
      </c>
    </row>
    <row r="1409" spans="1:5" x14ac:dyDescent="0.25">
      <c r="A1409" s="44" t="s">
        <v>380</v>
      </c>
      <c r="B1409" s="45">
        <v>2018</v>
      </c>
      <c r="C1409" s="44" t="s">
        <v>19</v>
      </c>
      <c r="D1409" s="45">
        <v>78</v>
      </c>
      <c r="E1409" s="44" t="s">
        <v>194</v>
      </c>
    </row>
    <row r="1410" spans="1:5" x14ac:dyDescent="0.25">
      <c r="A1410" s="44" t="s">
        <v>365</v>
      </c>
      <c r="B1410" s="45">
        <v>2018</v>
      </c>
      <c r="C1410" s="44" t="s">
        <v>19</v>
      </c>
      <c r="D1410" s="45">
        <v>78</v>
      </c>
      <c r="E1410" s="44" t="s">
        <v>194</v>
      </c>
    </row>
    <row r="1411" spans="1:5" x14ac:dyDescent="0.25">
      <c r="A1411" s="44" t="s">
        <v>365</v>
      </c>
      <c r="B1411" s="45">
        <v>2021</v>
      </c>
      <c r="C1411" s="44" t="s">
        <v>19</v>
      </c>
      <c r="D1411" s="45">
        <v>78</v>
      </c>
      <c r="E1411" s="44" t="s">
        <v>194</v>
      </c>
    </row>
    <row r="1412" spans="1:5" x14ac:dyDescent="0.25">
      <c r="A1412" s="44" t="s">
        <v>365</v>
      </c>
      <c r="B1412" s="45">
        <v>2022</v>
      </c>
      <c r="C1412" s="44" t="s">
        <v>19</v>
      </c>
      <c r="D1412" s="45">
        <v>78</v>
      </c>
      <c r="E1412" s="44" t="s">
        <v>194</v>
      </c>
    </row>
    <row r="1413" spans="1:5" x14ac:dyDescent="0.25">
      <c r="A1413" s="44" t="s">
        <v>365</v>
      </c>
      <c r="B1413" s="45">
        <v>2019</v>
      </c>
      <c r="C1413" s="44" t="s">
        <v>19</v>
      </c>
      <c r="D1413" s="45">
        <v>79</v>
      </c>
      <c r="E1413" s="44" t="s">
        <v>194</v>
      </c>
    </row>
    <row r="1414" spans="1:5" x14ac:dyDescent="0.25">
      <c r="A1414" s="44" t="s">
        <v>366</v>
      </c>
      <c r="B1414" s="45">
        <v>2020</v>
      </c>
      <c r="C1414" s="44" t="s">
        <v>19</v>
      </c>
      <c r="D1414" s="45">
        <v>79</v>
      </c>
      <c r="E1414" s="44" t="s">
        <v>194</v>
      </c>
    </row>
    <row r="1415" spans="1:5" x14ac:dyDescent="0.25">
      <c r="A1415" s="44" t="s">
        <v>380</v>
      </c>
      <c r="B1415" s="45">
        <v>2019</v>
      </c>
      <c r="C1415" s="44" t="s">
        <v>19</v>
      </c>
      <c r="D1415" s="45">
        <v>80</v>
      </c>
      <c r="E1415" s="44" t="s">
        <v>194</v>
      </c>
    </row>
    <row r="1416" spans="1:5" x14ac:dyDescent="0.25">
      <c r="A1416" s="44" t="s">
        <v>380</v>
      </c>
      <c r="B1416" s="45">
        <v>2022</v>
      </c>
      <c r="C1416" s="44" t="s">
        <v>19</v>
      </c>
      <c r="D1416" s="45">
        <v>80</v>
      </c>
      <c r="E1416" s="44" t="s">
        <v>194</v>
      </c>
    </row>
    <row r="1417" spans="1:5" x14ac:dyDescent="0.25">
      <c r="A1417" s="44" t="s">
        <v>362</v>
      </c>
      <c r="B1417" s="45">
        <v>2023</v>
      </c>
      <c r="C1417" s="44" t="s">
        <v>19</v>
      </c>
      <c r="D1417" s="45">
        <v>80</v>
      </c>
      <c r="E1417" s="44" t="s">
        <v>194</v>
      </c>
    </row>
    <row r="1418" spans="1:5" x14ac:dyDescent="0.25">
      <c r="A1418" s="44" t="s">
        <v>373</v>
      </c>
      <c r="B1418" s="45">
        <v>2018</v>
      </c>
      <c r="C1418" s="44" t="s">
        <v>19</v>
      </c>
      <c r="D1418" s="45">
        <v>81</v>
      </c>
      <c r="E1418" s="44" t="s">
        <v>194</v>
      </c>
    </row>
    <row r="1419" spans="1:5" x14ac:dyDescent="0.25">
      <c r="A1419" s="44" t="s">
        <v>366</v>
      </c>
      <c r="B1419" s="45">
        <v>2023</v>
      </c>
      <c r="C1419" s="44" t="s">
        <v>19</v>
      </c>
      <c r="D1419" s="45">
        <v>81</v>
      </c>
      <c r="E1419" s="44" t="s">
        <v>194</v>
      </c>
    </row>
    <row r="1420" spans="1:5" x14ac:dyDescent="0.25">
      <c r="A1420" s="44" t="s">
        <v>366</v>
      </c>
      <c r="B1420" s="45">
        <v>2022</v>
      </c>
      <c r="C1420" s="44" t="s">
        <v>19</v>
      </c>
      <c r="D1420" s="45">
        <v>82</v>
      </c>
      <c r="E1420" s="44" t="s">
        <v>194</v>
      </c>
    </row>
    <row r="1421" spans="1:5" x14ac:dyDescent="0.25">
      <c r="A1421" s="44" t="s">
        <v>380</v>
      </c>
      <c r="B1421" s="45">
        <v>2023</v>
      </c>
      <c r="C1421" s="44" t="s">
        <v>19</v>
      </c>
      <c r="D1421" s="45">
        <v>83</v>
      </c>
      <c r="E1421" s="44" t="s">
        <v>194</v>
      </c>
    </row>
    <row r="1422" spans="1:5" x14ac:dyDescent="0.25">
      <c r="A1422" s="44" t="s">
        <v>354</v>
      </c>
      <c r="B1422" s="45">
        <v>2021</v>
      </c>
      <c r="C1422" s="44" t="s">
        <v>19</v>
      </c>
      <c r="D1422" s="45">
        <v>84</v>
      </c>
      <c r="E1422" s="44" t="s">
        <v>194</v>
      </c>
    </row>
    <row r="1423" spans="1:5" x14ac:dyDescent="0.25">
      <c r="A1423" s="44" t="s">
        <v>379</v>
      </c>
      <c r="B1423" s="45">
        <v>2020</v>
      </c>
      <c r="C1423" s="44" t="s">
        <v>19</v>
      </c>
      <c r="D1423" s="45">
        <v>85</v>
      </c>
      <c r="E1423" s="44" t="s">
        <v>194</v>
      </c>
    </row>
    <row r="1424" spans="1:5" x14ac:dyDescent="0.25">
      <c r="A1424" s="44" t="s">
        <v>379</v>
      </c>
      <c r="B1424" s="45">
        <v>2019</v>
      </c>
      <c r="C1424" s="44" t="s">
        <v>19</v>
      </c>
      <c r="D1424" s="45">
        <v>86</v>
      </c>
      <c r="E1424" s="44" t="s">
        <v>194</v>
      </c>
    </row>
    <row r="1425" spans="1:5" x14ac:dyDescent="0.25">
      <c r="A1425" s="44" t="s">
        <v>366</v>
      </c>
      <c r="B1425" s="45">
        <v>2021</v>
      </c>
      <c r="C1425" s="44" t="s">
        <v>19</v>
      </c>
      <c r="D1425" s="45">
        <v>86</v>
      </c>
      <c r="E1425" s="44" t="s">
        <v>194</v>
      </c>
    </row>
    <row r="1426" spans="1:5" x14ac:dyDescent="0.25">
      <c r="A1426" s="44" t="s">
        <v>382</v>
      </c>
      <c r="B1426" s="45">
        <v>2023</v>
      </c>
      <c r="C1426" s="44" t="s">
        <v>19</v>
      </c>
      <c r="D1426" s="45">
        <v>87</v>
      </c>
      <c r="E1426" s="44" t="s">
        <v>194</v>
      </c>
    </row>
    <row r="1427" spans="1:5" x14ac:dyDescent="0.25">
      <c r="A1427" s="44" t="s">
        <v>366</v>
      </c>
      <c r="B1427" s="45">
        <v>2018</v>
      </c>
      <c r="C1427" s="44" t="s">
        <v>19</v>
      </c>
      <c r="D1427" s="45">
        <v>88</v>
      </c>
      <c r="E1427" s="44" t="s">
        <v>194</v>
      </c>
    </row>
    <row r="1428" spans="1:5" x14ac:dyDescent="0.25">
      <c r="A1428" s="44" t="s">
        <v>293</v>
      </c>
      <c r="B1428" s="45">
        <v>2018</v>
      </c>
      <c r="C1428" s="44" t="s">
        <v>19</v>
      </c>
      <c r="D1428" s="45">
        <v>89</v>
      </c>
      <c r="E1428" s="44" t="s">
        <v>194</v>
      </c>
    </row>
    <row r="1429" spans="1:5" x14ac:dyDescent="0.25">
      <c r="A1429" s="44" t="s">
        <v>293</v>
      </c>
      <c r="B1429" s="45">
        <v>2019</v>
      </c>
      <c r="C1429" s="44" t="s">
        <v>19</v>
      </c>
      <c r="D1429" s="45">
        <v>89</v>
      </c>
      <c r="E1429" s="44" t="s">
        <v>194</v>
      </c>
    </row>
    <row r="1430" spans="1:5" x14ac:dyDescent="0.25">
      <c r="A1430" s="44" t="s">
        <v>369</v>
      </c>
      <c r="B1430" s="45">
        <v>2020</v>
      </c>
      <c r="C1430" s="44" t="s">
        <v>19</v>
      </c>
      <c r="D1430" s="45">
        <v>89</v>
      </c>
      <c r="E1430" s="44" t="s">
        <v>194</v>
      </c>
    </row>
    <row r="1431" spans="1:5" x14ac:dyDescent="0.25">
      <c r="A1431" s="44" t="s">
        <v>293</v>
      </c>
      <c r="B1431" s="45">
        <v>2020</v>
      </c>
      <c r="C1431" s="44" t="s">
        <v>19</v>
      </c>
      <c r="D1431" s="45">
        <v>90</v>
      </c>
      <c r="E1431" s="44" t="s">
        <v>194</v>
      </c>
    </row>
    <row r="1432" spans="1:5" x14ac:dyDescent="0.25">
      <c r="A1432" s="44" t="s">
        <v>379</v>
      </c>
      <c r="B1432" s="45">
        <v>2021</v>
      </c>
      <c r="C1432" s="44" t="s">
        <v>19</v>
      </c>
      <c r="D1432" s="45">
        <v>93</v>
      </c>
      <c r="E1432" s="44" t="s">
        <v>194</v>
      </c>
    </row>
    <row r="1433" spans="1:5" x14ac:dyDescent="0.25">
      <c r="A1433" s="44" t="s">
        <v>366</v>
      </c>
      <c r="B1433" s="45">
        <v>2019</v>
      </c>
      <c r="C1433" s="44" t="s">
        <v>19</v>
      </c>
      <c r="D1433" s="45">
        <v>96</v>
      </c>
      <c r="E1433" s="44" t="s">
        <v>194</v>
      </c>
    </row>
    <row r="1434" spans="1:5" x14ac:dyDescent="0.25">
      <c r="A1434" s="44" t="s">
        <v>293</v>
      </c>
      <c r="B1434" s="45">
        <v>2021</v>
      </c>
      <c r="C1434" s="44" t="s">
        <v>19</v>
      </c>
      <c r="D1434" s="45">
        <v>97</v>
      </c>
      <c r="E1434" s="44" t="s">
        <v>194</v>
      </c>
    </row>
    <row r="1435" spans="1:5" x14ac:dyDescent="0.25">
      <c r="A1435" s="44" t="s">
        <v>371</v>
      </c>
      <c r="B1435" s="45">
        <v>2018</v>
      </c>
      <c r="C1435" s="44" t="s">
        <v>19</v>
      </c>
      <c r="D1435" s="45">
        <v>98</v>
      </c>
      <c r="E1435" s="44" t="s">
        <v>194</v>
      </c>
    </row>
    <row r="1436" spans="1:5" x14ac:dyDescent="0.25">
      <c r="A1436" s="44" t="s">
        <v>373</v>
      </c>
      <c r="B1436" s="45">
        <v>2019</v>
      </c>
      <c r="C1436" s="44" t="s">
        <v>19</v>
      </c>
      <c r="D1436" s="45">
        <v>98</v>
      </c>
      <c r="E1436" s="44" t="s">
        <v>194</v>
      </c>
    </row>
    <row r="1437" spans="1:5" x14ac:dyDescent="0.25">
      <c r="A1437" s="44" t="s">
        <v>379</v>
      </c>
      <c r="B1437" s="45">
        <v>2022</v>
      </c>
      <c r="C1437" s="44" t="s">
        <v>19</v>
      </c>
      <c r="D1437" s="45">
        <v>99</v>
      </c>
      <c r="E1437" s="44" t="s">
        <v>194</v>
      </c>
    </row>
    <row r="1438" spans="1:5" x14ac:dyDescent="0.25">
      <c r="A1438" s="44" t="s">
        <v>379</v>
      </c>
      <c r="B1438" s="45">
        <v>2023</v>
      </c>
      <c r="C1438" s="44" t="s">
        <v>19</v>
      </c>
      <c r="D1438" s="45">
        <v>99</v>
      </c>
      <c r="E1438" s="44" t="s">
        <v>194</v>
      </c>
    </row>
    <row r="1439" spans="1:5" x14ac:dyDescent="0.25">
      <c r="A1439" s="44" t="s">
        <v>369</v>
      </c>
      <c r="B1439" s="45">
        <v>2019</v>
      </c>
      <c r="C1439" s="44" t="s">
        <v>19</v>
      </c>
      <c r="D1439" s="45">
        <v>100</v>
      </c>
      <c r="E1439" s="44" t="s">
        <v>194</v>
      </c>
    </row>
    <row r="1440" spans="1:5" x14ac:dyDescent="0.25">
      <c r="A1440" s="44" t="s">
        <v>373</v>
      </c>
      <c r="B1440" s="45">
        <v>2020</v>
      </c>
      <c r="C1440" s="44" t="s">
        <v>19</v>
      </c>
      <c r="D1440" s="45">
        <v>100</v>
      </c>
      <c r="E1440" s="44" t="s">
        <v>194</v>
      </c>
    </row>
    <row r="1441" spans="1:5" x14ac:dyDescent="0.25">
      <c r="A1441" s="44" t="s">
        <v>371</v>
      </c>
      <c r="B1441" s="45">
        <v>2019</v>
      </c>
      <c r="C1441" s="44" t="s">
        <v>19</v>
      </c>
      <c r="D1441" s="45">
        <v>101</v>
      </c>
      <c r="E1441" s="44" t="s">
        <v>194</v>
      </c>
    </row>
    <row r="1442" spans="1:5" x14ac:dyDescent="0.25">
      <c r="A1442" s="44" t="s">
        <v>369</v>
      </c>
      <c r="B1442" s="45">
        <v>2018</v>
      </c>
      <c r="C1442" s="44" t="s">
        <v>19</v>
      </c>
      <c r="D1442" s="45">
        <v>102</v>
      </c>
      <c r="E1442" s="44" t="s">
        <v>194</v>
      </c>
    </row>
    <row r="1443" spans="1:5" x14ac:dyDescent="0.25">
      <c r="A1443" s="44" t="s">
        <v>282</v>
      </c>
      <c r="B1443" s="45">
        <v>2018</v>
      </c>
      <c r="C1443" s="44" t="s">
        <v>19</v>
      </c>
      <c r="D1443" s="45">
        <v>103</v>
      </c>
      <c r="E1443" s="44" t="s">
        <v>194</v>
      </c>
    </row>
    <row r="1444" spans="1:5" x14ac:dyDescent="0.25">
      <c r="A1444" s="44" t="s">
        <v>371</v>
      </c>
      <c r="B1444" s="45">
        <v>2020</v>
      </c>
      <c r="C1444" s="44" t="s">
        <v>19</v>
      </c>
      <c r="D1444" s="45">
        <v>103</v>
      </c>
      <c r="E1444" s="44" t="s">
        <v>194</v>
      </c>
    </row>
    <row r="1445" spans="1:5" x14ac:dyDescent="0.25">
      <c r="A1445" s="44" t="s">
        <v>293</v>
      </c>
      <c r="B1445" s="45">
        <v>2022</v>
      </c>
      <c r="C1445" s="44" t="s">
        <v>19</v>
      </c>
      <c r="D1445" s="45">
        <v>103</v>
      </c>
      <c r="E1445" s="44" t="s">
        <v>194</v>
      </c>
    </row>
    <row r="1446" spans="1:5" x14ac:dyDescent="0.25">
      <c r="A1446" s="44" t="s">
        <v>371</v>
      </c>
      <c r="B1446" s="45">
        <v>2021</v>
      </c>
      <c r="C1446" s="44" t="s">
        <v>19</v>
      </c>
      <c r="D1446" s="45">
        <v>105</v>
      </c>
      <c r="E1446" s="44" t="s">
        <v>194</v>
      </c>
    </row>
    <row r="1447" spans="1:5" x14ac:dyDescent="0.25">
      <c r="A1447" s="44" t="s">
        <v>354</v>
      </c>
      <c r="B1447" s="45">
        <v>2022</v>
      </c>
      <c r="C1447" s="44" t="s">
        <v>19</v>
      </c>
      <c r="D1447" s="45">
        <v>105</v>
      </c>
      <c r="E1447" s="44" t="s">
        <v>194</v>
      </c>
    </row>
    <row r="1448" spans="1:5" x14ac:dyDescent="0.25">
      <c r="A1448" s="44" t="s">
        <v>293</v>
      </c>
      <c r="B1448" s="45">
        <v>2023</v>
      </c>
      <c r="C1448" s="44" t="s">
        <v>19</v>
      </c>
      <c r="D1448" s="45">
        <v>105</v>
      </c>
      <c r="E1448" s="44" t="s">
        <v>194</v>
      </c>
    </row>
    <row r="1449" spans="1:5" x14ac:dyDescent="0.25">
      <c r="A1449" s="44" t="s">
        <v>303</v>
      </c>
      <c r="B1449" s="45">
        <v>2018</v>
      </c>
      <c r="C1449" s="44" t="s">
        <v>19</v>
      </c>
      <c r="D1449" s="45">
        <v>106</v>
      </c>
      <c r="E1449" s="44" t="s">
        <v>194</v>
      </c>
    </row>
    <row r="1450" spans="1:5" x14ac:dyDescent="0.25">
      <c r="A1450" s="44" t="s">
        <v>377</v>
      </c>
      <c r="B1450" s="45">
        <v>2018</v>
      </c>
      <c r="C1450" s="44" t="s">
        <v>19</v>
      </c>
      <c r="D1450" s="45">
        <v>106</v>
      </c>
      <c r="E1450" s="44" t="s">
        <v>194</v>
      </c>
    </row>
    <row r="1451" spans="1:5" x14ac:dyDescent="0.25">
      <c r="A1451" s="44" t="s">
        <v>372</v>
      </c>
      <c r="B1451" s="45">
        <v>2020</v>
      </c>
      <c r="C1451" s="44" t="s">
        <v>19</v>
      </c>
      <c r="D1451" s="45">
        <v>106</v>
      </c>
      <c r="E1451" s="44" t="s">
        <v>194</v>
      </c>
    </row>
    <row r="1452" spans="1:5" x14ac:dyDescent="0.25">
      <c r="A1452" s="44" t="s">
        <v>282</v>
      </c>
      <c r="B1452" s="45">
        <v>2019</v>
      </c>
      <c r="C1452" s="44" t="s">
        <v>19</v>
      </c>
      <c r="D1452" s="45">
        <v>108</v>
      </c>
      <c r="E1452" s="44" t="s">
        <v>194</v>
      </c>
    </row>
    <row r="1453" spans="1:5" x14ac:dyDescent="0.25">
      <c r="A1453" s="44" t="s">
        <v>303</v>
      </c>
      <c r="B1453" s="45">
        <v>2019</v>
      </c>
      <c r="C1453" s="44" t="s">
        <v>19</v>
      </c>
      <c r="D1453" s="45">
        <v>109</v>
      </c>
      <c r="E1453" s="44" t="s">
        <v>194</v>
      </c>
    </row>
    <row r="1454" spans="1:5" x14ac:dyDescent="0.25">
      <c r="A1454" s="44" t="s">
        <v>354</v>
      </c>
      <c r="B1454" s="45">
        <v>2023</v>
      </c>
      <c r="C1454" s="44" t="s">
        <v>19</v>
      </c>
      <c r="D1454" s="45">
        <v>109</v>
      </c>
      <c r="E1454" s="44" t="s">
        <v>194</v>
      </c>
    </row>
    <row r="1455" spans="1:5" x14ac:dyDescent="0.25">
      <c r="A1455" s="44" t="s">
        <v>282</v>
      </c>
      <c r="B1455" s="45">
        <v>2020</v>
      </c>
      <c r="C1455" s="44" t="s">
        <v>19</v>
      </c>
      <c r="D1455" s="45">
        <v>110</v>
      </c>
      <c r="E1455" s="44" t="s">
        <v>194</v>
      </c>
    </row>
    <row r="1456" spans="1:5" x14ac:dyDescent="0.25">
      <c r="A1456" s="44" t="s">
        <v>373</v>
      </c>
      <c r="B1456" s="45">
        <v>2021</v>
      </c>
      <c r="C1456" s="44" t="s">
        <v>19</v>
      </c>
      <c r="D1456" s="45">
        <v>110</v>
      </c>
      <c r="E1456" s="44" t="s">
        <v>194</v>
      </c>
    </row>
    <row r="1457" spans="1:5" x14ac:dyDescent="0.25">
      <c r="A1457" s="44" t="s">
        <v>372</v>
      </c>
      <c r="B1457" s="45">
        <v>2022</v>
      </c>
      <c r="C1457" s="44" t="s">
        <v>19</v>
      </c>
      <c r="D1457" s="45">
        <v>110</v>
      </c>
      <c r="E1457" s="44" t="s">
        <v>194</v>
      </c>
    </row>
    <row r="1458" spans="1:5" x14ac:dyDescent="0.25">
      <c r="A1458" s="44" t="s">
        <v>303</v>
      </c>
      <c r="B1458" s="45">
        <v>2021</v>
      </c>
      <c r="C1458" s="44" t="s">
        <v>19</v>
      </c>
      <c r="D1458" s="45">
        <v>111</v>
      </c>
      <c r="E1458" s="44" t="s">
        <v>194</v>
      </c>
    </row>
    <row r="1459" spans="1:5" x14ac:dyDescent="0.25">
      <c r="A1459" s="44" t="s">
        <v>282</v>
      </c>
      <c r="B1459" s="45">
        <v>2023</v>
      </c>
      <c r="C1459" s="44" t="s">
        <v>19</v>
      </c>
      <c r="D1459" s="45">
        <v>111</v>
      </c>
      <c r="E1459" s="44" t="s">
        <v>194</v>
      </c>
    </row>
    <row r="1460" spans="1:5" x14ac:dyDescent="0.25">
      <c r="A1460" s="44" t="s">
        <v>372</v>
      </c>
      <c r="B1460" s="45">
        <v>2023</v>
      </c>
      <c r="C1460" s="44" t="s">
        <v>19</v>
      </c>
      <c r="D1460" s="45">
        <v>111</v>
      </c>
      <c r="E1460" s="44" t="s">
        <v>194</v>
      </c>
    </row>
    <row r="1461" spans="1:5" x14ac:dyDescent="0.25">
      <c r="A1461" s="44" t="s">
        <v>367</v>
      </c>
      <c r="B1461" s="45">
        <v>2019</v>
      </c>
      <c r="C1461" s="44" t="s">
        <v>19</v>
      </c>
      <c r="D1461" s="45">
        <v>112</v>
      </c>
      <c r="E1461" s="44" t="s">
        <v>194</v>
      </c>
    </row>
    <row r="1462" spans="1:5" x14ac:dyDescent="0.25">
      <c r="A1462" s="44" t="s">
        <v>303</v>
      </c>
      <c r="B1462" s="45">
        <v>2020</v>
      </c>
      <c r="C1462" s="44" t="s">
        <v>19</v>
      </c>
      <c r="D1462" s="45">
        <v>112</v>
      </c>
      <c r="E1462" s="44" t="s">
        <v>194</v>
      </c>
    </row>
    <row r="1463" spans="1:5" x14ac:dyDescent="0.25">
      <c r="A1463" s="44" t="s">
        <v>282</v>
      </c>
      <c r="B1463" s="45">
        <v>2021</v>
      </c>
      <c r="C1463" s="44" t="s">
        <v>19</v>
      </c>
      <c r="D1463" s="45">
        <v>112</v>
      </c>
      <c r="E1463" s="44" t="s">
        <v>194</v>
      </c>
    </row>
    <row r="1464" spans="1:5" x14ac:dyDescent="0.25">
      <c r="A1464" s="44" t="s">
        <v>282</v>
      </c>
      <c r="B1464" s="45">
        <v>2022</v>
      </c>
      <c r="C1464" s="44" t="s">
        <v>19</v>
      </c>
      <c r="D1464" s="45">
        <v>112</v>
      </c>
      <c r="E1464" s="44" t="s">
        <v>194</v>
      </c>
    </row>
    <row r="1465" spans="1:5" x14ac:dyDescent="0.25">
      <c r="A1465" s="44" t="s">
        <v>371</v>
      </c>
      <c r="B1465" s="45">
        <v>2022</v>
      </c>
      <c r="C1465" s="44" t="s">
        <v>19</v>
      </c>
      <c r="D1465" s="45">
        <v>114</v>
      </c>
      <c r="E1465" s="44" t="s">
        <v>194</v>
      </c>
    </row>
    <row r="1466" spans="1:5" x14ac:dyDescent="0.25">
      <c r="A1466" s="44" t="s">
        <v>372</v>
      </c>
      <c r="B1466" s="45">
        <v>2021</v>
      </c>
      <c r="C1466" s="44" t="s">
        <v>19</v>
      </c>
      <c r="D1466" s="45">
        <v>115</v>
      </c>
      <c r="E1466" s="44" t="s">
        <v>194</v>
      </c>
    </row>
    <row r="1467" spans="1:5" x14ac:dyDescent="0.25">
      <c r="A1467" s="44" t="s">
        <v>367</v>
      </c>
      <c r="B1467" s="45">
        <v>2018</v>
      </c>
      <c r="C1467" s="44" t="s">
        <v>19</v>
      </c>
      <c r="D1467" s="45">
        <v>116</v>
      </c>
      <c r="E1467" s="44" t="s">
        <v>194</v>
      </c>
    </row>
    <row r="1468" spans="1:5" x14ac:dyDescent="0.25">
      <c r="A1468" s="44" t="s">
        <v>367</v>
      </c>
      <c r="B1468" s="45">
        <v>2020</v>
      </c>
      <c r="C1468" s="44" t="s">
        <v>19</v>
      </c>
      <c r="D1468" s="45">
        <v>116</v>
      </c>
      <c r="E1468" s="44" t="s">
        <v>194</v>
      </c>
    </row>
    <row r="1469" spans="1:5" x14ac:dyDescent="0.25">
      <c r="A1469" s="44" t="s">
        <v>371</v>
      </c>
      <c r="B1469" s="45">
        <v>2023</v>
      </c>
      <c r="C1469" s="44" t="s">
        <v>19</v>
      </c>
      <c r="D1469" s="45">
        <v>120</v>
      </c>
      <c r="E1469" s="44" t="s">
        <v>194</v>
      </c>
    </row>
    <row r="1470" spans="1:5" x14ac:dyDescent="0.25">
      <c r="A1470" s="44" t="s">
        <v>367</v>
      </c>
      <c r="B1470" s="45">
        <v>2021</v>
      </c>
      <c r="C1470" s="44" t="s">
        <v>19</v>
      </c>
      <c r="D1470" s="45">
        <v>121</v>
      </c>
      <c r="E1470" s="44" t="s">
        <v>194</v>
      </c>
    </row>
    <row r="1471" spans="1:5" x14ac:dyDescent="0.25">
      <c r="A1471" s="44" t="s">
        <v>367</v>
      </c>
      <c r="B1471" s="45">
        <v>2022</v>
      </c>
      <c r="C1471" s="44" t="s">
        <v>19</v>
      </c>
      <c r="D1471" s="45">
        <v>122</v>
      </c>
      <c r="E1471" s="44" t="s">
        <v>194</v>
      </c>
    </row>
    <row r="1472" spans="1:5" x14ac:dyDescent="0.25">
      <c r="A1472" s="44" t="s">
        <v>367</v>
      </c>
      <c r="B1472" s="45">
        <v>2023</v>
      </c>
      <c r="C1472" s="44" t="s">
        <v>19</v>
      </c>
      <c r="D1472" s="45">
        <v>124</v>
      </c>
      <c r="E1472" s="44" t="s">
        <v>194</v>
      </c>
    </row>
    <row r="1473" spans="1:5" x14ac:dyDescent="0.25">
      <c r="A1473" s="44" t="s">
        <v>375</v>
      </c>
      <c r="B1473" s="45">
        <v>2022</v>
      </c>
      <c r="C1473" s="44" t="s">
        <v>19</v>
      </c>
      <c r="D1473" s="45">
        <v>125</v>
      </c>
      <c r="E1473" s="44" t="s">
        <v>194</v>
      </c>
    </row>
    <row r="1474" spans="1:5" x14ac:dyDescent="0.25">
      <c r="A1474" s="44" t="s">
        <v>377</v>
      </c>
      <c r="B1474" s="45">
        <v>2019</v>
      </c>
      <c r="C1474" s="44" t="s">
        <v>19</v>
      </c>
      <c r="D1474" s="45">
        <v>126</v>
      </c>
      <c r="E1474" s="44" t="s">
        <v>194</v>
      </c>
    </row>
    <row r="1475" spans="1:5" x14ac:dyDescent="0.25">
      <c r="A1475" s="44" t="s">
        <v>373</v>
      </c>
      <c r="B1475" s="45">
        <v>2023</v>
      </c>
      <c r="C1475" s="44" t="s">
        <v>19</v>
      </c>
      <c r="D1475" s="45">
        <v>127</v>
      </c>
      <c r="E1475" s="44" t="s">
        <v>194</v>
      </c>
    </row>
    <row r="1476" spans="1:5" x14ac:dyDescent="0.25">
      <c r="A1476" s="44" t="s">
        <v>373</v>
      </c>
      <c r="B1476" s="45">
        <v>2022</v>
      </c>
      <c r="C1476" s="44" t="s">
        <v>19</v>
      </c>
      <c r="D1476" s="45">
        <v>128</v>
      </c>
      <c r="E1476" s="44" t="s">
        <v>194</v>
      </c>
    </row>
    <row r="1477" spans="1:5" x14ac:dyDescent="0.25">
      <c r="A1477" s="44" t="s">
        <v>377</v>
      </c>
      <c r="B1477" s="45">
        <v>2020</v>
      </c>
      <c r="C1477" s="44" t="s">
        <v>19</v>
      </c>
      <c r="D1477" s="45">
        <v>130</v>
      </c>
      <c r="E1477" s="44" t="s">
        <v>194</v>
      </c>
    </row>
    <row r="1478" spans="1:5" x14ac:dyDescent="0.25">
      <c r="A1478" s="44" t="s">
        <v>383</v>
      </c>
      <c r="B1478" s="45">
        <v>2020</v>
      </c>
      <c r="C1478" s="44" t="s">
        <v>19</v>
      </c>
      <c r="D1478" s="45">
        <v>133</v>
      </c>
      <c r="E1478" s="44" t="s">
        <v>194</v>
      </c>
    </row>
    <row r="1479" spans="1:5" x14ac:dyDescent="0.25">
      <c r="A1479" s="44" t="s">
        <v>372</v>
      </c>
      <c r="B1479" s="45">
        <v>2019</v>
      </c>
      <c r="C1479" s="44" t="s">
        <v>19</v>
      </c>
      <c r="D1479" s="45">
        <v>134</v>
      </c>
      <c r="E1479" s="44" t="s">
        <v>194</v>
      </c>
    </row>
    <row r="1480" spans="1:5" x14ac:dyDescent="0.25">
      <c r="A1480" s="44" t="s">
        <v>384</v>
      </c>
      <c r="B1480" s="45">
        <v>2018</v>
      </c>
      <c r="C1480" s="44" t="s">
        <v>19</v>
      </c>
      <c r="D1480" s="45">
        <v>135</v>
      </c>
      <c r="E1480" s="44" t="s">
        <v>194</v>
      </c>
    </row>
    <row r="1481" spans="1:5" x14ac:dyDescent="0.25">
      <c r="A1481" s="44" t="s">
        <v>383</v>
      </c>
      <c r="B1481" s="45">
        <v>2023</v>
      </c>
      <c r="C1481" s="44" t="s">
        <v>19</v>
      </c>
      <c r="D1481" s="45">
        <v>135</v>
      </c>
      <c r="E1481" s="44" t="s">
        <v>194</v>
      </c>
    </row>
    <row r="1482" spans="1:5" x14ac:dyDescent="0.25">
      <c r="A1482" s="44" t="s">
        <v>79</v>
      </c>
      <c r="B1482" s="45">
        <v>2018</v>
      </c>
      <c r="C1482" s="44" t="s">
        <v>19</v>
      </c>
      <c r="D1482" s="45">
        <v>137</v>
      </c>
      <c r="E1482" s="44" t="s">
        <v>194</v>
      </c>
    </row>
    <row r="1483" spans="1:5" x14ac:dyDescent="0.25">
      <c r="A1483" s="44" t="s">
        <v>372</v>
      </c>
      <c r="B1483" s="45">
        <v>2018</v>
      </c>
      <c r="C1483" s="44" t="s">
        <v>19</v>
      </c>
      <c r="D1483" s="45">
        <v>139</v>
      </c>
      <c r="E1483" s="44" t="s">
        <v>194</v>
      </c>
    </row>
    <row r="1484" spans="1:5" x14ac:dyDescent="0.25">
      <c r="A1484" s="44" t="s">
        <v>385</v>
      </c>
      <c r="B1484" s="45">
        <v>2023</v>
      </c>
      <c r="C1484" s="44" t="s">
        <v>19</v>
      </c>
      <c r="D1484" s="45">
        <v>140</v>
      </c>
      <c r="E1484" s="44" t="s">
        <v>194</v>
      </c>
    </row>
    <row r="1485" spans="1:5" x14ac:dyDescent="0.25">
      <c r="A1485" s="44" t="s">
        <v>383</v>
      </c>
      <c r="B1485" s="45">
        <v>2021</v>
      </c>
      <c r="C1485" s="44" t="s">
        <v>19</v>
      </c>
      <c r="D1485" s="45">
        <v>142</v>
      </c>
      <c r="E1485" s="44" t="s">
        <v>194</v>
      </c>
    </row>
    <row r="1486" spans="1:5" x14ac:dyDescent="0.25">
      <c r="A1486" s="44" t="s">
        <v>385</v>
      </c>
      <c r="B1486" s="45">
        <v>2022</v>
      </c>
      <c r="C1486" s="44" t="s">
        <v>19</v>
      </c>
      <c r="D1486" s="45">
        <v>142</v>
      </c>
      <c r="E1486" s="44" t="s">
        <v>194</v>
      </c>
    </row>
    <row r="1487" spans="1:5" x14ac:dyDescent="0.25">
      <c r="A1487" s="44" t="s">
        <v>383</v>
      </c>
      <c r="B1487" s="45">
        <v>2019</v>
      </c>
      <c r="C1487" s="44" t="s">
        <v>19</v>
      </c>
      <c r="D1487" s="45">
        <v>144</v>
      </c>
      <c r="E1487" s="44" t="s">
        <v>194</v>
      </c>
    </row>
    <row r="1488" spans="1:5" x14ac:dyDescent="0.25">
      <c r="A1488" s="44" t="s">
        <v>377</v>
      </c>
      <c r="B1488" s="45">
        <v>2021</v>
      </c>
      <c r="C1488" s="44" t="s">
        <v>19</v>
      </c>
      <c r="D1488" s="45">
        <v>145</v>
      </c>
      <c r="E1488" s="44" t="s">
        <v>194</v>
      </c>
    </row>
    <row r="1489" spans="1:5" x14ac:dyDescent="0.25">
      <c r="A1489" s="44" t="s">
        <v>304</v>
      </c>
      <c r="B1489" s="45">
        <v>2018</v>
      </c>
      <c r="C1489" s="44" t="s">
        <v>19</v>
      </c>
      <c r="D1489" s="45">
        <v>146</v>
      </c>
      <c r="E1489" s="44" t="s">
        <v>194</v>
      </c>
    </row>
    <row r="1490" spans="1:5" x14ac:dyDescent="0.25">
      <c r="A1490" s="44" t="s">
        <v>383</v>
      </c>
      <c r="B1490" s="45">
        <v>2022</v>
      </c>
      <c r="C1490" s="44" t="s">
        <v>19</v>
      </c>
      <c r="D1490" s="45">
        <v>147</v>
      </c>
      <c r="E1490" s="44" t="s">
        <v>194</v>
      </c>
    </row>
    <row r="1491" spans="1:5" x14ac:dyDescent="0.25">
      <c r="A1491" s="44" t="s">
        <v>79</v>
      </c>
      <c r="B1491" s="45">
        <v>2019</v>
      </c>
      <c r="C1491" s="44" t="s">
        <v>19</v>
      </c>
      <c r="D1491" s="45">
        <v>148</v>
      </c>
      <c r="E1491" s="44" t="s">
        <v>194</v>
      </c>
    </row>
    <row r="1492" spans="1:5" x14ac:dyDescent="0.25">
      <c r="A1492" s="44" t="s">
        <v>385</v>
      </c>
      <c r="B1492" s="45">
        <v>2021</v>
      </c>
      <c r="C1492" s="44" t="s">
        <v>19</v>
      </c>
      <c r="D1492" s="45">
        <v>148</v>
      </c>
      <c r="E1492" s="44" t="s">
        <v>194</v>
      </c>
    </row>
    <row r="1493" spans="1:5" x14ac:dyDescent="0.25">
      <c r="A1493" s="44" t="s">
        <v>383</v>
      </c>
      <c r="B1493" s="45">
        <v>2018</v>
      </c>
      <c r="C1493" s="44" t="s">
        <v>19</v>
      </c>
      <c r="D1493" s="45">
        <v>152</v>
      </c>
      <c r="E1493" s="44" t="s">
        <v>194</v>
      </c>
    </row>
    <row r="1494" spans="1:5" x14ac:dyDescent="0.25">
      <c r="A1494" s="44" t="s">
        <v>304</v>
      </c>
      <c r="B1494" s="45">
        <v>2019</v>
      </c>
      <c r="C1494" s="44" t="s">
        <v>19</v>
      </c>
      <c r="D1494" s="45">
        <v>152</v>
      </c>
      <c r="E1494" s="44" t="s">
        <v>194</v>
      </c>
    </row>
    <row r="1495" spans="1:5" x14ac:dyDescent="0.25">
      <c r="A1495" s="44" t="s">
        <v>304</v>
      </c>
      <c r="B1495" s="45">
        <v>2020</v>
      </c>
      <c r="C1495" s="44" t="s">
        <v>19</v>
      </c>
      <c r="D1495" s="45">
        <v>152</v>
      </c>
      <c r="E1495" s="44" t="s">
        <v>194</v>
      </c>
    </row>
    <row r="1496" spans="1:5" x14ac:dyDescent="0.25">
      <c r="A1496" s="44" t="s">
        <v>384</v>
      </c>
      <c r="B1496" s="45">
        <v>2020</v>
      </c>
      <c r="C1496" s="44" t="s">
        <v>19</v>
      </c>
      <c r="D1496" s="45">
        <v>152</v>
      </c>
      <c r="E1496" s="44" t="s">
        <v>194</v>
      </c>
    </row>
    <row r="1497" spans="1:5" x14ac:dyDescent="0.25">
      <c r="A1497" s="44" t="s">
        <v>377</v>
      </c>
      <c r="B1497" s="45">
        <v>2022</v>
      </c>
      <c r="C1497" s="44" t="s">
        <v>19</v>
      </c>
      <c r="D1497" s="45">
        <v>152</v>
      </c>
      <c r="E1497" s="44" t="s">
        <v>194</v>
      </c>
    </row>
    <row r="1498" spans="1:5" x14ac:dyDescent="0.25">
      <c r="A1498" s="44" t="s">
        <v>363</v>
      </c>
      <c r="B1498" s="45">
        <v>2023</v>
      </c>
      <c r="C1498" s="44" t="s">
        <v>19</v>
      </c>
      <c r="D1498" s="45">
        <v>152</v>
      </c>
      <c r="E1498" s="44" t="s">
        <v>194</v>
      </c>
    </row>
    <row r="1499" spans="1:5" x14ac:dyDescent="0.25">
      <c r="A1499" s="44" t="s">
        <v>384</v>
      </c>
      <c r="B1499" s="45">
        <v>2019</v>
      </c>
      <c r="C1499" s="44" t="s">
        <v>19</v>
      </c>
      <c r="D1499" s="45">
        <v>153</v>
      </c>
      <c r="E1499" s="44" t="s">
        <v>194</v>
      </c>
    </row>
    <row r="1500" spans="1:5" x14ac:dyDescent="0.25">
      <c r="A1500" s="44" t="s">
        <v>304</v>
      </c>
      <c r="B1500" s="45">
        <v>2021</v>
      </c>
      <c r="C1500" s="44" t="s">
        <v>19</v>
      </c>
      <c r="D1500" s="45">
        <v>153</v>
      </c>
      <c r="E1500" s="44" t="s">
        <v>194</v>
      </c>
    </row>
    <row r="1501" spans="1:5" x14ac:dyDescent="0.25">
      <c r="A1501" s="44" t="s">
        <v>384</v>
      </c>
      <c r="B1501" s="45">
        <v>2023</v>
      </c>
      <c r="C1501" s="44" t="s">
        <v>19</v>
      </c>
      <c r="D1501" s="45">
        <v>156</v>
      </c>
      <c r="E1501" s="44" t="s">
        <v>194</v>
      </c>
    </row>
    <row r="1502" spans="1:5" x14ac:dyDescent="0.25">
      <c r="A1502" s="44" t="s">
        <v>384</v>
      </c>
      <c r="B1502" s="45">
        <v>2021</v>
      </c>
      <c r="C1502" s="44" t="s">
        <v>19</v>
      </c>
      <c r="D1502" s="45">
        <v>162</v>
      </c>
      <c r="E1502" s="44" t="s">
        <v>194</v>
      </c>
    </row>
    <row r="1503" spans="1:5" x14ac:dyDescent="0.25">
      <c r="A1503" s="44" t="s">
        <v>377</v>
      </c>
      <c r="B1503" s="45">
        <v>2023</v>
      </c>
      <c r="C1503" s="44" t="s">
        <v>19</v>
      </c>
      <c r="D1503" s="45">
        <v>162</v>
      </c>
      <c r="E1503" s="44" t="s">
        <v>194</v>
      </c>
    </row>
    <row r="1504" spans="1:5" x14ac:dyDescent="0.25">
      <c r="A1504" s="44" t="s">
        <v>385</v>
      </c>
      <c r="B1504" s="45">
        <v>2020</v>
      </c>
      <c r="C1504" s="44" t="s">
        <v>19</v>
      </c>
      <c r="D1504" s="45">
        <v>163</v>
      </c>
      <c r="E1504" s="44" t="s">
        <v>194</v>
      </c>
    </row>
    <row r="1505" spans="1:5" x14ac:dyDescent="0.25">
      <c r="A1505" s="44" t="s">
        <v>384</v>
      </c>
      <c r="B1505" s="45">
        <v>2022</v>
      </c>
      <c r="C1505" s="44" t="s">
        <v>19</v>
      </c>
      <c r="D1505" s="45">
        <v>164</v>
      </c>
      <c r="E1505" s="44" t="s">
        <v>194</v>
      </c>
    </row>
    <row r="1506" spans="1:5" x14ac:dyDescent="0.25">
      <c r="A1506" s="44" t="s">
        <v>79</v>
      </c>
      <c r="B1506" s="45">
        <v>2020</v>
      </c>
      <c r="C1506" s="44" t="s">
        <v>19</v>
      </c>
      <c r="D1506" s="45">
        <v>169</v>
      </c>
      <c r="E1506" s="44" t="s">
        <v>194</v>
      </c>
    </row>
    <row r="1507" spans="1:5" x14ac:dyDescent="0.25">
      <c r="A1507" s="44" t="s">
        <v>79</v>
      </c>
      <c r="B1507" s="45">
        <v>2021</v>
      </c>
      <c r="C1507" s="44" t="s">
        <v>19</v>
      </c>
      <c r="D1507" s="45">
        <v>177</v>
      </c>
      <c r="E1507" s="44" t="s">
        <v>194</v>
      </c>
    </row>
    <row r="1508" spans="1:5" x14ac:dyDescent="0.25">
      <c r="A1508" s="44" t="s">
        <v>375</v>
      </c>
      <c r="B1508" s="45">
        <v>2023</v>
      </c>
      <c r="C1508" s="44" t="s">
        <v>19</v>
      </c>
      <c r="D1508" s="45">
        <v>178</v>
      </c>
      <c r="E1508" s="44" t="s">
        <v>194</v>
      </c>
    </row>
    <row r="1509" spans="1:5" x14ac:dyDescent="0.25">
      <c r="A1509" s="44" t="s">
        <v>385</v>
      </c>
      <c r="B1509" s="45">
        <v>2018</v>
      </c>
      <c r="C1509" s="44" t="s">
        <v>19</v>
      </c>
      <c r="D1509" s="45">
        <v>182</v>
      </c>
      <c r="E1509" s="44" t="s">
        <v>194</v>
      </c>
    </row>
    <row r="1510" spans="1:5" x14ac:dyDescent="0.25">
      <c r="A1510" s="44" t="s">
        <v>385</v>
      </c>
      <c r="B1510" s="45">
        <v>2019</v>
      </c>
      <c r="C1510" s="44" t="s">
        <v>19</v>
      </c>
      <c r="D1510" s="45">
        <v>182</v>
      </c>
      <c r="E1510" s="44" t="s">
        <v>194</v>
      </c>
    </row>
    <row r="1511" spans="1:5" x14ac:dyDescent="0.25">
      <c r="A1511" s="44" t="s">
        <v>358</v>
      </c>
      <c r="B1511" s="45">
        <v>2018</v>
      </c>
      <c r="C1511" s="44" t="s">
        <v>19</v>
      </c>
      <c r="D1511" s="45">
        <v>184</v>
      </c>
      <c r="E1511" s="44" t="s">
        <v>194</v>
      </c>
    </row>
    <row r="1512" spans="1:5" x14ac:dyDescent="0.25">
      <c r="A1512" s="44" t="s">
        <v>79</v>
      </c>
      <c r="B1512" s="45">
        <v>2023</v>
      </c>
      <c r="C1512" s="44" t="s">
        <v>19</v>
      </c>
      <c r="D1512" s="45">
        <v>184</v>
      </c>
      <c r="E1512" s="44" t="s">
        <v>194</v>
      </c>
    </row>
    <row r="1513" spans="1:5" x14ac:dyDescent="0.25">
      <c r="A1513" s="44" t="s">
        <v>79</v>
      </c>
      <c r="B1513" s="45">
        <v>2022</v>
      </c>
      <c r="C1513" s="44" t="s">
        <v>19</v>
      </c>
      <c r="D1513" s="45">
        <v>192</v>
      </c>
      <c r="E1513" s="44" t="s">
        <v>194</v>
      </c>
    </row>
    <row r="1514" spans="1:5" x14ac:dyDescent="0.25">
      <c r="A1514" s="44" t="s">
        <v>363</v>
      </c>
      <c r="B1514" s="45">
        <v>2022</v>
      </c>
      <c r="C1514" s="44" t="s">
        <v>19</v>
      </c>
      <c r="D1514" s="45">
        <v>194</v>
      </c>
      <c r="E1514" s="44" t="s">
        <v>194</v>
      </c>
    </row>
    <row r="1515" spans="1:5" x14ac:dyDescent="0.25">
      <c r="A1515" s="44" t="s">
        <v>363</v>
      </c>
      <c r="B1515" s="45">
        <v>2021</v>
      </c>
      <c r="C1515" s="44" t="s">
        <v>19</v>
      </c>
      <c r="D1515" s="45">
        <v>201</v>
      </c>
      <c r="E1515" s="44" t="s">
        <v>194</v>
      </c>
    </row>
    <row r="1516" spans="1:5" x14ac:dyDescent="0.25">
      <c r="A1516" s="44" t="s">
        <v>363</v>
      </c>
      <c r="B1516" s="45">
        <v>2020</v>
      </c>
      <c r="C1516" s="44" t="s">
        <v>19</v>
      </c>
      <c r="D1516" s="45">
        <v>203</v>
      </c>
      <c r="E1516" s="44" t="s">
        <v>194</v>
      </c>
    </row>
    <row r="1517" spans="1:5" x14ac:dyDescent="0.25">
      <c r="A1517" s="44" t="s">
        <v>386</v>
      </c>
      <c r="B1517" s="45">
        <v>2020</v>
      </c>
      <c r="C1517" s="44" t="s">
        <v>19</v>
      </c>
      <c r="D1517" s="45">
        <v>218</v>
      </c>
      <c r="E1517" s="44" t="s">
        <v>194</v>
      </c>
    </row>
    <row r="1518" spans="1:5" x14ac:dyDescent="0.25">
      <c r="A1518" s="44" t="s">
        <v>347</v>
      </c>
      <c r="B1518" s="45">
        <v>2018</v>
      </c>
      <c r="C1518" s="44" t="s">
        <v>19</v>
      </c>
      <c r="D1518" s="45">
        <v>219</v>
      </c>
      <c r="E1518" s="44" t="s">
        <v>194</v>
      </c>
    </row>
    <row r="1519" spans="1:5" x14ac:dyDescent="0.25">
      <c r="A1519" s="44" t="s">
        <v>382</v>
      </c>
      <c r="B1519" s="45">
        <v>2019</v>
      </c>
      <c r="C1519" s="44" t="s">
        <v>19</v>
      </c>
      <c r="D1519" s="45">
        <v>221</v>
      </c>
      <c r="E1519" s="44" t="s">
        <v>194</v>
      </c>
    </row>
    <row r="1520" spans="1:5" x14ac:dyDescent="0.25">
      <c r="A1520" s="44" t="s">
        <v>382</v>
      </c>
      <c r="B1520" s="45">
        <v>2018</v>
      </c>
      <c r="C1520" s="44" t="s">
        <v>19</v>
      </c>
      <c r="D1520" s="45">
        <v>223</v>
      </c>
      <c r="E1520" s="44" t="s">
        <v>194</v>
      </c>
    </row>
    <row r="1521" spans="1:5" x14ac:dyDescent="0.25">
      <c r="A1521" s="44" t="s">
        <v>363</v>
      </c>
      <c r="B1521" s="45">
        <v>2019</v>
      </c>
      <c r="C1521" s="44" t="s">
        <v>19</v>
      </c>
      <c r="D1521" s="45">
        <v>223</v>
      </c>
      <c r="E1521" s="44" t="s">
        <v>194</v>
      </c>
    </row>
    <row r="1522" spans="1:5" x14ac:dyDescent="0.25">
      <c r="A1522" s="44" t="s">
        <v>363</v>
      </c>
      <c r="B1522" s="45">
        <v>2018</v>
      </c>
      <c r="C1522" s="44" t="s">
        <v>19</v>
      </c>
      <c r="D1522" s="45">
        <v>224</v>
      </c>
      <c r="E1522" s="44" t="s">
        <v>194</v>
      </c>
    </row>
    <row r="1523" spans="1:5" x14ac:dyDescent="0.25">
      <c r="A1523" s="44" t="s">
        <v>358</v>
      </c>
      <c r="B1523" s="45">
        <v>2019</v>
      </c>
      <c r="C1523" s="44" t="s">
        <v>19</v>
      </c>
      <c r="D1523" s="45">
        <v>224</v>
      </c>
      <c r="E1523" s="44" t="s">
        <v>194</v>
      </c>
    </row>
    <row r="1524" spans="1:5" x14ac:dyDescent="0.25">
      <c r="A1524" s="44" t="s">
        <v>347</v>
      </c>
      <c r="B1524" s="45">
        <v>2019</v>
      </c>
      <c r="C1524" s="44" t="s">
        <v>19</v>
      </c>
      <c r="D1524" s="45">
        <v>229</v>
      </c>
      <c r="E1524" s="44" t="s">
        <v>194</v>
      </c>
    </row>
    <row r="1525" spans="1:5" x14ac:dyDescent="0.25">
      <c r="A1525" s="44" t="s">
        <v>358</v>
      </c>
      <c r="B1525" s="45">
        <v>2020</v>
      </c>
      <c r="C1525" s="44" t="s">
        <v>19</v>
      </c>
      <c r="D1525" s="45">
        <v>229</v>
      </c>
      <c r="E1525" s="44" t="s">
        <v>194</v>
      </c>
    </row>
    <row r="1526" spans="1:5" x14ac:dyDescent="0.25">
      <c r="A1526" s="44" t="s">
        <v>378</v>
      </c>
      <c r="B1526" s="45">
        <v>2018</v>
      </c>
      <c r="C1526" s="44" t="s">
        <v>19</v>
      </c>
      <c r="D1526" s="45">
        <v>233</v>
      </c>
      <c r="E1526" s="44" t="s">
        <v>194</v>
      </c>
    </row>
    <row r="1527" spans="1:5" x14ac:dyDescent="0.25">
      <c r="A1527" s="44" t="s">
        <v>347</v>
      </c>
      <c r="B1527" s="45">
        <v>2020</v>
      </c>
      <c r="C1527" s="44" t="s">
        <v>19</v>
      </c>
      <c r="D1527" s="45">
        <v>235</v>
      </c>
      <c r="E1527" s="44" t="s">
        <v>194</v>
      </c>
    </row>
    <row r="1528" spans="1:5" x14ac:dyDescent="0.25">
      <c r="A1528" s="44" t="s">
        <v>378</v>
      </c>
      <c r="B1528" s="45">
        <v>2019</v>
      </c>
      <c r="C1528" s="44" t="s">
        <v>19</v>
      </c>
      <c r="D1528" s="45">
        <v>247</v>
      </c>
      <c r="E1528" s="44" t="s">
        <v>194</v>
      </c>
    </row>
    <row r="1529" spans="1:5" x14ac:dyDescent="0.25">
      <c r="A1529" s="44" t="s">
        <v>386</v>
      </c>
      <c r="B1529" s="45">
        <v>2018</v>
      </c>
      <c r="C1529" s="44" t="s">
        <v>19</v>
      </c>
      <c r="D1529" s="45">
        <v>248</v>
      </c>
      <c r="E1529" s="44" t="s">
        <v>194</v>
      </c>
    </row>
    <row r="1530" spans="1:5" x14ac:dyDescent="0.25">
      <c r="A1530" s="44" t="s">
        <v>386</v>
      </c>
      <c r="B1530" s="45">
        <v>2019</v>
      </c>
      <c r="C1530" s="44" t="s">
        <v>19</v>
      </c>
      <c r="D1530" s="45">
        <v>248</v>
      </c>
      <c r="E1530" s="44" t="s">
        <v>194</v>
      </c>
    </row>
    <row r="1531" spans="1:5" x14ac:dyDescent="0.25">
      <c r="A1531" s="44" t="s">
        <v>386</v>
      </c>
      <c r="B1531" s="45">
        <v>2021</v>
      </c>
      <c r="C1531" s="44" t="s">
        <v>19</v>
      </c>
      <c r="D1531" s="45">
        <v>255</v>
      </c>
      <c r="E1531" s="44" t="s">
        <v>194</v>
      </c>
    </row>
    <row r="1532" spans="1:5" x14ac:dyDescent="0.25">
      <c r="A1532" s="44" t="s">
        <v>347</v>
      </c>
      <c r="B1532" s="45">
        <v>2021</v>
      </c>
      <c r="C1532" s="44" t="s">
        <v>19</v>
      </c>
      <c r="D1532" s="45">
        <v>255</v>
      </c>
      <c r="E1532" s="44" t="s">
        <v>194</v>
      </c>
    </row>
    <row r="1533" spans="1:5" x14ac:dyDescent="0.25">
      <c r="A1533" s="44" t="s">
        <v>358</v>
      </c>
      <c r="B1533" s="45">
        <v>2023</v>
      </c>
      <c r="C1533" s="44" t="s">
        <v>19</v>
      </c>
      <c r="D1533" s="45">
        <v>255</v>
      </c>
      <c r="E1533" s="44" t="s">
        <v>194</v>
      </c>
    </row>
    <row r="1534" spans="1:5" x14ac:dyDescent="0.25">
      <c r="A1534" s="44" t="s">
        <v>378</v>
      </c>
      <c r="B1534" s="45">
        <v>2020</v>
      </c>
      <c r="C1534" s="44" t="s">
        <v>19</v>
      </c>
      <c r="D1534" s="45">
        <v>258</v>
      </c>
      <c r="E1534" s="44" t="s">
        <v>194</v>
      </c>
    </row>
    <row r="1535" spans="1:5" x14ac:dyDescent="0.25">
      <c r="A1535" s="44" t="s">
        <v>72</v>
      </c>
      <c r="B1535" s="45">
        <v>2022</v>
      </c>
      <c r="C1535" s="44" t="s">
        <v>19</v>
      </c>
      <c r="D1535" s="45">
        <v>259</v>
      </c>
      <c r="E1535" s="44" t="s">
        <v>194</v>
      </c>
    </row>
    <row r="1536" spans="1:5" x14ac:dyDescent="0.25">
      <c r="A1536" s="44" t="s">
        <v>72</v>
      </c>
      <c r="B1536" s="45">
        <v>2021</v>
      </c>
      <c r="C1536" s="44" t="s">
        <v>19</v>
      </c>
      <c r="D1536" s="45">
        <v>261</v>
      </c>
      <c r="E1536" s="44" t="s">
        <v>194</v>
      </c>
    </row>
    <row r="1537" spans="1:5" x14ac:dyDescent="0.25">
      <c r="A1537" s="44" t="s">
        <v>358</v>
      </c>
      <c r="B1537" s="45">
        <v>2022</v>
      </c>
      <c r="C1537" s="44" t="s">
        <v>19</v>
      </c>
      <c r="D1537" s="45">
        <v>261</v>
      </c>
      <c r="E1537" s="44" t="s">
        <v>194</v>
      </c>
    </row>
    <row r="1538" spans="1:5" x14ac:dyDescent="0.25">
      <c r="A1538" s="44" t="s">
        <v>72</v>
      </c>
      <c r="B1538" s="45">
        <v>2020</v>
      </c>
      <c r="C1538" s="44" t="s">
        <v>19</v>
      </c>
      <c r="D1538" s="45">
        <v>263</v>
      </c>
      <c r="E1538" s="44" t="s">
        <v>194</v>
      </c>
    </row>
    <row r="1539" spans="1:5" x14ac:dyDescent="0.25">
      <c r="A1539" s="44" t="s">
        <v>72</v>
      </c>
      <c r="B1539" s="45">
        <v>2023</v>
      </c>
      <c r="C1539" s="44" t="s">
        <v>19</v>
      </c>
      <c r="D1539" s="45">
        <v>263</v>
      </c>
      <c r="E1539" s="44" t="s">
        <v>194</v>
      </c>
    </row>
    <row r="1540" spans="1:5" x14ac:dyDescent="0.25">
      <c r="A1540" s="44" t="s">
        <v>347</v>
      </c>
      <c r="B1540" s="45">
        <v>2022</v>
      </c>
      <c r="C1540" s="44" t="s">
        <v>19</v>
      </c>
      <c r="D1540" s="45">
        <v>266</v>
      </c>
      <c r="E1540" s="44" t="s">
        <v>194</v>
      </c>
    </row>
    <row r="1541" spans="1:5" x14ac:dyDescent="0.25">
      <c r="A1541" s="44" t="s">
        <v>72</v>
      </c>
      <c r="B1541" s="45">
        <v>2019</v>
      </c>
      <c r="C1541" s="44" t="s">
        <v>19</v>
      </c>
      <c r="D1541" s="45">
        <v>267</v>
      </c>
      <c r="E1541" s="44" t="s">
        <v>194</v>
      </c>
    </row>
    <row r="1542" spans="1:5" x14ac:dyDescent="0.25">
      <c r="A1542" s="44" t="s">
        <v>358</v>
      </c>
      <c r="B1542" s="45">
        <v>2021</v>
      </c>
      <c r="C1542" s="44" t="s">
        <v>19</v>
      </c>
      <c r="D1542" s="45">
        <v>267</v>
      </c>
      <c r="E1542" s="44" t="s">
        <v>194</v>
      </c>
    </row>
    <row r="1543" spans="1:5" x14ac:dyDescent="0.25">
      <c r="A1543" s="44" t="s">
        <v>347</v>
      </c>
      <c r="B1543" s="45">
        <v>2023</v>
      </c>
      <c r="C1543" s="44" t="s">
        <v>19</v>
      </c>
      <c r="D1543" s="45">
        <v>268</v>
      </c>
      <c r="E1543" s="44" t="s">
        <v>194</v>
      </c>
    </row>
    <row r="1544" spans="1:5" x14ac:dyDescent="0.25">
      <c r="A1544" s="44" t="s">
        <v>378</v>
      </c>
      <c r="B1544" s="45">
        <v>2021</v>
      </c>
      <c r="C1544" s="44" t="s">
        <v>19</v>
      </c>
      <c r="D1544" s="45">
        <v>270</v>
      </c>
      <c r="E1544" s="44" t="s">
        <v>194</v>
      </c>
    </row>
    <row r="1545" spans="1:5" x14ac:dyDescent="0.25">
      <c r="A1545" s="44" t="s">
        <v>72</v>
      </c>
      <c r="B1545" s="45">
        <v>2018</v>
      </c>
      <c r="C1545" s="44" t="s">
        <v>19</v>
      </c>
      <c r="D1545" s="45">
        <v>279</v>
      </c>
      <c r="E1545" s="44" t="s">
        <v>194</v>
      </c>
    </row>
    <row r="1546" spans="1:5" x14ac:dyDescent="0.25">
      <c r="A1546" s="44" t="s">
        <v>386</v>
      </c>
      <c r="B1546" s="45">
        <v>2023</v>
      </c>
      <c r="C1546" s="44" t="s">
        <v>19</v>
      </c>
      <c r="D1546" s="45">
        <v>284</v>
      </c>
      <c r="E1546" s="44" t="s">
        <v>194</v>
      </c>
    </row>
    <row r="1547" spans="1:5" x14ac:dyDescent="0.25">
      <c r="A1547" s="44" t="s">
        <v>386</v>
      </c>
      <c r="B1547" s="45">
        <v>2022</v>
      </c>
      <c r="C1547" s="44" t="s">
        <v>19</v>
      </c>
      <c r="D1547" s="45">
        <v>285</v>
      </c>
      <c r="E1547" s="44" t="s">
        <v>194</v>
      </c>
    </row>
    <row r="1548" spans="1:5" x14ac:dyDescent="0.25">
      <c r="A1548" s="44" t="s">
        <v>378</v>
      </c>
      <c r="B1548" s="45">
        <v>2022</v>
      </c>
      <c r="C1548" s="44" t="s">
        <v>19</v>
      </c>
      <c r="D1548" s="45">
        <v>286</v>
      </c>
      <c r="E1548" s="44" t="s">
        <v>194</v>
      </c>
    </row>
    <row r="1549" spans="1:5" x14ac:dyDescent="0.25">
      <c r="A1549" s="44" t="s">
        <v>378</v>
      </c>
      <c r="B1549" s="45">
        <v>2023</v>
      </c>
      <c r="C1549" s="44" t="s">
        <v>19</v>
      </c>
      <c r="D1549" s="45">
        <v>301</v>
      </c>
      <c r="E1549" s="44" t="s">
        <v>194</v>
      </c>
    </row>
    <row r="1550" spans="1:5" x14ac:dyDescent="0.25">
      <c r="A1550" s="44" t="s">
        <v>381</v>
      </c>
      <c r="B1550" s="45">
        <v>2018</v>
      </c>
      <c r="C1550" s="44" t="s">
        <v>19</v>
      </c>
      <c r="D1550" s="45">
        <v>334</v>
      </c>
      <c r="E1550" s="44" t="s">
        <v>194</v>
      </c>
    </row>
    <row r="1551" spans="1:5" x14ac:dyDescent="0.25">
      <c r="A1551" s="44" t="s">
        <v>381</v>
      </c>
      <c r="B1551" s="45">
        <v>2019</v>
      </c>
      <c r="C1551" s="44" t="s">
        <v>19</v>
      </c>
      <c r="D1551" s="45">
        <v>352</v>
      </c>
      <c r="E1551" s="44" t="s">
        <v>194</v>
      </c>
    </row>
    <row r="1552" spans="1:5" x14ac:dyDescent="0.25">
      <c r="A1552" s="44" t="s">
        <v>381</v>
      </c>
      <c r="B1552" s="45">
        <v>2023</v>
      </c>
      <c r="C1552" s="44" t="s">
        <v>19</v>
      </c>
      <c r="D1552" s="45">
        <v>368</v>
      </c>
      <c r="E1552" s="44" t="s">
        <v>194</v>
      </c>
    </row>
    <row r="1553" spans="1:5" x14ac:dyDescent="0.25">
      <c r="A1553" s="44" t="s">
        <v>381</v>
      </c>
      <c r="B1553" s="45">
        <v>2020</v>
      </c>
      <c r="C1553" s="44" t="s">
        <v>19</v>
      </c>
      <c r="D1553" s="45">
        <v>378</v>
      </c>
      <c r="E1553" s="44" t="s">
        <v>194</v>
      </c>
    </row>
    <row r="1554" spans="1:5" x14ac:dyDescent="0.25">
      <c r="A1554" s="44" t="s">
        <v>381</v>
      </c>
      <c r="B1554" s="45">
        <v>2022</v>
      </c>
      <c r="C1554" s="44" t="s">
        <v>19</v>
      </c>
      <c r="D1554" s="45">
        <v>393</v>
      </c>
      <c r="E1554" s="44" t="s">
        <v>194</v>
      </c>
    </row>
    <row r="1555" spans="1:5" x14ac:dyDescent="0.25">
      <c r="A1555" s="44" t="s">
        <v>389</v>
      </c>
      <c r="B1555" s="45">
        <v>2018</v>
      </c>
      <c r="C1555" s="44" t="s">
        <v>19</v>
      </c>
      <c r="D1555" s="45">
        <v>394</v>
      </c>
      <c r="E1555" s="44" t="s">
        <v>194</v>
      </c>
    </row>
    <row r="1556" spans="1:5" x14ac:dyDescent="0.25">
      <c r="A1556" s="44" t="s">
        <v>381</v>
      </c>
      <c r="B1556" s="45">
        <v>2021</v>
      </c>
      <c r="C1556" s="44" t="s">
        <v>19</v>
      </c>
      <c r="D1556" s="45">
        <v>403</v>
      </c>
      <c r="E1556" s="44" t="s">
        <v>194</v>
      </c>
    </row>
    <row r="1557" spans="1:5" x14ac:dyDescent="0.25">
      <c r="A1557" s="44" t="s">
        <v>389</v>
      </c>
      <c r="B1557" s="45">
        <v>2019</v>
      </c>
      <c r="C1557" s="44" t="s">
        <v>19</v>
      </c>
      <c r="D1557" s="45">
        <v>409</v>
      </c>
      <c r="E1557" s="44" t="s">
        <v>194</v>
      </c>
    </row>
    <row r="1558" spans="1:5" x14ac:dyDescent="0.25">
      <c r="A1558" s="44" t="s">
        <v>391</v>
      </c>
      <c r="B1558" s="45">
        <v>2018</v>
      </c>
      <c r="C1558" s="44" t="s">
        <v>19</v>
      </c>
      <c r="D1558" s="45">
        <v>416</v>
      </c>
      <c r="E1558" s="44" t="s">
        <v>194</v>
      </c>
    </row>
    <row r="1559" spans="1:5" x14ac:dyDescent="0.25">
      <c r="A1559" s="44" t="s">
        <v>389</v>
      </c>
      <c r="B1559" s="45">
        <v>2020</v>
      </c>
      <c r="C1559" s="44" t="s">
        <v>19</v>
      </c>
      <c r="D1559" s="45">
        <v>416</v>
      </c>
      <c r="E1559" s="44" t="s">
        <v>194</v>
      </c>
    </row>
    <row r="1560" spans="1:5" x14ac:dyDescent="0.25">
      <c r="A1560" s="44" t="s">
        <v>391</v>
      </c>
      <c r="B1560" s="45">
        <v>2019</v>
      </c>
      <c r="C1560" s="44" t="s">
        <v>19</v>
      </c>
      <c r="D1560" s="45">
        <v>422</v>
      </c>
      <c r="E1560" s="44" t="s">
        <v>194</v>
      </c>
    </row>
    <row r="1561" spans="1:5" x14ac:dyDescent="0.25">
      <c r="A1561" s="44" t="s">
        <v>389</v>
      </c>
      <c r="B1561" s="45">
        <v>2021</v>
      </c>
      <c r="C1561" s="44" t="s">
        <v>19</v>
      </c>
      <c r="D1561" s="45">
        <v>424</v>
      </c>
      <c r="E1561" s="44" t="s">
        <v>194</v>
      </c>
    </row>
    <row r="1562" spans="1:5" x14ac:dyDescent="0.25">
      <c r="A1562" s="44" t="s">
        <v>78</v>
      </c>
      <c r="B1562" s="45">
        <v>2018</v>
      </c>
      <c r="C1562" s="44" t="s">
        <v>19</v>
      </c>
      <c r="D1562" s="45">
        <v>431</v>
      </c>
      <c r="E1562" s="44" t="s">
        <v>194</v>
      </c>
    </row>
    <row r="1563" spans="1:5" x14ac:dyDescent="0.25">
      <c r="A1563" s="44" t="s">
        <v>80</v>
      </c>
      <c r="B1563" s="45">
        <v>2018</v>
      </c>
      <c r="C1563" s="44" t="s">
        <v>19</v>
      </c>
      <c r="D1563" s="45">
        <v>432</v>
      </c>
      <c r="E1563" s="44" t="s">
        <v>194</v>
      </c>
    </row>
    <row r="1564" spans="1:5" x14ac:dyDescent="0.25">
      <c r="A1564" s="44" t="s">
        <v>80</v>
      </c>
      <c r="B1564" s="45">
        <v>2020</v>
      </c>
      <c r="C1564" s="44" t="s">
        <v>19</v>
      </c>
      <c r="D1564" s="45">
        <v>443</v>
      </c>
      <c r="E1564" s="44" t="s">
        <v>194</v>
      </c>
    </row>
    <row r="1565" spans="1:5" x14ac:dyDescent="0.25">
      <c r="A1565" s="44" t="s">
        <v>391</v>
      </c>
      <c r="B1565" s="45">
        <v>2020</v>
      </c>
      <c r="C1565" s="44" t="s">
        <v>19</v>
      </c>
      <c r="D1565" s="45">
        <v>444</v>
      </c>
      <c r="E1565" s="44" t="s">
        <v>194</v>
      </c>
    </row>
    <row r="1566" spans="1:5" x14ac:dyDescent="0.25">
      <c r="A1566" s="44" t="s">
        <v>387</v>
      </c>
      <c r="B1566" s="45">
        <v>2018</v>
      </c>
      <c r="C1566" s="44" t="s">
        <v>19</v>
      </c>
      <c r="D1566" s="45">
        <v>453</v>
      </c>
      <c r="E1566" s="44" t="s">
        <v>194</v>
      </c>
    </row>
    <row r="1567" spans="1:5" x14ac:dyDescent="0.25">
      <c r="A1567" s="44" t="s">
        <v>389</v>
      </c>
      <c r="B1567" s="45">
        <v>2022</v>
      </c>
      <c r="C1567" s="44" t="s">
        <v>19</v>
      </c>
      <c r="D1567" s="45">
        <v>455</v>
      </c>
      <c r="E1567" s="44" t="s">
        <v>194</v>
      </c>
    </row>
    <row r="1568" spans="1:5" x14ac:dyDescent="0.25">
      <c r="A1568" s="44" t="s">
        <v>389</v>
      </c>
      <c r="B1568" s="45">
        <v>2023</v>
      </c>
      <c r="C1568" s="44" t="s">
        <v>19</v>
      </c>
      <c r="D1568" s="45">
        <v>459</v>
      </c>
      <c r="E1568" s="44" t="s">
        <v>194</v>
      </c>
    </row>
    <row r="1569" spans="1:5" x14ac:dyDescent="0.25">
      <c r="A1569" s="44" t="s">
        <v>80</v>
      </c>
      <c r="B1569" s="45">
        <v>2019</v>
      </c>
      <c r="C1569" s="44" t="s">
        <v>19</v>
      </c>
      <c r="D1569" s="45">
        <v>460</v>
      </c>
      <c r="E1569" s="44" t="s">
        <v>194</v>
      </c>
    </row>
    <row r="1570" spans="1:5" x14ac:dyDescent="0.25">
      <c r="A1570" s="44" t="s">
        <v>78</v>
      </c>
      <c r="B1570" s="45">
        <v>2019</v>
      </c>
      <c r="C1570" s="44" t="s">
        <v>19</v>
      </c>
      <c r="D1570" s="45">
        <v>461</v>
      </c>
      <c r="E1570" s="44" t="s">
        <v>194</v>
      </c>
    </row>
    <row r="1571" spans="1:5" x14ac:dyDescent="0.25">
      <c r="A1571" s="44" t="s">
        <v>391</v>
      </c>
      <c r="B1571" s="45">
        <v>2021</v>
      </c>
      <c r="C1571" s="44" t="s">
        <v>19</v>
      </c>
      <c r="D1571" s="45">
        <v>471</v>
      </c>
      <c r="E1571" s="44" t="s">
        <v>194</v>
      </c>
    </row>
    <row r="1572" spans="1:5" x14ac:dyDescent="0.25">
      <c r="A1572" s="44" t="s">
        <v>78</v>
      </c>
      <c r="B1572" s="45">
        <v>2020</v>
      </c>
      <c r="C1572" s="44" t="s">
        <v>19</v>
      </c>
      <c r="D1572" s="45">
        <v>480</v>
      </c>
      <c r="E1572" s="44" t="s">
        <v>194</v>
      </c>
    </row>
    <row r="1573" spans="1:5" x14ac:dyDescent="0.25">
      <c r="A1573" s="44" t="s">
        <v>73</v>
      </c>
      <c r="B1573" s="45">
        <v>2023</v>
      </c>
      <c r="C1573" s="44" t="s">
        <v>19</v>
      </c>
      <c r="D1573" s="45">
        <v>512</v>
      </c>
      <c r="E1573" s="44" t="s">
        <v>194</v>
      </c>
    </row>
    <row r="1574" spans="1:5" x14ac:dyDescent="0.25">
      <c r="A1574" s="44" t="s">
        <v>73</v>
      </c>
      <c r="B1574" s="45">
        <v>2020</v>
      </c>
      <c r="C1574" s="44" t="s">
        <v>19</v>
      </c>
      <c r="D1574" s="45">
        <v>513</v>
      </c>
      <c r="E1574" s="44" t="s">
        <v>194</v>
      </c>
    </row>
    <row r="1575" spans="1:5" x14ac:dyDescent="0.25">
      <c r="A1575" s="44" t="s">
        <v>78</v>
      </c>
      <c r="B1575" s="45">
        <v>2021</v>
      </c>
      <c r="C1575" s="44" t="s">
        <v>19</v>
      </c>
      <c r="D1575" s="45">
        <v>514</v>
      </c>
      <c r="E1575" s="44" t="s">
        <v>194</v>
      </c>
    </row>
    <row r="1576" spans="1:5" x14ac:dyDescent="0.25">
      <c r="A1576" s="44" t="s">
        <v>387</v>
      </c>
      <c r="B1576" s="45">
        <v>2019</v>
      </c>
      <c r="C1576" s="44" t="s">
        <v>19</v>
      </c>
      <c r="D1576" s="45">
        <v>517</v>
      </c>
      <c r="E1576" s="44" t="s">
        <v>194</v>
      </c>
    </row>
    <row r="1577" spans="1:5" x14ac:dyDescent="0.25">
      <c r="A1577" s="44" t="s">
        <v>387</v>
      </c>
      <c r="B1577" s="45">
        <v>2020</v>
      </c>
      <c r="C1577" s="44" t="s">
        <v>19</v>
      </c>
      <c r="D1577" s="45">
        <v>521</v>
      </c>
      <c r="E1577" s="44" t="s">
        <v>194</v>
      </c>
    </row>
    <row r="1578" spans="1:5" x14ac:dyDescent="0.25">
      <c r="A1578" s="44" t="s">
        <v>391</v>
      </c>
      <c r="B1578" s="45">
        <v>2022</v>
      </c>
      <c r="C1578" s="44" t="s">
        <v>19</v>
      </c>
      <c r="D1578" s="45">
        <v>521</v>
      </c>
      <c r="E1578" s="44" t="s">
        <v>194</v>
      </c>
    </row>
    <row r="1579" spans="1:5" x14ac:dyDescent="0.25">
      <c r="A1579" s="44" t="s">
        <v>73</v>
      </c>
      <c r="B1579" s="45">
        <v>2022</v>
      </c>
      <c r="C1579" s="44" t="s">
        <v>19</v>
      </c>
      <c r="D1579" s="45">
        <v>533</v>
      </c>
      <c r="E1579" s="44" t="s">
        <v>194</v>
      </c>
    </row>
    <row r="1580" spans="1:5" x14ac:dyDescent="0.25">
      <c r="A1580" s="44" t="s">
        <v>387</v>
      </c>
      <c r="B1580" s="45">
        <v>2021</v>
      </c>
      <c r="C1580" s="44" t="s">
        <v>19</v>
      </c>
      <c r="D1580" s="45">
        <v>541</v>
      </c>
      <c r="E1580" s="44" t="s">
        <v>194</v>
      </c>
    </row>
    <row r="1581" spans="1:5" x14ac:dyDescent="0.25">
      <c r="A1581" s="44" t="s">
        <v>73</v>
      </c>
      <c r="B1581" s="45">
        <v>2021</v>
      </c>
      <c r="C1581" s="44" t="s">
        <v>19</v>
      </c>
      <c r="D1581" s="45">
        <v>548</v>
      </c>
      <c r="E1581" s="44" t="s">
        <v>194</v>
      </c>
    </row>
    <row r="1582" spans="1:5" x14ac:dyDescent="0.25">
      <c r="A1582" s="44" t="s">
        <v>391</v>
      </c>
      <c r="B1582" s="45">
        <v>2023</v>
      </c>
      <c r="C1582" s="44" t="s">
        <v>19</v>
      </c>
      <c r="D1582" s="45">
        <v>556</v>
      </c>
      <c r="E1582" s="44" t="s">
        <v>194</v>
      </c>
    </row>
    <row r="1583" spans="1:5" x14ac:dyDescent="0.25">
      <c r="A1583" s="44" t="s">
        <v>73</v>
      </c>
      <c r="B1583" s="45">
        <v>2019</v>
      </c>
      <c r="C1583" s="44" t="s">
        <v>19</v>
      </c>
      <c r="D1583" s="45">
        <v>559</v>
      </c>
      <c r="E1583" s="44" t="s">
        <v>194</v>
      </c>
    </row>
    <row r="1584" spans="1:5" x14ac:dyDescent="0.25">
      <c r="A1584" s="44" t="s">
        <v>78</v>
      </c>
      <c r="B1584" s="45">
        <v>2022</v>
      </c>
      <c r="C1584" s="44" t="s">
        <v>19</v>
      </c>
      <c r="D1584" s="45">
        <v>565</v>
      </c>
      <c r="E1584" s="44" t="s">
        <v>194</v>
      </c>
    </row>
    <row r="1585" spans="1:5" x14ac:dyDescent="0.25">
      <c r="A1585" s="44" t="s">
        <v>78</v>
      </c>
      <c r="B1585" s="45">
        <v>2023</v>
      </c>
      <c r="C1585" s="44" t="s">
        <v>19</v>
      </c>
      <c r="D1585" s="45">
        <v>585</v>
      </c>
      <c r="E1585" s="44" t="s">
        <v>194</v>
      </c>
    </row>
    <row r="1586" spans="1:5" x14ac:dyDescent="0.25">
      <c r="A1586" s="44" t="s">
        <v>80</v>
      </c>
      <c r="B1586" s="45">
        <v>2021</v>
      </c>
      <c r="C1586" s="44" t="s">
        <v>19</v>
      </c>
      <c r="D1586" s="45">
        <v>609</v>
      </c>
      <c r="E1586" s="44" t="s">
        <v>194</v>
      </c>
    </row>
    <row r="1587" spans="1:5" x14ac:dyDescent="0.25">
      <c r="A1587" s="44" t="s">
        <v>387</v>
      </c>
      <c r="B1587" s="45">
        <v>2023</v>
      </c>
      <c r="C1587" s="44" t="s">
        <v>19</v>
      </c>
      <c r="D1587" s="45">
        <v>614</v>
      </c>
      <c r="E1587" s="44" t="s">
        <v>194</v>
      </c>
    </row>
    <row r="1588" spans="1:5" x14ac:dyDescent="0.25">
      <c r="A1588" s="44" t="s">
        <v>387</v>
      </c>
      <c r="B1588" s="45">
        <v>2022</v>
      </c>
      <c r="C1588" s="44" t="s">
        <v>19</v>
      </c>
      <c r="D1588" s="45">
        <v>618</v>
      </c>
      <c r="E1588" s="44" t="s">
        <v>194</v>
      </c>
    </row>
    <row r="1589" spans="1:5" x14ac:dyDescent="0.25">
      <c r="A1589" s="44" t="s">
        <v>73</v>
      </c>
      <c r="B1589" s="45">
        <v>2018</v>
      </c>
      <c r="C1589" s="44" t="s">
        <v>19</v>
      </c>
      <c r="D1589" s="45">
        <v>632</v>
      </c>
      <c r="E1589" s="44" t="s">
        <v>194</v>
      </c>
    </row>
    <row r="1590" spans="1:5" x14ac:dyDescent="0.25">
      <c r="A1590" s="44" t="s">
        <v>374</v>
      </c>
      <c r="B1590" s="45">
        <v>2018</v>
      </c>
      <c r="C1590" s="44" t="s">
        <v>19</v>
      </c>
      <c r="D1590" s="45">
        <v>706</v>
      </c>
      <c r="E1590" s="44" t="s">
        <v>194</v>
      </c>
    </row>
    <row r="1591" spans="1:5" x14ac:dyDescent="0.25">
      <c r="A1591" s="44" t="s">
        <v>374</v>
      </c>
      <c r="B1591" s="45">
        <v>2022</v>
      </c>
      <c r="C1591" s="44" t="s">
        <v>19</v>
      </c>
      <c r="D1591" s="45">
        <v>729</v>
      </c>
      <c r="E1591" s="44" t="s">
        <v>194</v>
      </c>
    </row>
    <row r="1592" spans="1:5" x14ac:dyDescent="0.25">
      <c r="A1592" s="44" t="s">
        <v>374</v>
      </c>
      <c r="B1592" s="45">
        <v>2019</v>
      </c>
      <c r="C1592" s="44" t="s">
        <v>19</v>
      </c>
      <c r="D1592" s="45">
        <v>756</v>
      </c>
      <c r="E1592" s="44" t="s">
        <v>194</v>
      </c>
    </row>
    <row r="1593" spans="1:5" x14ac:dyDescent="0.25">
      <c r="A1593" s="44" t="s">
        <v>374</v>
      </c>
      <c r="B1593" s="45">
        <v>2023</v>
      </c>
      <c r="C1593" s="44" t="s">
        <v>19</v>
      </c>
      <c r="D1593" s="45">
        <v>760</v>
      </c>
      <c r="E1593" s="44" t="s">
        <v>194</v>
      </c>
    </row>
    <row r="1594" spans="1:5" x14ac:dyDescent="0.25">
      <c r="A1594" s="44" t="s">
        <v>374</v>
      </c>
      <c r="B1594" s="45">
        <v>2020</v>
      </c>
      <c r="C1594" s="44" t="s">
        <v>19</v>
      </c>
      <c r="D1594" s="45">
        <v>762</v>
      </c>
      <c r="E1594" s="44" t="s">
        <v>194</v>
      </c>
    </row>
    <row r="1595" spans="1:5" x14ac:dyDescent="0.25">
      <c r="A1595" s="44" t="s">
        <v>80</v>
      </c>
      <c r="B1595" s="45">
        <v>2022</v>
      </c>
      <c r="C1595" s="44" t="s">
        <v>19</v>
      </c>
      <c r="D1595" s="45">
        <v>764</v>
      </c>
      <c r="E1595" s="44" t="s">
        <v>194</v>
      </c>
    </row>
    <row r="1596" spans="1:5" x14ac:dyDescent="0.25">
      <c r="A1596" s="44" t="s">
        <v>374</v>
      </c>
      <c r="B1596" s="45">
        <v>2021</v>
      </c>
      <c r="C1596" s="44" t="s">
        <v>19</v>
      </c>
      <c r="D1596" s="45">
        <v>781</v>
      </c>
      <c r="E1596" s="44" t="s">
        <v>194</v>
      </c>
    </row>
    <row r="1597" spans="1:5" x14ac:dyDescent="0.25">
      <c r="A1597" s="44" t="s">
        <v>80</v>
      </c>
      <c r="B1597" s="45">
        <v>2023</v>
      </c>
      <c r="C1597" s="44" t="s">
        <v>19</v>
      </c>
      <c r="D1597" s="45">
        <v>849</v>
      </c>
      <c r="E1597" s="44" t="s">
        <v>194</v>
      </c>
    </row>
    <row r="1598" spans="1:5" x14ac:dyDescent="0.25">
      <c r="A1598" s="44" t="s">
        <v>68</v>
      </c>
      <c r="B1598" s="45">
        <v>2018</v>
      </c>
      <c r="C1598" s="44" t="s">
        <v>19</v>
      </c>
      <c r="D1598" s="45">
        <v>2240</v>
      </c>
      <c r="E1598" s="44" t="s">
        <v>194</v>
      </c>
    </row>
    <row r="1599" spans="1:5" x14ac:dyDescent="0.25">
      <c r="A1599" s="44" t="s">
        <v>68</v>
      </c>
      <c r="B1599" s="45">
        <v>2019</v>
      </c>
      <c r="C1599" s="44" t="s">
        <v>19</v>
      </c>
      <c r="D1599" s="45">
        <v>2281</v>
      </c>
      <c r="E1599" s="44" t="s">
        <v>194</v>
      </c>
    </row>
    <row r="1600" spans="1:5" x14ac:dyDescent="0.25">
      <c r="A1600" s="44" t="s">
        <v>68</v>
      </c>
      <c r="B1600" s="45">
        <v>2020</v>
      </c>
      <c r="C1600" s="44" t="s">
        <v>19</v>
      </c>
      <c r="D1600" s="45">
        <v>2355</v>
      </c>
      <c r="E1600" s="44" t="s">
        <v>194</v>
      </c>
    </row>
    <row r="1601" spans="1:5" x14ac:dyDescent="0.25">
      <c r="A1601" s="44" t="s">
        <v>68</v>
      </c>
      <c r="B1601" s="45">
        <v>2021</v>
      </c>
      <c r="C1601" s="44" t="s">
        <v>19</v>
      </c>
      <c r="D1601" s="45">
        <v>2590</v>
      </c>
      <c r="E1601" s="44" t="s">
        <v>194</v>
      </c>
    </row>
    <row r="1602" spans="1:5" x14ac:dyDescent="0.25">
      <c r="A1602" s="44" t="s">
        <v>68</v>
      </c>
      <c r="B1602" s="45">
        <v>2022</v>
      </c>
      <c r="C1602" s="44" t="s">
        <v>19</v>
      </c>
      <c r="D1602" s="45">
        <v>2903</v>
      </c>
      <c r="E1602" s="44" t="s">
        <v>194</v>
      </c>
    </row>
    <row r="1603" spans="1:5" x14ac:dyDescent="0.25">
      <c r="A1603" s="44" t="s">
        <v>68</v>
      </c>
      <c r="B1603" s="45">
        <v>2023</v>
      </c>
      <c r="C1603" s="44" t="s">
        <v>19</v>
      </c>
      <c r="D1603" s="45">
        <v>3202</v>
      </c>
      <c r="E1603" s="44" t="s">
        <v>194</v>
      </c>
    </row>
    <row r="1604" spans="1:5" x14ac:dyDescent="0.25">
      <c r="A1604" s="44" t="s">
        <v>69</v>
      </c>
      <c r="B1604" s="45">
        <v>2021</v>
      </c>
      <c r="C1604" s="44" t="s">
        <v>19</v>
      </c>
      <c r="D1604" s="45">
        <v>6501</v>
      </c>
      <c r="E1604" s="44" t="s">
        <v>194</v>
      </c>
    </row>
    <row r="1605" spans="1:5" x14ac:dyDescent="0.25">
      <c r="A1605" s="44" t="s">
        <v>69</v>
      </c>
      <c r="B1605" s="45">
        <v>2020</v>
      </c>
      <c r="C1605" s="44" t="s">
        <v>19</v>
      </c>
      <c r="D1605" s="45">
        <v>6514</v>
      </c>
      <c r="E1605" s="44" t="s">
        <v>194</v>
      </c>
    </row>
    <row r="1606" spans="1:5" x14ac:dyDescent="0.25">
      <c r="A1606" s="44" t="s">
        <v>69</v>
      </c>
      <c r="B1606" s="45">
        <v>2022</v>
      </c>
      <c r="C1606" s="44" t="s">
        <v>19</v>
      </c>
      <c r="D1606" s="45">
        <v>6515</v>
      </c>
      <c r="E1606" s="44" t="s">
        <v>194</v>
      </c>
    </row>
    <row r="1607" spans="1:5" x14ac:dyDescent="0.25">
      <c r="A1607" s="44" t="s">
        <v>69</v>
      </c>
      <c r="B1607" s="45">
        <v>2023</v>
      </c>
      <c r="C1607" s="44" t="s">
        <v>19</v>
      </c>
      <c r="D1607" s="45">
        <v>6549</v>
      </c>
      <c r="E1607" s="44" t="s">
        <v>194</v>
      </c>
    </row>
    <row r="1608" spans="1:5" x14ac:dyDescent="0.25">
      <c r="A1608" s="44" t="s">
        <v>69</v>
      </c>
      <c r="B1608" s="45">
        <v>2019</v>
      </c>
      <c r="C1608" s="44" t="s">
        <v>19</v>
      </c>
      <c r="D1608" s="45">
        <v>7257</v>
      </c>
      <c r="E1608" s="44" t="s">
        <v>194</v>
      </c>
    </row>
    <row r="1609" spans="1:5" x14ac:dyDescent="0.25">
      <c r="A1609" s="44" t="s">
        <v>69</v>
      </c>
      <c r="B1609" s="45">
        <v>2018</v>
      </c>
      <c r="C1609" s="44" t="s">
        <v>19</v>
      </c>
      <c r="D1609" s="45">
        <v>7432</v>
      </c>
      <c r="E1609" s="44" t="s">
        <v>194</v>
      </c>
    </row>
    <row r="1610" spans="1:5" x14ac:dyDescent="0.25">
      <c r="A1610" s="44" t="s">
        <v>80</v>
      </c>
      <c r="B1610" s="45">
        <v>2019</v>
      </c>
      <c r="C1610" s="44" t="s">
        <v>20</v>
      </c>
      <c r="D1610" s="45">
        <v>1</v>
      </c>
      <c r="E1610" s="44" t="s">
        <v>392</v>
      </c>
    </row>
    <row r="1611" spans="1:5" x14ac:dyDescent="0.25">
      <c r="A1611" s="44" t="s">
        <v>78</v>
      </c>
      <c r="B1611" s="45">
        <v>2018</v>
      </c>
      <c r="C1611" s="44" t="s">
        <v>20</v>
      </c>
      <c r="D1611" s="45">
        <v>4</v>
      </c>
      <c r="E1611" s="44" t="s">
        <v>392</v>
      </c>
    </row>
    <row r="1612" spans="1:5" x14ac:dyDescent="0.25">
      <c r="A1612" s="44" t="s">
        <v>80</v>
      </c>
      <c r="B1612" s="45">
        <v>2018</v>
      </c>
      <c r="C1612" s="44" t="s">
        <v>20</v>
      </c>
      <c r="D1612" s="45">
        <v>4</v>
      </c>
      <c r="E1612" s="44" t="s">
        <v>392</v>
      </c>
    </row>
    <row r="1613" spans="1:5" x14ac:dyDescent="0.25">
      <c r="A1613" s="44" t="s">
        <v>69</v>
      </c>
      <c r="B1613" s="45">
        <v>2018</v>
      </c>
      <c r="C1613" s="44" t="s">
        <v>20</v>
      </c>
      <c r="D1613" s="45">
        <v>462</v>
      </c>
      <c r="E1613" s="44" t="s">
        <v>392</v>
      </c>
    </row>
    <row r="1614" spans="1:5" x14ac:dyDescent="0.25">
      <c r="A1614" s="44" t="s">
        <v>69</v>
      </c>
      <c r="B1614" s="45">
        <v>2021</v>
      </c>
      <c r="C1614" s="44" t="s">
        <v>20</v>
      </c>
      <c r="D1614" s="45">
        <v>462</v>
      </c>
      <c r="E1614" s="44" t="s">
        <v>392</v>
      </c>
    </row>
    <row r="1615" spans="1:5" x14ac:dyDescent="0.25">
      <c r="A1615" s="44" t="s">
        <v>69</v>
      </c>
      <c r="B1615" s="45">
        <v>2022</v>
      </c>
      <c r="C1615" s="44" t="s">
        <v>20</v>
      </c>
      <c r="D1615" s="45">
        <v>464</v>
      </c>
      <c r="E1615" s="44" t="s">
        <v>392</v>
      </c>
    </row>
    <row r="1616" spans="1:5" x14ac:dyDescent="0.25">
      <c r="A1616" s="44" t="s">
        <v>69</v>
      </c>
      <c r="B1616" s="45">
        <v>2019</v>
      </c>
      <c r="C1616" s="44" t="s">
        <v>20</v>
      </c>
      <c r="D1616" s="45">
        <v>467</v>
      </c>
      <c r="E1616" s="44" t="s">
        <v>392</v>
      </c>
    </row>
    <row r="1617" spans="1:5" x14ac:dyDescent="0.25">
      <c r="A1617" s="44" t="s">
        <v>69</v>
      </c>
      <c r="B1617" s="45">
        <v>2020</v>
      </c>
      <c r="C1617" s="44" t="s">
        <v>20</v>
      </c>
      <c r="D1617" s="45">
        <v>475</v>
      </c>
      <c r="E1617" s="44" t="s">
        <v>392</v>
      </c>
    </row>
    <row r="1618" spans="1:5" x14ac:dyDescent="0.25">
      <c r="A1618" s="44" t="s">
        <v>69</v>
      </c>
      <c r="B1618" s="45">
        <v>2023</v>
      </c>
      <c r="C1618" s="44" t="s">
        <v>20</v>
      </c>
      <c r="D1618" s="45">
        <v>477</v>
      </c>
      <c r="E1618" s="44" t="s">
        <v>392</v>
      </c>
    </row>
    <row r="1619" spans="1:5" x14ac:dyDescent="0.25">
      <c r="A1619" s="44" t="s">
        <v>396</v>
      </c>
      <c r="B1619" s="45">
        <v>2018</v>
      </c>
      <c r="C1619" s="44" t="s">
        <v>20</v>
      </c>
      <c r="D1619" s="45">
        <v>1</v>
      </c>
      <c r="E1619" s="44" t="s">
        <v>194</v>
      </c>
    </row>
    <row r="1620" spans="1:5" x14ac:dyDescent="0.25">
      <c r="A1620" s="44" t="s">
        <v>396</v>
      </c>
      <c r="B1620" s="45">
        <v>2019</v>
      </c>
      <c r="C1620" s="44" t="s">
        <v>20</v>
      </c>
      <c r="D1620" s="45">
        <v>1</v>
      </c>
      <c r="E1620" s="44" t="s">
        <v>194</v>
      </c>
    </row>
    <row r="1621" spans="1:5" x14ac:dyDescent="0.25">
      <c r="A1621" s="44" t="s">
        <v>371</v>
      </c>
      <c r="B1621" s="45">
        <v>2019</v>
      </c>
      <c r="C1621" s="44" t="s">
        <v>20</v>
      </c>
      <c r="D1621" s="45">
        <v>1</v>
      </c>
      <c r="E1621" s="44" t="s">
        <v>194</v>
      </c>
    </row>
    <row r="1622" spans="1:5" x14ac:dyDescent="0.25">
      <c r="A1622" s="44" t="s">
        <v>387</v>
      </c>
      <c r="B1622" s="45">
        <v>2020</v>
      </c>
      <c r="C1622" s="44" t="s">
        <v>20</v>
      </c>
      <c r="D1622" s="45">
        <v>1</v>
      </c>
      <c r="E1622" s="44" t="s">
        <v>194</v>
      </c>
    </row>
    <row r="1623" spans="1:5" x14ac:dyDescent="0.25">
      <c r="A1623" s="44" t="s">
        <v>396</v>
      </c>
      <c r="B1623" s="45">
        <v>2020</v>
      </c>
      <c r="C1623" s="44" t="s">
        <v>20</v>
      </c>
      <c r="D1623" s="45">
        <v>1</v>
      </c>
      <c r="E1623" s="44" t="s">
        <v>194</v>
      </c>
    </row>
    <row r="1624" spans="1:5" x14ac:dyDescent="0.25">
      <c r="A1624" s="44" t="s">
        <v>396</v>
      </c>
      <c r="B1624" s="45">
        <v>2021</v>
      </c>
      <c r="C1624" s="44" t="s">
        <v>20</v>
      </c>
      <c r="D1624" s="45">
        <v>1</v>
      </c>
      <c r="E1624" s="44" t="s">
        <v>194</v>
      </c>
    </row>
    <row r="1625" spans="1:5" x14ac:dyDescent="0.25">
      <c r="A1625" s="44" t="s">
        <v>396</v>
      </c>
      <c r="B1625" s="45">
        <v>2022</v>
      </c>
      <c r="C1625" s="44" t="s">
        <v>20</v>
      </c>
      <c r="D1625" s="45">
        <v>1</v>
      </c>
      <c r="E1625" s="44" t="s">
        <v>194</v>
      </c>
    </row>
    <row r="1626" spans="1:5" x14ac:dyDescent="0.25">
      <c r="A1626" s="44" t="s">
        <v>396</v>
      </c>
      <c r="B1626" s="45">
        <v>2023</v>
      </c>
      <c r="C1626" s="44" t="s">
        <v>20</v>
      </c>
      <c r="D1626" s="45">
        <v>1</v>
      </c>
      <c r="E1626" s="44" t="s">
        <v>194</v>
      </c>
    </row>
    <row r="1627" spans="1:5" x14ac:dyDescent="0.25">
      <c r="A1627" s="44" t="s">
        <v>372</v>
      </c>
      <c r="B1627" s="45">
        <v>2018</v>
      </c>
      <c r="C1627" s="44" t="s">
        <v>20</v>
      </c>
      <c r="D1627" s="45">
        <v>2</v>
      </c>
      <c r="E1627" s="44" t="s">
        <v>194</v>
      </c>
    </row>
    <row r="1628" spans="1:5" x14ac:dyDescent="0.25">
      <c r="A1628" s="44" t="s">
        <v>347</v>
      </c>
      <c r="B1628" s="45">
        <v>2019</v>
      </c>
      <c r="C1628" s="44" t="s">
        <v>20</v>
      </c>
      <c r="D1628" s="45">
        <v>2</v>
      </c>
      <c r="E1628" s="44" t="s">
        <v>194</v>
      </c>
    </row>
    <row r="1629" spans="1:5" x14ac:dyDescent="0.25">
      <c r="A1629" s="44" t="s">
        <v>286</v>
      </c>
      <c r="B1629" s="45">
        <v>2018</v>
      </c>
      <c r="C1629" s="44" t="s">
        <v>20</v>
      </c>
      <c r="D1629" s="45">
        <v>3</v>
      </c>
      <c r="E1629" s="44" t="s">
        <v>194</v>
      </c>
    </row>
    <row r="1630" spans="1:5" x14ac:dyDescent="0.25">
      <c r="A1630" s="44" t="s">
        <v>361</v>
      </c>
      <c r="B1630" s="45">
        <v>2018</v>
      </c>
      <c r="C1630" s="44" t="s">
        <v>20</v>
      </c>
      <c r="D1630" s="45">
        <v>3</v>
      </c>
      <c r="E1630" s="44" t="s">
        <v>194</v>
      </c>
    </row>
    <row r="1631" spans="1:5" x14ac:dyDescent="0.25">
      <c r="A1631" s="44" t="s">
        <v>354</v>
      </c>
      <c r="B1631" s="45">
        <v>2018</v>
      </c>
      <c r="C1631" s="44" t="s">
        <v>20</v>
      </c>
      <c r="D1631" s="45">
        <v>3</v>
      </c>
      <c r="E1631" s="44" t="s">
        <v>194</v>
      </c>
    </row>
    <row r="1632" spans="1:5" x14ac:dyDescent="0.25">
      <c r="A1632" s="44" t="s">
        <v>286</v>
      </c>
      <c r="B1632" s="45">
        <v>2019</v>
      </c>
      <c r="C1632" s="44" t="s">
        <v>20</v>
      </c>
      <c r="D1632" s="45">
        <v>3</v>
      </c>
      <c r="E1632" s="44" t="s">
        <v>194</v>
      </c>
    </row>
    <row r="1633" spans="1:5" x14ac:dyDescent="0.25">
      <c r="A1633" s="44" t="s">
        <v>361</v>
      </c>
      <c r="B1633" s="45">
        <v>2019</v>
      </c>
      <c r="C1633" s="44" t="s">
        <v>20</v>
      </c>
      <c r="D1633" s="45">
        <v>3</v>
      </c>
      <c r="E1633" s="44" t="s">
        <v>194</v>
      </c>
    </row>
    <row r="1634" spans="1:5" x14ac:dyDescent="0.25">
      <c r="A1634" s="44" t="s">
        <v>354</v>
      </c>
      <c r="B1634" s="45">
        <v>2019</v>
      </c>
      <c r="C1634" s="44" t="s">
        <v>20</v>
      </c>
      <c r="D1634" s="45">
        <v>3</v>
      </c>
      <c r="E1634" s="44" t="s">
        <v>194</v>
      </c>
    </row>
    <row r="1635" spans="1:5" x14ac:dyDescent="0.25">
      <c r="A1635" s="44" t="s">
        <v>286</v>
      </c>
      <c r="B1635" s="45">
        <v>2020</v>
      </c>
      <c r="C1635" s="44" t="s">
        <v>20</v>
      </c>
      <c r="D1635" s="45">
        <v>3</v>
      </c>
      <c r="E1635" s="44" t="s">
        <v>194</v>
      </c>
    </row>
    <row r="1636" spans="1:5" x14ac:dyDescent="0.25">
      <c r="A1636" s="44" t="s">
        <v>354</v>
      </c>
      <c r="B1636" s="45">
        <v>2020</v>
      </c>
      <c r="C1636" s="44" t="s">
        <v>20</v>
      </c>
      <c r="D1636" s="45">
        <v>3</v>
      </c>
      <c r="E1636" s="44" t="s">
        <v>194</v>
      </c>
    </row>
    <row r="1637" spans="1:5" x14ac:dyDescent="0.25">
      <c r="A1637" s="44" t="s">
        <v>286</v>
      </c>
      <c r="B1637" s="45">
        <v>2021</v>
      </c>
      <c r="C1637" s="44" t="s">
        <v>20</v>
      </c>
      <c r="D1637" s="45">
        <v>3</v>
      </c>
      <c r="E1637" s="44" t="s">
        <v>194</v>
      </c>
    </row>
    <row r="1638" spans="1:5" x14ac:dyDescent="0.25">
      <c r="A1638" s="44" t="s">
        <v>387</v>
      </c>
      <c r="B1638" s="45">
        <v>2021</v>
      </c>
      <c r="C1638" s="44" t="s">
        <v>20</v>
      </c>
      <c r="D1638" s="45">
        <v>3</v>
      </c>
      <c r="E1638" s="44" t="s">
        <v>194</v>
      </c>
    </row>
    <row r="1639" spans="1:5" x14ac:dyDescent="0.25">
      <c r="A1639" s="44" t="s">
        <v>402</v>
      </c>
      <c r="B1639" s="45">
        <v>2021</v>
      </c>
      <c r="C1639" s="44" t="s">
        <v>20</v>
      </c>
      <c r="D1639" s="45">
        <v>3</v>
      </c>
      <c r="E1639" s="44" t="s">
        <v>194</v>
      </c>
    </row>
    <row r="1640" spans="1:5" x14ac:dyDescent="0.25">
      <c r="A1640" s="44" t="s">
        <v>286</v>
      </c>
      <c r="B1640" s="45">
        <v>2022</v>
      </c>
      <c r="C1640" s="44" t="s">
        <v>20</v>
      </c>
      <c r="D1640" s="45">
        <v>3</v>
      </c>
      <c r="E1640" s="44" t="s">
        <v>194</v>
      </c>
    </row>
    <row r="1641" spans="1:5" x14ac:dyDescent="0.25">
      <c r="A1641" s="44" t="s">
        <v>286</v>
      </c>
      <c r="B1641" s="45">
        <v>2023</v>
      </c>
      <c r="C1641" s="44" t="s">
        <v>20</v>
      </c>
      <c r="D1641" s="45">
        <v>3</v>
      </c>
      <c r="E1641" s="44" t="s">
        <v>194</v>
      </c>
    </row>
    <row r="1642" spans="1:5" x14ac:dyDescent="0.25">
      <c r="A1642" s="44" t="s">
        <v>72</v>
      </c>
      <c r="B1642" s="45">
        <v>2018</v>
      </c>
      <c r="C1642" s="44" t="s">
        <v>20</v>
      </c>
      <c r="D1642" s="45">
        <v>4</v>
      </c>
      <c r="E1642" s="44" t="s">
        <v>194</v>
      </c>
    </row>
    <row r="1643" spans="1:5" x14ac:dyDescent="0.25">
      <c r="A1643" s="44" t="s">
        <v>68</v>
      </c>
      <c r="B1643" s="45">
        <v>2018</v>
      </c>
      <c r="C1643" s="44" t="s">
        <v>20</v>
      </c>
      <c r="D1643" s="45">
        <v>4</v>
      </c>
      <c r="E1643" s="44" t="s">
        <v>194</v>
      </c>
    </row>
    <row r="1644" spans="1:5" x14ac:dyDescent="0.25">
      <c r="A1644" s="44" t="s">
        <v>372</v>
      </c>
      <c r="B1644" s="45">
        <v>2019</v>
      </c>
      <c r="C1644" s="44" t="s">
        <v>20</v>
      </c>
      <c r="D1644" s="45">
        <v>4</v>
      </c>
      <c r="E1644" s="44" t="s">
        <v>194</v>
      </c>
    </row>
    <row r="1645" spans="1:5" x14ac:dyDescent="0.25">
      <c r="A1645" s="44" t="s">
        <v>402</v>
      </c>
      <c r="B1645" s="45">
        <v>2020</v>
      </c>
      <c r="C1645" s="44" t="s">
        <v>20</v>
      </c>
      <c r="D1645" s="45">
        <v>4</v>
      </c>
      <c r="E1645" s="44" t="s">
        <v>194</v>
      </c>
    </row>
    <row r="1646" spans="1:5" x14ac:dyDescent="0.25">
      <c r="A1646" s="44" t="s">
        <v>361</v>
      </c>
      <c r="B1646" s="45">
        <v>2020</v>
      </c>
      <c r="C1646" s="44" t="s">
        <v>20</v>
      </c>
      <c r="D1646" s="45">
        <v>4</v>
      </c>
      <c r="E1646" s="44" t="s">
        <v>194</v>
      </c>
    </row>
    <row r="1647" spans="1:5" x14ac:dyDescent="0.25">
      <c r="A1647" s="44" t="s">
        <v>371</v>
      </c>
      <c r="B1647" s="45">
        <v>2020</v>
      </c>
      <c r="C1647" s="44" t="s">
        <v>20</v>
      </c>
      <c r="D1647" s="45">
        <v>4</v>
      </c>
      <c r="E1647" s="44" t="s">
        <v>194</v>
      </c>
    </row>
    <row r="1648" spans="1:5" x14ac:dyDescent="0.25">
      <c r="A1648" s="44" t="s">
        <v>372</v>
      </c>
      <c r="B1648" s="45">
        <v>2020</v>
      </c>
      <c r="C1648" s="44" t="s">
        <v>20</v>
      </c>
      <c r="D1648" s="45">
        <v>4</v>
      </c>
      <c r="E1648" s="44" t="s">
        <v>194</v>
      </c>
    </row>
    <row r="1649" spans="1:5" x14ac:dyDescent="0.25">
      <c r="A1649" s="44" t="s">
        <v>347</v>
      </c>
      <c r="B1649" s="45">
        <v>2020</v>
      </c>
      <c r="C1649" s="44" t="s">
        <v>20</v>
      </c>
      <c r="D1649" s="45">
        <v>4</v>
      </c>
      <c r="E1649" s="44" t="s">
        <v>194</v>
      </c>
    </row>
    <row r="1650" spans="1:5" x14ac:dyDescent="0.25">
      <c r="A1650" s="44" t="s">
        <v>389</v>
      </c>
      <c r="B1650" s="45">
        <v>2021</v>
      </c>
      <c r="C1650" s="44" t="s">
        <v>20</v>
      </c>
      <c r="D1650" s="45">
        <v>4</v>
      </c>
      <c r="E1650" s="44" t="s">
        <v>194</v>
      </c>
    </row>
    <row r="1651" spans="1:5" x14ac:dyDescent="0.25">
      <c r="A1651" s="44" t="s">
        <v>402</v>
      </c>
      <c r="B1651" s="45">
        <v>2022</v>
      </c>
      <c r="C1651" s="44" t="s">
        <v>20</v>
      </c>
      <c r="D1651" s="45">
        <v>4</v>
      </c>
      <c r="E1651" s="44" t="s">
        <v>194</v>
      </c>
    </row>
    <row r="1652" spans="1:5" x14ac:dyDescent="0.25">
      <c r="A1652" s="44" t="s">
        <v>402</v>
      </c>
      <c r="B1652" s="45">
        <v>2023</v>
      </c>
      <c r="C1652" s="44" t="s">
        <v>20</v>
      </c>
      <c r="D1652" s="45">
        <v>4</v>
      </c>
      <c r="E1652" s="44" t="s">
        <v>194</v>
      </c>
    </row>
    <row r="1653" spans="1:5" x14ac:dyDescent="0.25">
      <c r="A1653" s="44" t="s">
        <v>344</v>
      </c>
      <c r="B1653" s="45">
        <v>2018</v>
      </c>
      <c r="C1653" s="44" t="s">
        <v>20</v>
      </c>
      <c r="D1653" s="45">
        <v>5</v>
      </c>
      <c r="E1653" s="44" t="s">
        <v>194</v>
      </c>
    </row>
    <row r="1654" spans="1:5" x14ac:dyDescent="0.25">
      <c r="A1654" s="44" t="s">
        <v>294</v>
      </c>
      <c r="B1654" s="45">
        <v>2018</v>
      </c>
      <c r="C1654" s="44" t="s">
        <v>20</v>
      </c>
      <c r="D1654" s="45">
        <v>5</v>
      </c>
      <c r="E1654" s="44" t="s">
        <v>194</v>
      </c>
    </row>
    <row r="1655" spans="1:5" x14ac:dyDescent="0.25">
      <c r="A1655" s="44" t="s">
        <v>402</v>
      </c>
      <c r="B1655" s="45">
        <v>2018</v>
      </c>
      <c r="C1655" s="44" t="s">
        <v>20</v>
      </c>
      <c r="D1655" s="45">
        <v>5</v>
      </c>
      <c r="E1655" s="44" t="s">
        <v>194</v>
      </c>
    </row>
    <row r="1656" spans="1:5" x14ac:dyDescent="0.25">
      <c r="A1656" s="44" t="s">
        <v>364</v>
      </c>
      <c r="B1656" s="45">
        <v>2018</v>
      </c>
      <c r="C1656" s="44" t="s">
        <v>20</v>
      </c>
      <c r="D1656" s="45">
        <v>5</v>
      </c>
      <c r="E1656" s="44" t="s">
        <v>194</v>
      </c>
    </row>
    <row r="1657" spans="1:5" x14ac:dyDescent="0.25">
      <c r="A1657" s="44" t="s">
        <v>344</v>
      </c>
      <c r="B1657" s="45">
        <v>2019</v>
      </c>
      <c r="C1657" s="44" t="s">
        <v>20</v>
      </c>
      <c r="D1657" s="45">
        <v>5</v>
      </c>
      <c r="E1657" s="44" t="s">
        <v>194</v>
      </c>
    </row>
    <row r="1658" spans="1:5" x14ac:dyDescent="0.25">
      <c r="A1658" s="44" t="s">
        <v>402</v>
      </c>
      <c r="B1658" s="45">
        <v>2019</v>
      </c>
      <c r="C1658" s="44" t="s">
        <v>20</v>
      </c>
      <c r="D1658" s="45">
        <v>5</v>
      </c>
      <c r="E1658" s="44" t="s">
        <v>194</v>
      </c>
    </row>
    <row r="1659" spans="1:5" x14ac:dyDescent="0.25">
      <c r="A1659" s="44" t="s">
        <v>79</v>
      </c>
      <c r="B1659" s="45">
        <v>2019</v>
      </c>
      <c r="C1659" s="44" t="s">
        <v>20</v>
      </c>
      <c r="D1659" s="45">
        <v>5</v>
      </c>
      <c r="E1659" s="44" t="s">
        <v>194</v>
      </c>
    </row>
    <row r="1660" spans="1:5" x14ac:dyDescent="0.25">
      <c r="A1660" s="44" t="s">
        <v>344</v>
      </c>
      <c r="B1660" s="45">
        <v>2020</v>
      </c>
      <c r="C1660" s="44" t="s">
        <v>20</v>
      </c>
      <c r="D1660" s="45">
        <v>5</v>
      </c>
      <c r="E1660" s="44" t="s">
        <v>194</v>
      </c>
    </row>
    <row r="1661" spans="1:5" x14ac:dyDescent="0.25">
      <c r="A1661" s="44" t="s">
        <v>354</v>
      </c>
      <c r="B1661" s="45">
        <v>2021</v>
      </c>
      <c r="C1661" s="44" t="s">
        <v>20</v>
      </c>
      <c r="D1661" s="45">
        <v>5</v>
      </c>
      <c r="E1661" s="44" t="s">
        <v>194</v>
      </c>
    </row>
    <row r="1662" spans="1:5" x14ac:dyDescent="0.25">
      <c r="A1662" s="44" t="s">
        <v>303</v>
      </c>
      <c r="B1662" s="45">
        <v>2018</v>
      </c>
      <c r="C1662" s="44" t="s">
        <v>20</v>
      </c>
      <c r="D1662" s="45">
        <v>6</v>
      </c>
      <c r="E1662" s="44" t="s">
        <v>194</v>
      </c>
    </row>
    <row r="1663" spans="1:5" x14ac:dyDescent="0.25">
      <c r="A1663" s="44" t="s">
        <v>303</v>
      </c>
      <c r="B1663" s="45">
        <v>2020</v>
      </c>
      <c r="C1663" s="44" t="s">
        <v>20</v>
      </c>
      <c r="D1663" s="45">
        <v>6</v>
      </c>
      <c r="E1663" s="44" t="s">
        <v>194</v>
      </c>
    </row>
    <row r="1664" spans="1:5" x14ac:dyDescent="0.25">
      <c r="A1664" s="44" t="s">
        <v>344</v>
      </c>
      <c r="B1664" s="45">
        <v>2021</v>
      </c>
      <c r="C1664" s="44" t="s">
        <v>20</v>
      </c>
      <c r="D1664" s="45">
        <v>6</v>
      </c>
      <c r="E1664" s="44" t="s">
        <v>194</v>
      </c>
    </row>
    <row r="1665" spans="1:5" x14ac:dyDescent="0.25">
      <c r="A1665" s="44" t="s">
        <v>361</v>
      </c>
      <c r="B1665" s="45">
        <v>2021</v>
      </c>
      <c r="C1665" s="44" t="s">
        <v>20</v>
      </c>
      <c r="D1665" s="45">
        <v>6</v>
      </c>
      <c r="E1665" s="44" t="s">
        <v>194</v>
      </c>
    </row>
    <row r="1666" spans="1:5" x14ac:dyDescent="0.25">
      <c r="A1666" s="44" t="s">
        <v>372</v>
      </c>
      <c r="B1666" s="45">
        <v>2021</v>
      </c>
      <c r="C1666" s="44" t="s">
        <v>20</v>
      </c>
      <c r="D1666" s="45">
        <v>6</v>
      </c>
      <c r="E1666" s="44" t="s">
        <v>194</v>
      </c>
    </row>
    <row r="1667" spans="1:5" x14ac:dyDescent="0.25">
      <c r="A1667" s="44" t="s">
        <v>344</v>
      </c>
      <c r="B1667" s="45">
        <v>2022</v>
      </c>
      <c r="C1667" s="44" t="s">
        <v>20</v>
      </c>
      <c r="D1667" s="45">
        <v>6</v>
      </c>
      <c r="E1667" s="44" t="s">
        <v>194</v>
      </c>
    </row>
    <row r="1668" spans="1:5" x14ac:dyDescent="0.25">
      <c r="A1668" s="44" t="s">
        <v>387</v>
      </c>
      <c r="B1668" s="45">
        <v>2022</v>
      </c>
      <c r="C1668" s="44" t="s">
        <v>20</v>
      </c>
      <c r="D1668" s="45">
        <v>6</v>
      </c>
      <c r="E1668" s="44" t="s">
        <v>194</v>
      </c>
    </row>
    <row r="1669" spans="1:5" x14ac:dyDescent="0.25">
      <c r="A1669" s="44" t="s">
        <v>361</v>
      </c>
      <c r="B1669" s="45">
        <v>2022</v>
      </c>
      <c r="C1669" s="44" t="s">
        <v>20</v>
      </c>
      <c r="D1669" s="45">
        <v>6</v>
      </c>
      <c r="E1669" s="44" t="s">
        <v>194</v>
      </c>
    </row>
    <row r="1670" spans="1:5" x14ac:dyDescent="0.25">
      <c r="A1670" s="44" t="s">
        <v>372</v>
      </c>
      <c r="B1670" s="45">
        <v>2022</v>
      </c>
      <c r="C1670" s="44" t="s">
        <v>20</v>
      </c>
      <c r="D1670" s="45">
        <v>6</v>
      </c>
      <c r="E1670" s="44" t="s">
        <v>194</v>
      </c>
    </row>
    <row r="1671" spans="1:5" x14ac:dyDescent="0.25">
      <c r="A1671" s="44" t="s">
        <v>344</v>
      </c>
      <c r="B1671" s="45">
        <v>2023</v>
      </c>
      <c r="C1671" s="44" t="s">
        <v>20</v>
      </c>
      <c r="D1671" s="45">
        <v>6</v>
      </c>
      <c r="E1671" s="44" t="s">
        <v>194</v>
      </c>
    </row>
    <row r="1672" spans="1:5" x14ac:dyDescent="0.25">
      <c r="A1672" s="44" t="s">
        <v>372</v>
      </c>
      <c r="B1672" s="45">
        <v>2023</v>
      </c>
      <c r="C1672" s="44" t="s">
        <v>20</v>
      </c>
      <c r="D1672" s="45">
        <v>6</v>
      </c>
      <c r="E1672" s="44" t="s">
        <v>194</v>
      </c>
    </row>
    <row r="1673" spans="1:5" x14ac:dyDescent="0.25">
      <c r="A1673" s="44" t="s">
        <v>310</v>
      </c>
      <c r="B1673" s="45">
        <v>2018</v>
      </c>
      <c r="C1673" s="44" t="s">
        <v>20</v>
      </c>
      <c r="D1673" s="45">
        <v>7</v>
      </c>
      <c r="E1673" s="44" t="s">
        <v>194</v>
      </c>
    </row>
    <row r="1674" spans="1:5" x14ac:dyDescent="0.25">
      <c r="A1674" s="44" t="s">
        <v>362</v>
      </c>
      <c r="B1674" s="45">
        <v>2018</v>
      </c>
      <c r="C1674" s="44" t="s">
        <v>20</v>
      </c>
      <c r="D1674" s="45">
        <v>7</v>
      </c>
      <c r="E1674" s="44" t="s">
        <v>194</v>
      </c>
    </row>
    <row r="1675" spans="1:5" x14ac:dyDescent="0.25">
      <c r="A1675" s="44" t="s">
        <v>68</v>
      </c>
      <c r="B1675" s="45">
        <v>2019</v>
      </c>
      <c r="C1675" s="44" t="s">
        <v>20</v>
      </c>
      <c r="D1675" s="45">
        <v>7</v>
      </c>
      <c r="E1675" s="44" t="s">
        <v>194</v>
      </c>
    </row>
    <row r="1676" spans="1:5" x14ac:dyDescent="0.25">
      <c r="A1676" s="44" t="s">
        <v>303</v>
      </c>
      <c r="B1676" s="45">
        <v>2019</v>
      </c>
      <c r="C1676" s="44" t="s">
        <v>20</v>
      </c>
      <c r="D1676" s="45">
        <v>7</v>
      </c>
      <c r="E1676" s="44" t="s">
        <v>194</v>
      </c>
    </row>
    <row r="1677" spans="1:5" x14ac:dyDescent="0.25">
      <c r="A1677" s="44" t="s">
        <v>310</v>
      </c>
      <c r="B1677" s="45">
        <v>2019</v>
      </c>
      <c r="C1677" s="44" t="s">
        <v>20</v>
      </c>
      <c r="D1677" s="45">
        <v>7</v>
      </c>
      <c r="E1677" s="44" t="s">
        <v>194</v>
      </c>
    </row>
    <row r="1678" spans="1:5" x14ac:dyDescent="0.25">
      <c r="A1678" s="44" t="s">
        <v>385</v>
      </c>
      <c r="B1678" s="45">
        <v>2019</v>
      </c>
      <c r="C1678" s="44" t="s">
        <v>20</v>
      </c>
      <c r="D1678" s="45">
        <v>7</v>
      </c>
      <c r="E1678" s="44" t="s">
        <v>194</v>
      </c>
    </row>
    <row r="1679" spans="1:5" x14ac:dyDescent="0.25">
      <c r="A1679" s="44" t="s">
        <v>310</v>
      </c>
      <c r="B1679" s="45">
        <v>2020</v>
      </c>
      <c r="C1679" s="44" t="s">
        <v>20</v>
      </c>
      <c r="D1679" s="45">
        <v>7</v>
      </c>
      <c r="E1679" s="44" t="s">
        <v>194</v>
      </c>
    </row>
    <row r="1680" spans="1:5" x14ac:dyDescent="0.25">
      <c r="A1680" s="44" t="s">
        <v>303</v>
      </c>
      <c r="B1680" s="45">
        <v>2021</v>
      </c>
      <c r="C1680" s="44" t="s">
        <v>20</v>
      </c>
      <c r="D1680" s="45">
        <v>7</v>
      </c>
      <c r="E1680" s="44" t="s">
        <v>194</v>
      </c>
    </row>
    <row r="1681" spans="1:5" x14ac:dyDescent="0.25">
      <c r="A1681" s="44" t="s">
        <v>310</v>
      </c>
      <c r="B1681" s="45">
        <v>2021</v>
      </c>
      <c r="C1681" s="44" t="s">
        <v>20</v>
      </c>
      <c r="D1681" s="45">
        <v>7</v>
      </c>
      <c r="E1681" s="44" t="s">
        <v>194</v>
      </c>
    </row>
    <row r="1682" spans="1:5" x14ac:dyDescent="0.25">
      <c r="A1682" s="44" t="s">
        <v>310</v>
      </c>
      <c r="B1682" s="45">
        <v>2022</v>
      </c>
      <c r="C1682" s="44" t="s">
        <v>20</v>
      </c>
      <c r="D1682" s="45">
        <v>7</v>
      </c>
      <c r="E1682" s="44" t="s">
        <v>194</v>
      </c>
    </row>
    <row r="1683" spans="1:5" x14ac:dyDescent="0.25">
      <c r="A1683" s="44" t="s">
        <v>310</v>
      </c>
      <c r="B1683" s="45">
        <v>2023</v>
      </c>
      <c r="C1683" s="44" t="s">
        <v>20</v>
      </c>
      <c r="D1683" s="45">
        <v>7</v>
      </c>
      <c r="E1683" s="44" t="s">
        <v>194</v>
      </c>
    </row>
    <row r="1684" spans="1:5" x14ac:dyDescent="0.25">
      <c r="A1684" s="44" t="s">
        <v>391</v>
      </c>
      <c r="B1684" s="45">
        <v>2018</v>
      </c>
      <c r="C1684" s="44" t="s">
        <v>20</v>
      </c>
      <c r="D1684" s="45">
        <v>8</v>
      </c>
      <c r="E1684" s="44" t="s">
        <v>194</v>
      </c>
    </row>
    <row r="1685" spans="1:5" x14ac:dyDescent="0.25">
      <c r="A1685" s="44" t="s">
        <v>385</v>
      </c>
      <c r="B1685" s="45">
        <v>2018</v>
      </c>
      <c r="C1685" s="44" t="s">
        <v>20</v>
      </c>
      <c r="D1685" s="45">
        <v>8</v>
      </c>
      <c r="E1685" s="44" t="s">
        <v>194</v>
      </c>
    </row>
    <row r="1686" spans="1:5" x14ac:dyDescent="0.25">
      <c r="A1686" s="44" t="s">
        <v>385</v>
      </c>
      <c r="B1686" s="45">
        <v>2020</v>
      </c>
      <c r="C1686" s="44" t="s">
        <v>20</v>
      </c>
      <c r="D1686" s="45">
        <v>8</v>
      </c>
      <c r="E1686" s="44" t="s">
        <v>194</v>
      </c>
    </row>
    <row r="1687" spans="1:5" x14ac:dyDescent="0.25">
      <c r="A1687" s="44" t="s">
        <v>79</v>
      </c>
      <c r="B1687" s="45">
        <v>2020</v>
      </c>
      <c r="C1687" s="44" t="s">
        <v>20</v>
      </c>
      <c r="D1687" s="45">
        <v>8</v>
      </c>
      <c r="E1687" s="44" t="s">
        <v>194</v>
      </c>
    </row>
    <row r="1688" spans="1:5" x14ac:dyDescent="0.25">
      <c r="A1688" s="44" t="s">
        <v>381</v>
      </c>
      <c r="B1688" s="45">
        <v>2021</v>
      </c>
      <c r="C1688" s="44" t="s">
        <v>20</v>
      </c>
      <c r="D1688" s="45">
        <v>8</v>
      </c>
      <c r="E1688" s="44" t="s">
        <v>194</v>
      </c>
    </row>
    <row r="1689" spans="1:5" x14ac:dyDescent="0.25">
      <c r="A1689" s="44" t="s">
        <v>381</v>
      </c>
      <c r="B1689" s="45">
        <v>2022</v>
      </c>
      <c r="C1689" s="44" t="s">
        <v>20</v>
      </c>
      <c r="D1689" s="45">
        <v>8</v>
      </c>
      <c r="E1689" s="44" t="s">
        <v>194</v>
      </c>
    </row>
    <row r="1690" spans="1:5" x14ac:dyDescent="0.25">
      <c r="A1690" s="44" t="s">
        <v>387</v>
      </c>
      <c r="B1690" s="45">
        <v>2023</v>
      </c>
      <c r="C1690" s="44" t="s">
        <v>20</v>
      </c>
      <c r="D1690" s="45">
        <v>8</v>
      </c>
      <c r="E1690" s="44" t="s">
        <v>194</v>
      </c>
    </row>
    <row r="1691" spans="1:5" x14ac:dyDescent="0.25">
      <c r="A1691" s="44" t="s">
        <v>391</v>
      </c>
      <c r="B1691" s="45">
        <v>2023</v>
      </c>
      <c r="C1691" s="44" t="s">
        <v>20</v>
      </c>
      <c r="D1691" s="45">
        <v>8</v>
      </c>
      <c r="E1691" s="44" t="s">
        <v>194</v>
      </c>
    </row>
    <row r="1692" spans="1:5" x14ac:dyDescent="0.25">
      <c r="A1692" s="44" t="s">
        <v>361</v>
      </c>
      <c r="B1692" s="45">
        <v>2023</v>
      </c>
      <c r="C1692" s="44" t="s">
        <v>20</v>
      </c>
      <c r="D1692" s="45">
        <v>8</v>
      </c>
      <c r="E1692" s="44" t="s">
        <v>194</v>
      </c>
    </row>
    <row r="1693" spans="1:5" x14ac:dyDescent="0.25">
      <c r="A1693" s="44" t="s">
        <v>363</v>
      </c>
      <c r="B1693" s="45">
        <v>2018</v>
      </c>
      <c r="C1693" s="44" t="s">
        <v>20</v>
      </c>
      <c r="D1693" s="45">
        <v>9</v>
      </c>
      <c r="E1693" s="44" t="s">
        <v>194</v>
      </c>
    </row>
    <row r="1694" spans="1:5" x14ac:dyDescent="0.25">
      <c r="A1694" s="44" t="s">
        <v>363</v>
      </c>
      <c r="B1694" s="45">
        <v>2019</v>
      </c>
      <c r="C1694" s="44" t="s">
        <v>20</v>
      </c>
      <c r="D1694" s="45">
        <v>9</v>
      </c>
      <c r="E1694" s="44" t="s">
        <v>194</v>
      </c>
    </row>
    <row r="1695" spans="1:5" x14ac:dyDescent="0.25">
      <c r="A1695" s="44" t="s">
        <v>362</v>
      </c>
      <c r="B1695" s="45">
        <v>2019</v>
      </c>
      <c r="C1695" s="44" t="s">
        <v>20</v>
      </c>
      <c r="D1695" s="45">
        <v>9</v>
      </c>
      <c r="E1695" s="44" t="s">
        <v>194</v>
      </c>
    </row>
    <row r="1696" spans="1:5" x14ac:dyDescent="0.25">
      <c r="A1696" s="44" t="s">
        <v>362</v>
      </c>
      <c r="B1696" s="45">
        <v>2020</v>
      </c>
      <c r="C1696" s="44" t="s">
        <v>20</v>
      </c>
      <c r="D1696" s="45">
        <v>9</v>
      </c>
      <c r="E1696" s="44" t="s">
        <v>194</v>
      </c>
    </row>
    <row r="1697" spans="1:5" x14ac:dyDescent="0.25">
      <c r="A1697" s="44" t="s">
        <v>303</v>
      </c>
      <c r="B1697" s="45">
        <v>2022</v>
      </c>
      <c r="C1697" s="44" t="s">
        <v>20</v>
      </c>
      <c r="D1697" s="45">
        <v>9</v>
      </c>
      <c r="E1697" s="44" t="s">
        <v>194</v>
      </c>
    </row>
    <row r="1698" spans="1:5" x14ac:dyDescent="0.25">
      <c r="A1698" s="44" t="s">
        <v>391</v>
      </c>
      <c r="B1698" s="45">
        <v>2022</v>
      </c>
      <c r="C1698" s="44" t="s">
        <v>20</v>
      </c>
      <c r="D1698" s="45">
        <v>9</v>
      </c>
      <c r="E1698" s="44" t="s">
        <v>194</v>
      </c>
    </row>
    <row r="1699" spans="1:5" x14ac:dyDescent="0.25">
      <c r="A1699" s="44" t="s">
        <v>354</v>
      </c>
      <c r="B1699" s="45">
        <v>2022</v>
      </c>
      <c r="C1699" s="44" t="s">
        <v>20</v>
      </c>
      <c r="D1699" s="45">
        <v>9</v>
      </c>
      <c r="E1699" s="44" t="s">
        <v>194</v>
      </c>
    </row>
    <row r="1700" spans="1:5" x14ac:dyDescent="0.25">
      <c r="A1700" s="44" t="s">
        <v>303</v>
      </c>
      <c r="B1700" s="45">
        <v>2023</v>
      </c>
      <c r="C1700" s="44" t="s">
        <v>20</v>
      </c>
      <c r="D1700" s="45">
        <v>9</v>
      </c>
      <c r="E1700" s="44" t="s">
        <v>194</v>
      </c>
    </row>
    <row r="1701" spans="1:5" x14ac:dyDescent="0.25">
      <c r="A1701" s="44" t="s">
        <v>354</v>
      </c>
      <c r="B1701" s="45">
        <v>2023</v>
      </c>
      <c r="C1701" s="44" t="s">
        <v>20</v>
      </c>
      <c r="D1701" s="45">
        <v>9</v>
      </c>
      <c r="E1701" s="44" t="s">
        <v>194</v>
      </c>
    </row>
    <row r="1702" spans="1:5" x14ac:dyDescent="0.25">
      <c r="A1702" s="44" t="s">
        <v>294</v>
      </c>
      <c r="B1702" s="45">
        <v>2019</v>
      </c>
      <c r="C1702" s="44" t="s">
        <v>20</v>
      </c>
      <c r="D1702" s="45">
        <v>10</v>
      </c>
      <c r="E1702" s="44" t="s">
        <v>194</v>
      </c>
    </row>
    <row r="1703" spans="1:5" x14ac:dyDescent="0.25">
      <c r="A1703" s="44" t="s">
        <v>364</v>
      </c>
      <c r="B1703" s="45">
        <v>2019</v>
      </c>
      <c r="C1703" s="44" t="s">
        <v>20</v>
      </c>
      <c r="D1703" s="45">
        <v>10</v>
      </c>
      <c r="E1703" s="44" t="s">
        <v>194</v>
      </c>
    </row>
    <row r="1704" spans="1:5" x14ac:dyDescent="0.25">
      <c r="A1704" s="44" t="s">
        <v>294</v>
      </c>
      <c r="B1704" s="45">
        <v>2020</v>
      </c>
      <c r="C1704" s="44" t="s">
        <v>20</v>
      </c>
      <c r="D1704" s="45">
        <v>10</v>
      </c>
      <c r="E1704" s="44" t="s">
        <v>194</v>
      </c>
    </row>
    <row r="1705" spans="1:5" x14ac:dyDescent="0.25">
      <c r="A1705" s="44" t="s">
        <v>371</v>
      </c>
      <c r="B1705" s="45">
        <v>2021</v>
      </c>
      <c r="C1705" s="44" t="s">
        <v>20</v>
      </c>
      <c r="D1705" s="45">
        <v>10</v>
      </c>
      <c r="E1705" s="44" t="s">
        <v>194</v>
      </c>
    </row>
    <row r="1706" spans="1:5" x14ac:dyDescent="0.25">
      <c r="A1706" s="44" t="s">
        <v>385</v>
      </c>
      <c r="B1706" s="45">
        <v>2021</v>
      </c>
      <c r="C1706" s="44" t="s">
        <v>20</v>
      </c>
      <c r="D1706" s="45">
        <v>10</v>
      </c>
      <c r="E1706" s="44" t="s">
        <v>194</v>
      </c>
    </row>
    <row r="1707" spans="1:5" x14ac:dyDescent="0.25">
      <c r="A1707" s="44" t="s">
        <v>385</v>
      </c>
      <c r="B1707" s="45">
        <v>2022</v>
      </c>
      <c r="C1707" s="44" t="s">
        <v>20</v>
      </c>
      <c r="D1707" s="45">
        <v>10</v>
      </c>
      <c r="E1707" s="44" t="s">
        <v>194</v>
      </c>
    </row>
    <row r="1708" spans="1:5" x14ac:dyDescent="0.25">
      <c r="A1708" s="44" t="s">
        <v>356</v>
      </c>
      <c r="B1708" s="45">
        <v>2018</v>
      </c>
      <c r="C1708" s="44" t="s">
        <v>20</v>
      </c>
      <c r="D1708" s="45">
        <v>11</v>
      </c>
      <c r="E1708" s="44" t="s">
        <v>194</v>
      </c>
    </row>
    <row r="1709" spans="1:5" x14ac:dyDescent="0.25">
      <c r="A1709" s="44" t="s">
        <v>356</v>
      </c>
      <c r="B1709" s="45">
        <v>2019</v>
      </c>
      <c r="C1709" s="44" t="s">
        <v>20</v>
      </c>
      <c r="D1709" s="45">
        <v>11</v>
      </c>
      <c r="E1709" s="44" t="s">
        <v>194</v>
      </c>
    </row>
    <row r="1710" spans="1:5" x14ac:dyDescent="0.25">
      <c r="A1710" s="44" t="s">
        <v>364</v>
      </c>
      <c r="B1710" s="45">
        <v>2020</v>
      </c>
      <c r="C1710" s="44" t="s">
        <v>20</v>
      </c>
      <c r="D1710" s="45">
        <v>11</v>
      </c>
      <c r="E1710" s="44" t="s">
        <v>194</v>
      </c>
    </row>
    <row r="1711" spans="1:5" x14ac:dyDescent="0.25">
      <c r="A1711" s="44" t="s">
        <v>362</v>
      </c>
      <c r="B1711" s="45">
        <v>2021</v>
      </c>
      <c r="C1711" s="44" t="s">
        <v>20</v>
      </c>
      <c r="D1711" s="45">
        <v>11</v>
      </c>
      <c r="E1711" s="44" t="s">
        <v>194</v>
      </c>
    </row>
    <row r="1712" spans="1:5" x14ac:dyDescent="0.25">
      <c r="A1712" s="44" t="s">
        <v>356</v>
      </c>
      <c r="B1712" s="45">
        <v>2021</v>
      </c>
      <c r="C1712" s="44" t="s">
        <v>20</v>
      </c>
      <c r="D1712" s="45">
        <v>11</v>
      </c>
      <c r="E1712" s="44" t="s">
        <v>194</v>
      </c>
    </row>
    <row r="1713" spans="1:5" x14ac:dyDescent="0.25">
      <c r="A1713" s="44" t="s">
        <v>347</v>
      </c>
      <c r="B1713" s="45">
        <v>2021</v>
      </c>
      <c r="C1713" s="44" t="s">
        <v>20</v>
      </c>
      <c r="D1713" s="45">
        <v>11</v>
      </c>
      <c r="E1713" s="44" t="s">
        <v>194</v>
      </c>
    </row>
    <row r="1714" spans="1:5" x14ac:dyDescent="0.25">
      <c r="A1714" s="44" t="s">
        <v>79</v>
      </c>
      <c r="B1714" s="45">
        <v>2021</v>
      </c>
      <c r="C1714" s="44" t="s">
        <v>20</v>
      </c>
      <c r="D1714" s="45">
        <v>11</v>
      </c>
      <c r="E1714" s="44" t="s">
        <v>194</v>
      </c>
    </row>
    <row r="1715" spans="1:5" x14ac:dyDescent="0.25">
      <c r="A1715" s="44" t="s">
        <v>381</v>
      </c>
      <c r="B1715" s="45">
        <v>2023</v>
      </c>
      <c r="C1715" s="44" t="s">
        <v>20</v>
      </c>
      <c r="D1715" s="45">
        <v>11</v>
      </c>
      <c r="E1715" s="44" t="s">
        <v>194</v>
      </c>
    </row>
    <row r="1716" spans="1:5" x14ac:dyDescent="0.25">
      <c r="A1716" s="44" t="s">
        <v>385</v>
      </c>
      <c r="B1716" s="45">
        <v>2023</v>
      </c>
      <c r="C1716" s="44" t="s">
        <v>20</v>
      </c>
      <c r="D1716" s="45">
        <v>11</v>
      </c>
      <c r="E1716" s="44" t="s">
        <v>194</v>
      </c>
    </row>
    <row r="1717" spans="1:5" x14ac:dyDescent="0.25">
      <c r="A1717" s="44" t="s">
        <v>391</v>
      </c>
      <c r="B1717" s="45">
        <v>2019</v>
      </c>
      <c r="C1717" s="44" t="s">
        <v>20</v>
      </c>
      <c r="D1717" s="45">
        <v>12</v>
      </c>
      <c r="E1717" s="44" t="s">
        <v>194</v>
      </c>
    </row>
    <row r="1718" spans="1:5" x14ac:dyDescent="0.25">
      <c r="A1718" s="44" t="s">
        <v>68</v>
      </c>
      <c r="B1718" s="45">
        <v>2020</v>
      </c>
      <c r="C1718" s="44" t="s">
        <v>20</v>
      </c>
      <c r="D1718" s="45">
        <v>12</v>
      </c>
      <c r="E1718" s="44" t="s">
        <v>194</v>
      </c>
    </row>
    <row r="1719" spans="1:5" x14ac:dyDescent="0.25">
      <c r="A1719" s="44" t="s">
        <v>391</v>
      </c>
      <c r="B1719" s="45">
        <v>2020</v>
      </c>
      <c r="C1719" s="44" t="s">
        <v>20</v>
      </c>
      <c r="D1719" s="45">
        <v>12</v>
      </c>
      <c r="E1719" s="44" t="s">
        <v>194</v>
      </c>
    </row>
    <row r="1720" spans="1:5" x14ac:dyDescent="0.25">
      <c r="A1720" s="44" t="s">
        <v>356</v>
      </c>
      <c r="B1720" s="45">
        <v>2020</v>
      </c>
      <c r="C1720" s="44" t="s">
        <v>20</v>
      </c>
      <c r="D1720" s="45">
        <v>12</v>
      </c>
      <c r="E1720" s="44" t="s">
        <v>194</v>
      </c>
    </row>
    <row r="1721" spans="1:5" x14ac:dyDescent="0.25">
      <c r="A1721" s="44" t="s">
        <v>391</v>
      </c>
      <c r="B1721" s="45">
        <v>2021</v>
      </c>
      <c r="C1721" s="44" t="s">
        <v>20</v>
      </c>
      <c r="D1721" s="45">
        <v>12</v>
      </c>
      <c r="E1721" s="44" t="s">
        <v>194</v>
      </c>
    </row>
    <row r="1722" spans="1:5" x14ac:dyDescent="0.25">
      <c r="A1722" s="44" t="s">
        <v>362</v>
      </c>
      <c r="B1722" s="45">
        <v>2022</v>
      </c>
      <c r="C1722" s="44" t="s">
        <v>20</v>
      </c>
      <c r="D1722" s="45">
        <v>12</v>
      </c>
      <c r="E1722" s="44" t="s">
        <v>194</v>
      </c>
    </row>
    <row r="1723" spans="1:5" x14ac:dyDescent="0.25">
      <c r="A1723" s="44" t="s">
        <v>79</v>
      </c>
      <c r="B1723" s="45">
        <v>2022</v>
      </c>
      <c r="C1723" s="44" t="s">
        <v>20</v>
      </c>
      <c r="D1723" s="45">
        <v>12</v>
      </c>
      <c r="E1723" s="44" t="s">
        <v>194</v>
      </c>
    </row>
    <row r="1724" spans="1:5" x14ac:dyDescent="0.25">
      <c r="A1724" s="44" t="s">
        <v>72</v>
      </c>
      <c r="B1724" s="45">
        <v>2019</v>
      </c>
      <c r="C1724" s="44" t="s">
        <v>20</v>
      </c>
      <c r="D1724" s="45">
        <v>13</v>
      </c>
      <c r="E1724" s="44" t="s">
        <v>194</v>
      </c>
    </row>
    <row r="1725" spans="1:5" x14ac:dyDescent="0.25">
      <c r="A1725" s="44" t="s">
        <v>363</v>
      </c>
      <c r="B1725" s="45">
        <v>2020</v>
      </c>
      <c r="C1725" s="44" t="s">
        <v>20</v>
      </c>
      <c r="D1725" s="45">
        <v>13</v>
      </c>
      <c r="E1725" s="44" t="s">
        <v>194</v>
      </c>
    </row>
    <row r="1726" spans="1:5" x14ac:dyDescent="0.25">
      <c r="A1726" s="44" t="s">
        <v>364</v>
      </c>
      <c r="B1726" s="45">
        <v>2021</v>
      </c>
      <c r="C1726" s="44" t="s">
        <v>20</v>
      </c>
      <c r="D1726" s="45">
        <v>13</v>
      </c>
      <c r="E1726" s="44" t="s">
        <v>194</v>
      </c>
    </row>
    <row r="1727" spans="1:5" x14ac:dyDescent="0.25">
      <c r="A1727" s="44" t="s">
        <v>371</v>
      </c>
      <c r="B1727" s="45">
        <v>2022</v>
      </c>
      <c r="C1727" s="44" t="s">
        <v>20</v>
      </c>
      <c r="D1727" s="45">
        <v>13</v>
      </c>
      <c r="E1727" s="44" t="s">
        <v>194</v>
      </c>
    </row>
    <row r="1728" spans="1:5" x14ac:dyDescent="0.25">
      <c r="A1728" s="44" t="s">
        <v>356</v>
      </c>
      <c r="B1728" s="45">
        <v>2022</v>
      </c>
      <c r="C1728" s="44" t="s">
        <v>20</v>
      </c>
      <c r="D1728" s="45">
        <v>13</v>
      </c>
      <c r="E1728" s="44" t="s">
        <v>194</v>
      </c>
    </row>
    <row r="1729" spans="1:5" x14ac:dyDescent="0.25">
      <c r="A1729" s="44" t="s">
        <v>362</v>
      </c>
      <c r="B1729" s="45">
        <v>2023</v>
      </c>
      <c r="C1729" s="44" t="s">
        <v>20</v>
      </c>
      <c r="D1729" s="45">
        <v>13</v>
      </c>
      <c r="E1729" s="44" t="s">
        <v>194</v>
      </c>
    </row>
    <row r="1730" spans="1:5" x14ac:dyDescent="0.25">
      <c r="A1730" s="44" t="s">
        <v>356</v>
      </c>
      <c r="B1730" s="45">
        <v>2023</v>
      </c>
      <c r="C1730" s="44" t="s">
        <v>20</v>
      </c>
      <c r="D1730" s="45">
        <v>13</v>
      </c>
      <c r="E1730" s="44" t="s">
        <v>194</v>
      </c>
    </row>
    <row r="1731" spans="1:5" x14ac:dyDescent="0.25">
      <c r="A1731" s="44" t="s">
        <v>403</v>
      </c>
      <c r="B1731" s="45">
        <v>2018</v>
      </c>
      <c r="C1731" s="44" t="s">
        <v>20</v>
      </c>
      <c r="D1731" s="45">
        <v>14</v>
      </c>
      <c r="E1731" s="44" t="s">
        <v>194</v>
      </c>
    </row>
    <row r="1732" spans="1:5" x14ac:dyDescent="0.25">
      <c r="A1732" s="44" t="s">
        <v>403</v>
      </c>
      <c r="B1732" s="45">
        <v>2019</v>
      </c>
      <c r="C1732" s="44" t="s">
        <v>20</v>
      </c>
      <c r="D1732" s="45">
        <v>14</v>
      </c>
      <c r="E1732" s="44" t="s">
        <v>194</v>
      </c>
    </row>
    <row r="1733" spans="1:5" x14ac:dyDescent="0.25">
      <c r="A1733" s="44" t="s">
        <v>403</v>
      </c>
      <c r="B1733" s="45">
        <v>2020</v>
      </c>
      <c r="C1733" s="44" t="s">
        <v>20</v>
      </c>
      <c r="D1733" s="45">
        <v>14</v>
      </c>
      <c r="E1733" s="44" t="s">
        <v>194</v>
      </c>
    </row>
    <row r="1734" spans="1:5" x14ac:dyDescent="0.25">
      <c r="A1734" s="44" t="s">
        <v>403</v>
      </c>
      <c r="B1734" s="45">
        <v>2021</v>
      </c>
      <c r="C1734" s="44" t="s">
        <v>20</v>
      </c>
      <c r="D1734" s="45">
        <v>14</v>
      </c>
      <c r="E1734" s="44" t="s">
        <v>194</v>
      </c>
    </row>
    <row r="1735" spans="1:5" x14ac:dyDescent="0.25">
      <c r="A1735" s="44" t="s">
        <v>403</v>
      </c>
      <c r="B1735" s="45">
        <v>2022</v>
      </c>
      <c r="C1735" s="44" t="s">
        <v>20</v>
      </c>
      <c r="D1735" s="45">
        <v>14</v>
      </c>
      <c r="E1735" s="44" t="s">
        <v>194</v>
      </c>
    </row>
    <row r="1736" spans="1:5" x14ac:dyDescent="0.25">
      <c r="A1736" s="44" t="s">
        <v>403</v>
      </c>
      <c r="B1736" s="45">
        <v>2023</v>
      </c>
      <c r="C1736" s="44" t="s">
        <v>20</v>
      </c>
      <c r="D1736" s="45">
        <v>14</v>
      </c>
      <c r="E1736" s="44" t="s">
        <v>194</v>
      </c>
    </row>
    <row r="1737" spans="1:5" x14ac:dyDescent="0.25">
      <c r="A1737" s="44" t="s">
        <v>371</v>
      </c>
      <c r="B1737" s="45">
        <v>2023</v>
      </c>
      <c r="C1737" s="44" t="s">
        <v>20</v>
      </c>
      <c r="D1737" s="45">
        <v>14</v>
      </c>
      <c r="E1737" s="44" t="s">
        <v>194</v>
      </c>
    </row>
    <row r="1738" spans="1:5" x14ac:dyDescent="0.25">
      <c r="A1738" s="44" t="s">
        <v>381</v>
      </c>
      <c r="B1738" s="45">
        <v>2018</v>
      </c>
      <c r="C1738" s="44" t="s">
        <v>20</v>
      </c>
      <c r="D1738" s="45">
        <v>15</v>
      </c>
      <c r="E1738" s="44" t="s">
        <v>194</v>
      </c>
    </row>
    <row r="1739" spans="1:5" x14ac:dyDescent="0.25">
      <c r="A1739" s="44" t="s">
        <v>381</v>
      </c>
      <c r="B1739" s="45">
        <v>2019</v>
      </c>
      <c r="C1739" s="44" t="s">
        <v>20</v>
      </c>
      <c r="D1739" s="45">
        <v>15</v>
      </c>
      <c r="E1739" s="44" t="s">
        <v>194</v>
      </c>
    </row>
    <row r="1740" spans="1:5" x14ac:dyDescent="0.25">
      <c r="A1740" s="44" t="s">
        <v>381</v>
      </c>
      <c r="B1740" s="45">
        <v>2020</v>
      </c>
      <c r="C1740" s="44" t="s">
        <v>20</v>
      </c>
      <c r="D1740" s="45">
        <v>15</v>
      </c>
      <c r="E1740" s="44" t="s">
        <v>194</v>
      </c>
    </row>
    <row r="1741" spans="1:5" x14ac:dyDescent="0.25">
      <c r="A1741" s="44" t="s">
        <v>294</v>
      </c>
      <c r="B1741" s="45">
        <v>2021</v>
      </c>
      <c r="C1741" s="44" t="s">
        <v>20</v>
      </c>
      <c r="D1741" s="45">
        <v>15</v>
      </c>
      <c r="E1741" s="44" t="s">
        <v>194</v>
      </c>
    </row>
    <row r="1742" spans="1:5" x14ac:dyDescent="0.25">
      <c r="A1742" s="44" t="s">
        <v>364</v>
      </c>
      <c r="B1742" s="45">
        <v>2022</v>
      </c>
      <c r="C1742" s="44" t="s">
        <v>20</v>
      </c>
      <c r="D1742" s="45">
        <v>15</v>
      </c>
      <c r="E1742" s="44" t="s">
        <v>194</v>
      </c>
    </row>
    <row r="1743" spans="1:5" x14ac:dyDescent="0.25">
      <c r="A1743" s="44" t="s">
        <v>364</v>
      </c>
      <c r="B1743" s="45">
        <v>2023</v>
      </c>
      <c r="C1743" s="44" t="s">
        <v>20</v>
      </c>
      <c r="D1743" s="45">
        <v>15</v>
      </c>
      <c r="E1743" s="44" t="s">
        <v>194</v>
      </c>
    </row>
    <row r="1744" spans="1:5" x14ac:dyDescent="0.25">
      <c r="A1744" s="44" t="s">
        <v>345</v>
      </c>
      <c r="B1744" s="45">
        <v>2018</v>
      </c>
      <c r="C1744" s="44" t="s">
        <v>20</v>
      </c>
      <c r="D1744" s="45">
        <v>16</v>
      </c>
      <c r="E1744" s="44" t="s">
        <v>194</v>
      </c>
    </row>
    <row r="1745" spans="1:5" x14ac:dyDescent="0.25">
      <c r="A1745" s="44" t="s">
        <v>345</v>
      </c>
      <c r="B1745" s="45">
        <v>2019</v>
      </c>
      <c r="C1745" s="44" t="s">
        <v>20</v>
      </c>
      <c r="D1745" s="45">
        <v>16</v>
      </c>
      <c r="E1745" s="44" t="s">
        <v>194</v>
      </c>
    </row>
    <row r="1746" spans="1:5" x14ac:dyDescent="0.25">
      <c r="A1746" s="44" t="s">
        <v>345</v>
      </c>
      <c r="B1746" s="45">
        <v>2020</v>
      </c>
      <c r="C1746" s="44" t="s">
        <v>20</v>
      </c>
      <c r="D1746" s="45">
        <v>16</v>
      </c>
      <c r="E1746" s="44" t="s">
        <v>194</v>
      </c>
    </row>
    <row r="1747" spans="1:5" x14ac:dyDescent="0.25">
      <c r="A1747" s="44" t="s">
        <v>345</v>
      </c>
      <c r="B1747" s="45">
        <v>2021</v>
      </c>
      <c r="C1747" s="44" t="s">
        <v>20</v>
      </c>
      <c r="D1747" s="45">
        <v>16</v>
      </c>
      <c r="E1747" s="44" t="s">
        <v>194</v>
      </c>
    </row>
    <row r="1748" spans="1:5" x14ac:dyDescent="0.25">
      <c r="A1748" s="44" t="s">
        <v>294</v>
      </c>
      <c r="B1748" s="45">
        <v>2022</v>
      </c>
      <c r="C1748" s="44" t="s">
        <v>20</v>
      </c>
      <c r="D1748" s="45">
        <v>16</v>
      </c>
      <c r="E1748" s="44" t="s">
        <v>194</v>
      </c>
    </row>
    <row r="1749" spans="1:5" x14ac:dyDescent="0.25">
      <c r="A1749" s="44" t="s">
        <v>347</v>
      </c>
      <c r="B1749" s="45">
        <v>2022</v>
      </c>
      <c r="C1749" s="44" t="s">
        <v>20</v>
      </c>
      <c r="D1749" s="45">
        <v>16</v>
      </c>
      <c r="E1749" s="44" t="s">
        <v>194</v>
      </c>
    </row>
    <row r="1750" spans="1:5" x14ac:dyDescent="0.25">
      <c r="A1750" s="44" t="s">
        <v>294</v>
      </c>
      <c r="B1750" s="45">
        <v>2023</v>
      </c>
      <c r="C1750" s="44" t="s">
        <v>20</v>
      </c>
      <c r="D1750" s="45">
        <v>16</v>
      </c>
      <c r="E1750" s="44" t="s">
        <v>194</v>
      </c>
    </row>
    <row r="1751" spans="1:5" x14ac:dyDescent="0.25">
      <c r="A1751" s="44" t="s">
        <v>347</v>
      </c>
      <c r="B1751" s="45">
        <v>2023</v>
      </c>
      <c r="C1751" s="44" t="s">
        <v>20</v>
      </c>
      <c r="D1751" s="45">
        <v>16</v>
      </c>
      <c r="E1751" s="44" t="s">
        <v>194</v>
      </c>
    </row>
    <row r="1752" spans="1:5" x14ac:dyDescent="0.25">
      <c r="A1752" s="44" t="s">
        <v>72</v>
      </c>
      <c r="B1752" s="45">
        <v>2020</v>
      </c>
      <c r="C1752" s="44" t="s">
        <v>20</v>
      </c>
      <c r="D1752" s="45">
        <v>17</v>
      </c>
      <c r="E1752" s="44" t="s">
        <v>194</v>
      </c>
    </row>
    <row r="1753" spans="1:5" x14ac:dyDescent="0.25">
      <c r="A1753" s="44" t="s">
        <v>363</v>
      </c>
      <c r="B1753" s="45">
        <v>2021</v>
      </c>
      <c r="C1753" s="44" t="s">
        <v>20</v>
      </c>
      <c r="D1753" s="45">
        <v>17</v>
      </c>
      <c r="E1753" s="44" t="s">
        <v>194</v>
      </c>
    </row>
    <row r="1754" spans="1:5" x14ac:dyDescent="0.25">
      <c r="A1754" s="44" t="s">
        <v>345</v>
      </c>
      <c r="B1754" s="45">
        <v>2022</v>
      </c>
      <c r="C1754" s="44" t="s">
        <v>20</v>
      </c>
      <c r="D1754" s="45">
        <v>17</v>
      </c>
      <c r="E1754" s="44" t="s">
        <v>194</v>
      </c>
    </row>
    <row r="1755" spans="1:5" x14ac:dyDescent="0.25">
      <c r="A1755" s="44" t="s">
        <v>79</v>
      </c>
      <c r="B1755" s="45">
        <v>2023</v>
      </c>
      <c r="C1755" s="44" t="s">
        <v>20</v>
      </c>
      <c r="D1755" s="45">
        <v>18</v>
      </c>
      <c r="E1755" s="44" t="s">
        <v>194</v>
      </c>
    </row>
    <row r="1756" spans="1:5" x14ac:dyDescent="0.25">
      <c r="A1756" s="44" t="s">
        <v>345</v>
      </c>
      <c r="B1756" s="45">
        <v>2023</v>
      </c>
      <c r="C1756" s="44" t="s">
        <v>20</v>
      </c>
      <c r="D1756" s="45">
        <v>19</v>
      </c>
      <c r="E1756" s="44" t="s">
        <v>194</v>
      </c>
    </row>
    <row r="1757" spans="1:5" x14ac:dyDescent="0.25">
      <c r="A1757" s="44" t="s">
        <v>389</v>
      </c>
      <c r="B1757" s="45">
        <v>2022</v>
      </c>
      <c r="C1757" s="44" t="s">
        <v>20</v>
      </c>
      <c r="D1757" s="45">
        <v>20</v>
      </c>
      <c r="E1757" s="44" t="s">
        <v>194</v>
      </c>
    </row>
    <row r="1758" spans="1:5" x14ac:dyDescent="0.25">
      <c r="A1758" s="44" t="s">
        <v>253</v>
      </c>
      <c r="B1758" s="45">
        <v>2022</v>
      </c>
      <c r="C1758" s="44" t="s">
        <v>20</v>
      </c>
      <c r="D1758" s="45">
        <v>20</v>
      </c>
      <c r="E1758" s="44" t="s">
        <v>194</v>
      </c>
    </row>
    <row r="1759" spans="1:5" x14ac:dyDescent="0.25">
      <c r="A1759" s="44" t="s">
        <v>363</v>
      </c>
      <c r="B1759" s="45">
        <v>2023</v>
      </c>
      <c r="C1759" s="44" t="s">
        <v>20</v>
      </c>
      <c r="D1759" s="45">
        <v>20</v>
      </c>
      <c r="E1759" s="44" t="s">
        <v>194</v>
      </c>
    </row>
    <row r="1760" spans="1:5" x14ac:dyDescent="0.25">
      <c r="A1760" s="44" t="s">
        <v>253</v>
      </c>
      <c r="B1760" s="45">
        <v>2023</v>
      </c>
      <c r="C1760" s="44" t="s">
        <v>20</v>
      </c>
      <c r="D1760" s="45">
        <v>20</v>
      </c>
      <c r="E1760" s="44" t="s">
        <v>194</v>
      </c>
    </row>
    <row r="1761" spans="1:5" x14ac:dyDescent="0.25">
      <c r="A1761" s="44" t="s">
        <v>253</v>
      </c>
      <c r="B1761" s="45">
        <v>2019</v>
      </c>
      <c r="C1761" s="44" t="s">
        <v>20</v>
      </c>
      <c r="D1761" s="45">
        <v>21</v>
      </c>
      <c r="E1761" s="44" t="s">
        <v>194</v>
      </c>
    </row>
    <row r="1762" spans="1:5" x14ac:dyDescent="0.25">
      <c r="A1762" s="44" t="s">
        <v>253</v>
      </c>
      <c r="B1762" s="45">
        <v>2020</v>
      </c>
      <c r="C1762" s="44" t="s">
        <v>20</v>
      </c>
      <c r="D1762" s="45">
        <v>21</v>
      </c>
      <c r="E1762" s="44" t="s">
        <v>194</v>
      </c>
    </row>
    <row r="1763" spans="1:5" x14ac:dyDescent="0.25">
      <c r="A1763" s="44" t="s">
        <v>253</v>
      </c>
      <c r="B1763" s="45">
        <v>2021</v>
      </c>
      <c r="C1763" s="44" t="s">
        <v>20</v>
      </c>
      <c r="D1763" s="45">
        <v>21</v>
      </c>
      <c r="E1763" s="44" t="s">
        <v>194</v>
      </c>
    </row>
    <row r="1764" spans="1:5" x14ac:dyDescent="0.25">
      <c r="A1764" s="44" t="s">
        <v>253</v>
      </c>
      <c r="B1764" s="45">
        <v>2018</v>
      </c>
      <c r="C1764" s="44" t="s">
        <v>20</v>
      </c>
      <c r="D1764" s="45">
        <v>22</v>
      </c>
      <c r="E1764" s="44" t="s">
        <v>194</v>
      </c>
    </row>
    <row r="1765" spans="1:5" x14ac:dyDescent="0.25">
      <c r="A1765" s="44" t="s">
        <v>363</v>
      </c>
      <c r="B1765" s="45">
        <v>2022</v>
      </c>
      <c r="C1765" s="44" t="s">
        <v>20</v>
      </c>
      <c r="D1765" s="45">
        <v>22</v>
      </c>
      <c r="E1765" s="44" t="s">
        <v>194</v>
      </c>
    </row>
    <row r="1766" spans="1:5" x14ac:dyDescent="0.25">
      <c r="A1766" s="44" t="s">
        <v>389</v>
      </c>
      <c r="B1766" s="45">
        <v>2023</v>
      </c>
      <c r="C1766" s="44" t="s">
        <v>20</v>
      </c>
      <c r="D1766" s="45">
        <v>23</v>
      </c>
      <c r="E1766" s="44" t="s">
        <v>194</v>
      </c>
    </row>
    <row r="1767" spans="1:5" x14ac:dyDescent="0.25">
      <c r="A1767" s="44" t="s">
        <v>72</v>
      </c>
      <c r="B1767" s="45">
        <v>2021</v>
      </c>
      <c r="C1767" s="44" t="s">
        <v>20</v>
      </c>
      <c r="D1767" s="45">
        <v>26</v>
      </c>
      <c r="E1767" s="44" t="s">
        <v>194</v>
      </c>
    </row>
    <row r="1768" spans="1:5" x14ac:dyDescent="0.25">
      <c r="A1768" s="44" t="s">
        <v>358</v>
      </c>
      <c r="B1768" s="45">
        <v>2018</v>
      </c>
      <c r="C1768" s="44" t="s">
        <v>20</v>
      </c>
      <c r="D1768" s="45">
        <v>27</v>
      </c>
      <c r="E1768" s="44" t="s">
        <v>194</v>
      </c>
    </row>
    <row r="1769" spans="1:5" x14ac:dyDescent="0.25">
      <c r="A1769" s="44" t="s">
        <v>80</v>
      </c>
      <c r="B1769" s="45">
        <v>2018</v>
      </c>
      <c r="C1769" s="44" t="s">
        <v>20</v>
      </c>
      <c r="D1769" s="45">
        <v>28</v>
      </c>
      <c r="E1769" s="44" t="s">
        <v>194</v>
      </c>
    </row>
    <row r="1770" spans="1:5" x14ac:dyDescent="0.25">
      <c r="A1770" s="44" t="s">
        <v>358</v>
      </c>
      <c r="B1770" s="45">
        <v>2020</v>
      </c>
      <c r="C1770" s="44" t="s">
        <v>20</v>
      </c>
      <c r="D1770" s="45">
        <v>29</v>
      </c>
      <c r="E1770" s="44" t="s">
        <v>194</v>
      </c>
    </row>
    <row r="1771" spans="1:5" x14ac:dyDescent="0.25">
      <c r="A1771" s="44" t="s">
        <v>358</v>
      </c>
      <c r="B1771" s="45">
        <v>2021</v>
      </c>
      <c r="C1771" s="44" t="s">
        <v>20</v>
      </c>
      <c r="D1771" s="45">
        <v>30</v>
      </c>
      <c r="E1771" s="44" t="s">
        <v>194</v>
      </c>
    </row>
    <row r="1772" spans="1:5" x14ac:dyDescent="0.25">
      <c r="A1772" s="44" t="s">
        <v>358</v>
      </c>
      <c r="B1772" s="45">
        <v>2022</v>
      </c>
      <c r="C1772" s="44" t="s">
        <v>20</v>
      </c>
      <c r="D1772" s="45">
        <v>31</v>
      </c>
      <c r="E1772" s="44" t="s">
        <v>194</v>
      </c>
    </row>
    <row r="1773" spans="1:5" x14ac:dyDescent="0.25">
      <c r="A1773" s="44" t="s">
        <v>358</v>
      </c>
      <c r="B1773" s="45">
        <v>2023</v>
      </c>
      <c r="C1773" s="44" t="s">
        <v>20</v>
      </c>
      <c r="D1773" s="45">
        <v>31</v>
      </c>
      <c r="E1773" s="44" t="s">
        <v>194</v>
      </c>
    </row>
    <row r="1774" spans="1:5" x14ac:dyDescent="0.25">
      <c r="A1774" s="44" t="s">
        <v>78</v>
      </c>
      <c r="B1774" s="45">
        <v>2018</v>
      </c>
      <c r="C1774" s="44" t="s">
        <v>20</v>
      </c>
      <c r="D1774" s="45">
        <v>35</v>
      </c>
      <c r="E1774" s="44" t="s">
        <v>194</v>
      </c>
    </row>
    <row r="1775" spans="1:5" x14ac:dyDescent="0.25">
      <c r="A1775" s="44" t="s">
        <v>73</v>
      </c>
      <c r="B1775" s="45">
        <v>2018</v>
      </c>
      <c r="C1775" s="44" t="s">
        <v>20</v>
      </c>
      <c r="D1775" s="45">
        <v>35</v>
      </c>
      <c r="E1775" s="44" t="s">
        <v>194</v>
      </c>
    </row>
    <row r="1776" spans="1:5" x14ac:dyDescent="0.25">
      <c r="A1776" s="44" t="s">
        <v>358</v>
      </c>
      <c r="B1776" s="45">
        <v>2019</v>
      </c>
      <c r="C1776" s="44" t="s">
        <v>20</v>
      </c>
      <c r="D1776" s="45">
        <v>35</v>
      </c>
      <c r="E1776" s="44" t="s">
        <v>194</v>
      </c>
    </row>
    <row r="1777" spans="1:5" x14ac:dyDescent="0.25">
      <c r="A1777" s="44" t="s">
        <v>368</v>
      </c>
      <c r="B1777" s="45">
        <v>2018</v>
      </c>
      <c r="C1777" s="44" t="s">
        <v>20</v>
      </c>
      <c r="D1777" s="45">
        <v>36</v>
      </c>
      <c r="E1777" s="44" t="s">
        <v>194</v>
      </c>
    </row>
    <row r="1778" spans="1:5" x14ac:dyDescent="0.25">
      <c r="A1778" s="44" t="s">
        <v>368</v>
      </c>
      <c r="B1778" s="45">
        <v>2019</v>
      </c>
      <c r="C1778" s="44" t="s">
        <v>20</v>
      </c>
      <c r="D1778" s="45">
        <v>36</v>
      </c>
      <c r="E1778" s="44" t="s">
        <v>194</v>
      </c>
    </row>
    <row r="1779" spans="1:5" x14ac:dyDescent="0.25">
      <c r="A1779" s="44" t="s">
        <v>368</v>
      </c>
      <c r="B1779" s="45">
        <v>2020</v>
      </c>
      <c r="C1779" s="44" t="s">
        <v>20</v>
      </c>
      <c r="D1779" s="45">
        <v>36</v>
      </c>
      <c r="E1779" s="44" t="s">
        <v>194</v>
      </c>
    </row>
    <row r="1780" spans="1:5" x14ac:dyDescent="0.25">
      <c r="A1780" s="44" t="s">
        <v>368</v>
      </c>
      <c r="B1780" s="45">
        <v>2021</v>
      </c>
      <c r="C1780" s="44" t="s">
        <v>20</v>
      </c>
      <c r="D1780" s="45">
        <v>36</v>
      </c>
      <c r="E1780" s="44" t="s">
        <v>194</v>
      </c>
    </row>
    <row r="1781" spans="1:5" x14ac:dyDescent="0.25">
      <c r="A1781" s="44" t="s">
        <v>72</v>
      </c>
      <c r="B1781" s="45">
        <v>2022</v>
      </c>
      <c r="C1781" s="44" t="s">
        <v>20</v>
      </c>
      <c r="D1781" s="45">
        <v>36</v>
      </c>
      <c r="E1781" s="44" t="s">
        <v>194</v>
      </c>
    </row>
    <row r="1782" spans="1:5" x14ac:dyDescent="0.25">
      <c r="A1782" s="44" t="s">
        <v>68</v>
      </c>
      <c r="B1782" s="45">
        <v>2021</v>
      </c>
      <c r="C1782" s="44" t="s">
        <v>20</v>
      </c>
      <c r="D1782" s="45">
        <v>37</v>
      </c>
      <c r="E1782" s="44" t="s">
        <v>194</v>
      </c>
    </row>
    <row r="1783" spans="1:5" x14ac:dyDescent="0.25">
      <c r="A1783" s="44" t="s">
        <v>368</v>
      </c>
      <c r="B1783" s="45">
        <v>2022</v>
      </c>
      <c r="C1783" s="44" t="s">
        <v>20</v>
      </c>
      <c r="D1783" s="45">
        <v>37</v>
      </c>
      <c r="E1783" s="44" t="s">
        <v>194</v>
      </c>
    </row>
    <row r="1784" spans="1:5" x14ac:dyDescent="0.25">
      <c r="A1784" s="44" t="s">
        <v>368</v>
      </c>
      <c r="B1784" s="45">
        <v>2023</v>
      </c>
      <c r="C1784" s="44" t="s">
        <v>20</v>
      </c>
      <c r="D1784" s="45">
        <v>37</v>
      </c>
      <c r="E1784" s="44" t="s">
        <v>194</v>
      </c>
    </row>
    <row r="1785" spans="1:5" x14ac:dyDescent="0.25">
      <c r="A1785" s="44" t="s">
        <v>355</v>
      </c>
      <c r="B1785" s="45">
        <v>2018</v>
      </c>
      <c r="C1785" s="44" t="s">
        <v>20</v>
      </c>
      <c r="D1785" s="45">
        <v>40</v>
      </c>
      <c r="E1785" s="44" t="s">
        <v>194</v>
      </c>
    </row>
    <row r="1786" spans="1:5" x14ac:dyDescent="0.25">
      <c r="A1786" s="44" t="s">
        <v>72</v>
      </c>
      <c r="B1786" s="45">
        <v>2023</v>
      </c>
      <c r="C1786" s="44" t="s">
        <v>20</v>
      </c>
      <c r="D1786" s="45">
        <v>40</v>
      </c>
      <c r="E1786" s="44" t="s">
        <v>194</v>
      </c>
    </row>
    <row r="1787" spans="1:5" x14ac:dyDescent="0.25">
      <c r="A1787" s="44" t="s">
        <v>355</v>
      </c>
      <c r="B1787" s="45">
        <v>2020</v>
      </c>
      <c r="C1787" s="44" t="s">
        <v>20</v>
      </c>
      <c r="D1787" s="45">
        <v>41</v>
      </c>
      <c r="E1787" s="44" t="s">
        <v>194</v>
      </c>
    </row>
    <row r="1788" spans="1:5" x14ac:dyDescent="0.25">
      <c r="A1788" s="44" t="s">
        <v>355</v>
      </c>
      <c r="B1788" s="45">
        <v>2019</v>
      </c>
      <c r="C1788" s="44" t="s">
        <v>20</v>
      </c>
      <c r="D1788" s="45">
        <v>44</v>
      </c>
      <c r="E1788" s="44" t="s">
        <v>194</v>
      </c>
    </row>
    <row r="1789" spans="1:5" x14ac:dyDescent="0.25">
      <c r="A1789" s="44" t="s">
        <v>73</v>
      </c>
      <c r="B1789" s="45">
        <v>2019</v>
      </c>
      <c r="C1789" s="44" t="s">
        <v>20</v>
      </c>
      <c r="D1789" s="45">
        <v>44</v>
      </c>
      <c r="E1789" s="44" t="s">
        <v>194</v>
      </c>
    </row>
    <row r="1790" spans="1:5" x14ac:dyDescent="0.25">
      <c r="A1790" s="44" t="s">
        <v>355</v>
      </c>
      <c r="B1790" s="45">
        <v>2021</v>
      </c>
      <c r="C1790" s="44" t="s">
        <v>20</v>
      </c>
      <c r="D1790" s="45">
        <v>45</v>
      </c>
      <c r="E1790" s="44" t="s">
        <v>194</v>
      </c>
    </row>
    <row r="1791" spans="1:5" x14ac:dyDescent="0.25">
      <c r="A1791" s="44" t="s">
        <v>78</v>
      </c>
      <c r="B1791" s="45">
        <v>2019</v>
      </c>
      <c r="C1791" s="44" t="s">
        <v>20</v>
      </c>
      <c r="D1791" s="45">
        <v>47</v>
      </c>
      <c r="E1791" s="44" t="s">
        <v>194</v>
      </c>
    </row>
    <row r="1792" spans="1:5" x14ac:dyDescent="0.25">
      <c r="A1792" s="44" t="s">
        <v>355</v>
      </c>
      <c r="B1792" s="45">
        <v>2022</v>
      </c>
      <c r="C1792" s="44" t="s">
        <v>20</v>
      </c>
      <c r="D1792" s="45">
        <v>47</v>
      </c>
      <c r="E1792" s="44" t="s">
        <v>194</v>
      </c>
    </row>
    <row r="1793" spans="1:5" x14ac:dyDescent="0.25">
      <c r="A1793" s="44" t="s">
        <v>355</v>
      </c>
      <c r="B1793" s="45">
        <v>2023</v>
      </c>
      <c r="C1793" s="44" t="s">
        <v>20</v>
      </c>
      <c r="D1793" s="45">
        <v>49</v>
      </c>
      <c r="E1793" s="44" t="s">
        <v>194</v>
      </c>
    </row>
    <row r="1794" spans="1:5" x14ac:dyDescent="0.25">
      <c r="A1794" s="44" t="s">
        <v>78</v>
      </c>
      <c r="B1794" s="45">
        <v>2020</v>
      </c>
      <c r="C1794" s="44" t="s">
        <v>20</v>
      </c>
      <c r="D1794" s="45">
        <v>50</v>
      </c>
      <c r="E1794" s="44" t="s">
        <v>194</v>
      </c>
    </row>
    <row r="1795" spans="1:5" x14ac:dyDescent="0.25">
      <c r="A1795" s="44" t="s">
        <v>78</v>
      </c>
      <c r="B1795" s="45">
        <v>2021</v>
      </c>
      <c r="C1795" s="44" t="s">
        <v>20</v>
      </c>
      <c r="D1795" s="45">
        <v>51</v>
      </c>
      <c r="E1795" s="44" t="s">
        <v>194</v>
      </c>
    </row>
    <row r="1796" spans="1:5" x14ac:dyDescent="0.25">
      <c r="A1796" s="44" t="s">
        <v>374</v>
      </c>
      <c r="B1796" s="45">
        <v>2018</v>
      </c>
      <c r="C1796" s="44" t="s">
        <v>20</v>
      </c>
      <c r="D1796" s="45">
        <v>52</v>
      </c>
      <c r="E1796" s="44" t="s">
        <v>194</v>
      </c>
    </row>
    <row r="1797" spans="1:5" x14ac:dyDescent="0.25">
      <c r="A1797" s="44" t="s">
        <v>78</v>
      </c>
      <c r="B1797" s="45">
        <v>2022</v>
      </c>
      <c r="C1797" s="44" t="s">
        <v>20</v>
      </c>
      <c r="D1797" s="45">
        <v>52</v>
      </c>
      <c r="E1797" s="44" t="s">
        <v>194</v>
      </c>
    </row>
    <row r="1798" spans="1:5" x14ac:dyDescent="0.25">
      <c r="A1798" s="44" t="s">
        <v>73</v>
      </c>
      <c r="B1798" s="45">
        <v>2020</v>
      </c>
      <c r="C1798" s="44" t="s">
        <v>20</v>
      </c>
      <c r="D1798" s="45">
        <v>53</v>
      </c>
      <c r="E1798" s="44" t="s">
        <v>194</v>
      </c>
    </row>
    <row r="1799" spans="1:5" x14ac:dyDescent="0.25">
      <c r="A1799" s="44" t="s">
        <v>80</v>
      </c>
      <c r="B1799" s="45">
        <v>2020</v>
      </c>
      <c r="C1799" s="44" t="s">
        <v>20</v>
      </c>
      <c r="D1799" s="45">
        <v>54</v>
      </c>
      <c r="E1799" s="44" t="s">
        <v>194</v>
      </c>
    </row>
    <row r="1800" spans="1:5" x14ac:dyDescent="0.25">
      <c r="A1800" s="44" t="s">
        <v>78</v>
      </c>
      <c r="B1800" s="45">
        <v>2023</v>
      </c>
      <c r="C1800" s="44" t="s">
        <v>20</v>
      </c>
      <c r="D1800" s="45">
        <v>54</v>
      </c>
      <c r="E1800" s="44" t="s">
        <v>194</v>
      </c>
    </row>
    <row r="1801" spans="1:5" x14ac:dyDescent="0.25">
      <c r="A1801" s="44" t="s">
        <v>80</v>
      </c>
      <c r="B1801" s="45">
        <v>2019</v>
      </c>
      <c r="C1801" s="44" t="s">
        <v>20</v>
      </c>
      <c r="D1801" s="45">
        <v>57</v>
      </c>
      <c r="E1801" s="44" t="s">
        <v>194</v>
      </c>
    </row>
    <row r="1802" spans="1:5" x14ac:dyDescent="0.25">
      <c r="A1802" s="44" t="s">
        <v>304</v>
      </c>
      <c r="B1802" s="45">
        <v>2018</v>
      </c>
      <c r="C1802" s="44" t="s">
        <v>20</v>
      </c>
      <c r="D1802" s="45">
        <v>60</v>
      </c>
      <c r="E1802" s="44" t="s">
        <v>194</v>
      </c>
    </row>
    <row r="1803" spans="1:5" x14ac:dyDescent="0.25">
      <c r="A1803" s="44" t="s">
        <v>304</v>
      </c>
      <c r="B1803" s="45">
        <v>2020</v>
      </c>
      <c r="C1803" s="44" t="s">
        <v>20</v>
      </c>
      <c r="D1803" s="45">
        <v>65</v>
      </c>
      <c r="E1803" s="44" t="s">
        <v>194</v>
      </c>
    </row>
    <row r="1804" spans="1:5" x14ac:dyDescent="0.25">
      <c r="A1804" s="44" t="s">
        <v>374</v>
      </c>
      <c r="B1804" s="45">
        <v>2019</v>
      </c>
      <c r="C1804" s="44" t="s">
        <v>20</v>
      </c>
      <c r="D1804" s="45">
        <v>66</v>
      </c>
      <c r="E1804" s="44" t="s">
        <v>194</v>
      </c>
    </row>
    <row r="1805" spans="1:5" x14ac:dyDescent="0.25">
      <c r="A1805" s="44" t="s">
        <v>304</v>
      </c>
      <c r="B1805" s="45">
        <v>2019</v>
      </c>
      <c r="C1805" s="44" t="s">
        <v>20</v>
      </c>
      <c r="D1805" s="45">
        <v>67</v>
      </c>
      <c r="E1805" s="44" t="s">
        <v>194</v>
      </c>
    </row>
    <row r="1806" spans="1:5" x14ac:dyDescent="0.25">
      <c r="A1806" s="44" t="s">
        <v>304</v>
      </c>
      <c r="B1806" s="45">
        <v>2021</v>
      </c>
      <c r="C1806" s="44" t="s">
        <v>20</v>
      </c>
      <c r="D1806" s="45">
        <v>69</v>
      </c>
      <c r="E1806" s="44" t="s">
        <v>194</v>
      </c>
    </row>
    <row r="1807" spans="1:5" x14ac:dyDescent="0.25">
      <c r="A1807" s="44" t="s">
        <v>304</v>
      </c>
      <c r="B1807" s="45">
        <v>2022</v>
      </c>
      <c r="C1807" s="44" t="s">
        <v>20</v>
      </c>
      <c r="D1807" s="45">
        <v>73</v>
      </c>
      <c r="E1807" s="44" t="s">
        <v>194</v>
      </c>
    </row>
    <row r="1808" spans="1:5" x14ac:dyDescent="0.25">
      <c r="A1808" s="44" t="s">
        <v>374</v>
      </c>
      <c r="B1808" s="45">
        <v>2020</v>
      </c>
      <c r="C1808" s="44" t="s">
        <v>20</v>
      </c>
      <c r="D1808" s="45">
        <v>76</v>
      </c>
      <c r="E1808" s="44" t="s">
        <v>194</v>
      </c>
    </row>
    <row r="1809" spans="1:5" x14ac:dyDescent="0.25">
      <c r="A1809" s="44" t="s">
        <v>80</v>
      </c>
      <c r="B1809" s="45">
        <v>2021</v>
      </c>
      <c r="C1809" s="44" t="s">
        <v>20</v>
      </c>
      <c r="D1809" s="45">
        <v>76</v>
      </c>
      <c r="E1809" s="44" t="s">
        <v>194</v>
      </c>
    </row>
    <row r="1810" spans="1:5" x14ac:dyDescent="0.25">
      <c r="A1810" s="44" t="s">
        <v>304</v>
      </c>
      <c r="B1810" s="45">
        <v>2023</v>
      </c>
      <c r="C1810" s="44" t="s">
        <v>20</v>
      </c>
      <c r="D1810" s="45">
        <v>81</v>
      </c>
      <c r="E1810" s="44" t="s">
        <v>194</v>
      </c>
    </row>
    <row r="1811" spans="1:5" x14ac:dyDescent="0.25">
      <c r="A1811" s="44" t="s">
        <v>73</v>
      </c>
      <c r="B1811" s="45">
        <v>2021</v>
      </c>
      <c r="C1811" s="44" t="s">
        <v>20</v>
      </c>
      <c r="D1811" s="45">
        <v>87</v>
      </c>
      <c r="E1811" s="44" t="s">
        <v>194</v>
      </c>
    </row>
    <row r="1812" spans="1:5" x14ac:dyDescent="0.25">
      <c r="A1812" s="44" t="s">
        <v>68</v>
      </c>
      <c r="B1812" s="45">
        <v>2022</v>
      </c>
      <c r="C1812" s="44" t="s">
        <v>20</v>
      </c>
      <c r="D1812" s="45">
        <v>91</v>
      </c>
      <c r="E1812" s="44" t="s">
        <v>194</v>
      </c>
    </row>
    <row r="1813" spans="1:5" x14ac:dyDescent="0.25">
      <c r="A1813" s="44" t="s">
        <v>374</v>
      </c>
      <c r="B1813" s="45">
        <v>2021</v>
      </c>
      <c r="C1813" s="44" t="s">
        <v>20</v>
      </c>
      <c r="D1813" s="45">
        <v>101</v>
      </c>
      <c r="E1813" s="44" t="s">
        <v>194</v>
      </c>
    </row>
    <row r="1814" spans="1:5" x14ac:dyDescent="0.25">
      <c r="A1814" s="44" t="s">
        <v>68</v>
      </c>
      <c r="B1814" s="45">
        <v>2023</v>
      </c>
      <c r="C1814" s="44" t="s">
        <v>20</v>
      </c>
      <c r="D1814" s="45">
        <v>114</v>
      </c>
      <c r="E1814" s="44" t="s">
        <v>194</v>
      </c>
    </row>
    <row r="1815" spans="1:5" x14ac:dyDescent="0.25">
      <c r="A1815" s="44" t="s">
        <v>73</v>
      </c>
      <c r="B1815" s="45">
        <v>2022</v>
      </c>
      <c r="C1815" s="44" t="s">
        <v>20</v>
      </c>
      <c r="D1815" s="45">
        <v>124</v>
      </c>
      <c r="E1815" s="44" t="s">
        <v>194</v>
      </c>
    </row>
    <row r="1816" spans="1:5" x14ac:dyDescent="0.25">
      <c r="A1816" s="44" t="s">
        <v>80</v>
      </c>
      <c r="B1816" s="45">
        <v>2022</v>
      </c>
      <c r="C1816" s="44" t="s">
        <v>20</v>
      </c>
      <c r="D1816" s="45">
        <v>125</v>
      </c>
      <c r="E1816" s="44" t="s">
        <v>194</v>
      </c>
    </row>
    <row r="1817" spans="1:5" x14ac:dyDescent="0.25">
      <c r="A1817" s="44" t="s">
        <v>374</v>
      </c>
      <c r="B1817" s="45">
        <v>2022</v>
      </c>
      <c r="C1817" s="44" t="s">
        <v>20</v>
      </c>
      <c r="D1817" s="45">
        <v>130</v>
      </c>
      <c r="E1817" s="44" t="s">
        <v>194</v>
      </c>
    </row>
    <row r="1818" spans="1:5" x14ac:dyDescent="0.25">
      <c r="A1818" s="44" t="s">
        <v>73</v>
      </c>
      <c r="B1818" s="45">
        <v>2023</v>
      </c>
      <c r="C1818" s="44" t="s">
        <v>20</v>
      </c>
      <c r="D1818" s="45">
        <v>133</v>
      </c>
      <c r="E1818" s="44" t="s">
        <v>194</v>
      </c>
    </row>
    <row r="1819" spans="1:5" x14ac:dyDescent="0.25">
      <c r="A1819" s="44" t="s">
        <v>80</v>
      </c>
      <c r="B1819" s="45">
        <v>2023</v>
      </c>
      <c r="C1819" s="44" t="s">
        <v>20</v>
      </c>
      <c r="D1819" s="45">
        <v>134</v>
      </c>
      <c r="E1819" s="44" t="s">
        <v>194</v>
      </c>
    </row>
    <row r="1820" spans="1:5" x14ac:dyDescent="0.25">
      <c r="A1820" s="44" t="s">
        <v>374</v>
      </c>
      <c r="B1820" s="45">
        <v>2023</v>
      </c>
      <c r="C1820" s="44" t="s">
        <v>20</v>
      </c>
      <c r="D1820" s="45">
        <v>141</v>
      </c>
      <c r="E1820" s="44" t="s">
        <v>194</v>
      </c>
    </row>
    <row r="1821" spans="1:5" x14ac:dyDescent="0.25">
      <c r="A1821" s="44" t="s">
        <v>69</v>
      </c>
      <c r="B1821" s="45">
        <v>2018</v>
      </c>
      <c r="C1821" s="44" t="s">
        <v>20</v>
      </c>
      <c r="D1821" s="45">
        <v>6126</v>
      </c>
      <c r="E1821" s="44" t="s">
        <v>194</v>
      </c>
    </row>
    <row r="1822" spans="1:5" x14ac:dyDescent="0.25">
      <c r="A1822" s="44" t="s">
        <v>69</v>
      </c>
      <c r="B1822" s="45">
        <v>2019</v>
      </c>
      <c r="C1822" s="44" t="s">
        <v>20</v>
      </c>
      <c r="D1822" s="45">
        <v>6299</v>
      </c>
      <c r="E1822" s="44" t="s">
        <v>194</v>
      </c>
    </row>
    <row r="1823" spans="1:5" x14ac:dyDescent="0.25">
      <c r="A1823" s="44" t="s">
        <v>69</v>
      </c>
      <c r="B1823" s="45">
        <v>2020</v>
      </c>
      <c r="C1823" s="44" t="s">
        <v>20</v>
      </c>
      <c r="D1823" s="45">
        <v>6324</v>
      </c>
      <c r="E1823" s="44" t="s">
        <v>194</v>
      </c>
    </row>
    <row r="1824" spans="1:5" x14ac:dyDescent="0.25">
      <c r="A1824" s="44" t="s">
        <v>69</v>
      </c>
      <c r="B1824" s="45">
        <v>2021</v>
      </c>
      <c r="C1824" s="44" t="s">
        <v>20</v>
      </c>
      <c r="D1824" s="45">
        <v>6540</v>
      </c>
      <c r="E1824" s="44" t="s">
        <v>194</v>
      </c>
    </row>
    <row r="1825" spans="1:5" x14ac:dyDescent="0.25">
      <c r="A1825" s="44" t="s">
        <v>69</v>
      </c>
      <c r="B1825" s="45">
        <v>2022</v>
      </c>
      <c r="C1825" s="44" t="s">
        <v>20</v>
      </c>
      <c r="D1825" s="45">
        <v>6734</v>
      </c>
      <c r="E1825" s="44" t="s">
        <v>194</v>
      </c>
    </row>
    <row r="1826" spans="1:5" x14ac:dyDescent="0.25">
      <c r="A1826" s="44" t="s">
        <v>69</v>
      </c>
      <c r="B1826" s="45">
        <v>2023</v>
      </c>
      <c r="C1826" s="44" t="s">
        <v>20</v>
      </c>
      <c r="D1826" s="45">
        <v>6802</v>
      </c>
      <c r="E1826" s="44" t="s">
        <v>194</v>
      </c>
    </row>
    <row r="1827" spans="1:5" x14ac:dyDescent="0.25">
      <c r="A1827" s="44" t="s">
        <v>69</v>
      </c>
      <c r="B1827" s="45">
        <v>2020</v>
      </c>
      <c r="C1827" s="44" t="s">
        <v>407</v>
      </c>
      <c r="D1827" s="45">
        <v>253</v>
      </c>
      <c r="E1827" s="44" t="s">
        <v>392</v>
      </c>
    </row>
    <row r="1828" spans="1:5" x14ac:dyDescent="0.25">
      <c r="A1828" s="44" t="s">
        <v>69</v>
      </c>
      <c r="B1828" s="45">
        <v>2021</v>
      </c>
      <c r="C1828" s="44" t="s">
        <v>407</v>
      </c>
      <c r="D1828" s="45">
        <v>276</v>
      </c>
      <c r="E1828" s="44" t="s">
        <v>392</v>
      </c>
    </row>
    <row r="1829" spans="1:5" x14ac:dyDescent="0.25">
      <c r="A1829" s="44" t="s">
        <v>69</v>
      </c>
      <c r="B1829" s="45">
        <v>2022</v>
      </c>
      <c r="C1829" s="44" t="s">
        <v>407</v>
      </c>
      <c r="D1829" s="45">
        <v>286</v>
      </c>
      <c r="E1829" s="44" t="s">
        <v>392</v>
      </c>
    </row>
    <row r="1830" spans="1:5" x14ac:dyDescent="0.25">
      <c r="A1830" s="44" t="s">
        <v>69</v>
      </c>
      <c r="B1830" s="45">
        <v>2023</v>
      </c>
      <c r="C1830" s="44" t="s">
        <v>407</v>
      </c>
      <c r="D1830" s="45">
        <v>302</v>
      </c>
      <c r="E1830" s="44" t="s">
        <v>392</v>
      </c>
    </row>
    <row r="1831" spans="1:5" x14ac:dyDescent="0.25">
      <c r="A1831" s="44" t="s">
        <v>323</v>
      </c>
      <c r="B1831" s="45">
        <v>2020</v>
      </c>
      <c r="C1831" s="44" t="s">
        <v>407</v>
      </c>
      <c r="D1831" s="45">
        <v>2</v>
      </c>
      <c r="E1831" s="44" t="s">
        <v>194</v>
      </c>
    </row>
    <row r="1832" spans="1:5" x14ac:dyDescent="0.25">
      <c r="A1832" s="44" t="s">
        <v>323</v>
      </c>
      <c r="B1832" s="45">
        <v>2021</v>
      </c>
      <c r="C1832" s="44" t="s">
        <v>407</v>
      </c>
      <c r="D1832" s="45">
        <v>4</v>
      </c>
      <c r="E1832" s="44" t="s">
        <v>194</v>
      </c>
    </row>
    <row r="1833" spans="1:5" x14ac:dyDescent="0.25">
      <c r="A1833" s="44" t="s">
        <v>68</v>
      </c>
      <c r="B1833" s="45">
        <v>2022</v>
      </c>
      <c r="C1833" s="44" t="s">
        <v>407</v>
      </c>
      <c r="D1833" s="45">
        <v>5</v>
      </c>
      <c r="E1833" s="44" t="s">
        <v>194</v>
      </c>
    </row>
    <row r="1834" spans="1:5" x14ac:dyDescent="0.25">
      <c r="A1834" s="44" t="s">
        <v>68</v>
      </c>
      <c r="B1834" s="45">
        <v>2023</v>
      </c>
      <c r="C1834" s="44" t="s">
        <v>407</v>
      </c>
      <c r="D1834" s="45">
        <v>5</v>
      </c>
      <c r="E1834" s="44" t="s">
        <v>194</v>
      </c>
    </row>
    <row r="1835" spans="1:5" x14ac:dyDescent="0.25">
      <c r="A1835" s="44" t="s">
        <v>323</v>
      </c>
      <c r="B1835" s="45">
        <v>2022</v>
      </c>
      <c r="C1835" s="44" t="s">
        <v>407</v>
      </c>
      <c r="D1835" s="45">
        <v>6</v>
      </c>
      <c r="E1835" s="44" t="s">
        <v>194</v>
      </c>
    </row>
    <row r="1836" spans="1:5" x14ac:dyDescent="0.25">
      <c r="A1836" s="44" t="s">
        <v>68</v>
      </c>
      <c r="B1836" s="45">
        <v>2020</v>
      </c>
      <c r="C1836" s="44" t="s">
        <v>407</v>
      </c>
      <c r="D1836" s="45">
        <v>7</v>
      </c>
      <c r="E1836" s="44" t="s">
        <v>194</v>
      </c>
    </row>
    <row r="1837" spans="1:5" x14ac:dyDescent="0.25">
      <c r="A1837" s="44" t="s">
        <v>68</v>
      </c>
      <c r="B1837" s="45">
        <v>2021</v>
      </c>
      <c r="C1837" s="44" t="s">
        <v>407</v>
      </c>
      <c r="D1837" s="45">
        <v>7</v>
      </c>
      <c r="E1837" s="44" t="s">
        <v>194</v>
      </c>
    </row>
    <row r="1838" spans="1:5" x14ac:dyDescent="0.25">
      <c r="A1838" s="44" t="s">
        <v>323</v>
      </c>
      <c r="B1838" s="45">
        <v>2023</v>
      </c>
      <c r="C1838" s="44" t="s">
        <v>407</v>
      </c>
      <c r="D1838" s="45">
        <v>7</v>
      </c>
      <c r="E1838" s="44" t="s">
        <v>194</v>
      </c>
    </row>
    <row r="1839" spans="1:5" x14ac:dyDescent="0.25">
      <c r="A1839" s="44" t="s">
        <v>69</v>
      </c>
      <c r="B1839" s="45">
        <v>2020</v>
      </c>
      <c r="C1839" s="44" t="s">
        <v>407</v>
      </c>
      <c r="D1839" s="45">
        <v>25</v>
      </c>
      <c r="E1839" s="44" t="s">
        <v>194</v>
      </c>
    </row>
    <row r="1840" spans="1:5" x14ac:dyDescent="0.25">
      <c r="A1840" s="44" t="s">
        <v>69</v>
      </c>
      <c r="B1840" s="45">
        <v>2021</v>
      </c>
      <c r="C1840" s="44" t="s">
        <v>407</v>
      </c>
      <c r="D1840" s="45">
        <v>31</v>
      </c>
      <c r="E1840" s="44" t="s">
        <v>194</v>
      </c>
    </row>
    <row r="1841" spans="1:5" x14ac:dyDescent="0.25">
      <c r="A1841" s="44" t="s">
        <v>69</v>
      </c>
      <c r="B1841" s="45">
        <v>2022</v>
      </c>
      <c r="C1841" s="44" t="s">
        <v>407</v>
      </c>
      <c r="D1841" s="45">
        <v>52</v>
      </c>
      <c r="E1841" s="44" t="s">
        <v>194</v>
      </c>
    </row>
    <row r="1842" spans="1:5" x14ac:dyDescent="0.25">
      <c r="A1842" s="44" t="s">
        <v>69</v>
      </c>
      <c r="B1842" s="45">
        <v>2023</v>
      </c>
      <c r="C1842" s="44" t="s">
        <v>407</v>
      </c>
      <c r="D1842" s="45">
        <v>55</v>
      </c>
      <c r="E1842" s="44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E95C-3C5F-4962-B427-1B25DB70D1BB}">
  <dimension ref="D1:M29"/>
  <sheetViews>
    <sheetView topLeftCell="B2" workbookViewId="0">
      <selection activeCell="I30" sqref="I30"/>
    </sheetView>
  </sheetViews>
  <sheetFormatPr defaultRowHeight="15" x14ac:dyDescent="0.25"/>
  <cols>
    <col min="4" max="4" width="35.5703125" bestFit="1" customWidth="1"/>
    <col min="5" max="5" width="21.5703125" bestFit="1" customWidth="1"/>
    <col min="9" max="9" width="18.85546875" bestFit="1" customWidth="1"/>
    <col min="10" max="10" width="93.28515625" bestFit="1" customWidth="1"/>
    <col min="12" max="12" width="32.7109375" bestFit="1" customWidth="1"/>
  </cols>
  <sheetData>
    <row r="1" spans="4:13" x14ac:dyDescent="0.25">
      <c r="L1" t="s">
        <v>120</v>
      </c>
    </row>
    <row r="2" spans="4:13" x14ac:dyDescent="0.25">
      <c r="I2" s="43" t="s">
        <v>113</v>
      </c>
      <c r="J2" s="43"/>
      <c r="L2" t="s">
        <v>121</v>
      </c>
    </row>
    <row r="3" spans="4:13" x14ac:dyDescent="0.25">
      <c r="J3" s="2"/>
      <c r="L3" t="s">
        <v>122</v>
      </c>
    </row>
    <row r="4" spans="4:13" x14ac:dyDescent="0.25">
      <c r="D4" t="s">
        <v>99</v>
      </c>
      <c r="L4" t="s">
        <v>123</v>
      </c>
    </row>
    <row r="5" spans="4:13" x14ac:dyDescent="0.25">
      <c r="E5" t="s">
        <v>98</v>
      </c>
      <c r="I5" s="7" t="s">
        <v>112</v>
      </c>
      <c r="J5" t="s">
        <v>111</v>
      </c>
      <c r="L5" t="s">
        <v>117</v>
      </c>
    </row>
    <row r="6" spans="4:13" x14ac:dyDescent="0.25">
      <c r="E6" t="s">
        <v>100</v>
      </c>
      <c r="I6" s="7" t="s">
        <v>108</v>
      </c>
      <c r="J6" t="s">
        <v>110</v>
      </c>
    </row>
    <row r="7" spans="4:13" x14ac:dyDescent="0.25">
      <c r="E7" s="7" t="s">
        <v>101</v>
      </c>
      <c r="I7" s="7" t="s">
        <v>114</v>
      </c>
      <c r="J7" t="s">
        <v>116</v>
      </c>
    </row>
    <row r="8" spans="4:13" x14ac:dyDescent="0.25">
      <c r="I8" s="7" t="s">
        <v>115</v>
      </c>
      <c r="J8" t="s">
        <v>118</v>
      </c>
    </row>
    <row r="9" spans="4:13" x14ac:dyDescent="0.25">
      <c r="D9" t="s">
        <v>102</v>
      </c>
      <c r="I9" s="7" t="s">
        <v>124</v>
      </c>
      <c r="J9" t="s">
        <v>125</v>
      </c>
    </row>
    <row r="10" spans="4:13" x14ac:dyDescent="0.25">
      <c r="E10" t="s">
        <v>104</v>
      </c>
      <c r="K10" s="2"/>
      <c r="M10" s="2"/>
    </row>
    <row r="11" spans="4:13" x14ac:dyDescent="0.25">
      <c r="E11" t="s">
        <v>105</v>
      </c>
    </row>
    <row r="12" spans="4:13" x14ac:dyDescent="0.25">
      <c r="E12" t="s">
        <v>106</v>
      </c>
      <c r="L12" t="s">
        <v>119</v>
      </c>
    </row>
    <row r="15" spans="4:13" x14ac:dyDescent="0.25">
      <c r="D15" t="s">
        <v>103</v>
      </c>
    </row>
    <row r="16" spans="4:13" x14ac:dyDescent="0.25">
      <c r="E16" t="s">
        <v>109</v>
      </c>
    </row>
    <row r="18" spans="4:9" x14ac:dyDescent="0.25">
      <c r="D18" t="s">
        <v>107</v>
      </c>
    </row>
    <row r="19" spans="4:9" x14ac:dyDescent="0.25">
      <c r="G19" s="2"/>
      <c r="I19">
        <v>4054</v>
      </c>
    </row>
    <row r="20" spans="4:9" x14ac:dyDescent="0.25">
      <c r="I20">
        <v>-2103</v>
      </c>
    </row>
    <row r="21" spans="4:9" x14ac:dyDescent="0.25">
      <c r="I21">
        <f>SUM(I19:I20)</f>
        <v>1951</v>
      </c>
    </row>
    <row r="22" spans="4:9" x14ac:dyDescent="0.25">
      <c r="G22" s="2"/>
      <c r="I22">
        <v>345</v>
      </c>
    </row>
    <row r="25" spans="4:9" x14ac:dyDescent="0.25">
      <c r="G25" s="2"/>
      <c r="I25">
        <v>29051</v>
      </c>
    </row>
    <row r="26" spans="4:9" x14ac:dyDescent="0.25">
      <c r="I26">
        <v>19469</v>
      </c>
    </row>
    <row r="27" spans="4:9" x14ac:dyDescent="0.25">
      <c r="I27">
        <v>8385</v>
      </c>
    </row>
    <row r="28" spans="4:9" x14ac:dyDescent="0.25">
      <c r="I28">
        <v>369</v>
      </c>
    </row>
    <row r="29" spans="4:9" x14ac:dyDescent="0.25">
      <c r="I29">
        <f>SUM(I25:I28)</f>
        <v>57274</v>
      </c>
    </row>
  </sheetData>
  <mergeCells count="1"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86FD-53F0-4DE3-91B3-7E0698405D32}">
  <dimension ref="C2:O47"/>
  <sheetViews>
    <sheetView topLeftCell="A4" workbookViewId="0">
      <selection activeCell="K22" sqref="K22"/>
    </sheetView>
  </sheetViews>
  <sheetFormatPr defaultRowHeight="15" x14ac:dyDescent="0.25"/>
  <cols>
    <col min="5" max="5" width="52.140625" bestFit="1" customWidth="1"/>
    <col min="9" max="9" width="24.85546875" bestFit="1" customWidth="1"/>
    <col min="11" max="11" width="39.5703125" bestFit="1" customWidth="1"/>
  </cols>
  <sheetData>
    <row r="2" spans="3:12" x14ac:dyDescent="0.25">
      <c r="E2" s="6" t="s">
        <v>141</v>
      </c>
      <c r="I2" t="s">
        <v>163</v>
      </c>
    </row>
    <row r="3" spans="3:12" x14ac:dyDescent="0.25">
      <c r="C3" t="s">
        <v>171</v>
      </c>
      <c r="E3" t="s">
        <v>131</v>
      </c>
      <c r="F3" s="2">
        <v>1542</v>
      </c>
      <c r="I3" t="s">
        <v>164</v>
      </c>
      <c r="K3" t="s">
        <v>139</v>
      </c>
      <c r="L3">
        <v>65</v>
      </c>
    </row>
    <row r="4" spans="3:12" x14ac:dyDescent="0.25">
      <c r="E4" t="s">
        <v>132</v>
      </c>
      <c r="F4">
        <v>137</v>
      </c>
      <c r="I4" t="s">
        <v>165</v>
      </c>
      <c r="K4" t="s">
        <v>140</v>
      </c>
      <c r="L4">
        <v>92</v>
      </c>
    </row>
    <row r="5" spans="3:12" x14ac:dyDescent="0.25">
      <c r="E5" t="s">
        <v>24</v>
      </c>
      <c r="F5">
        <v>-540</v>
      </c>
      <c r="K5" t="s">
        <v>147</v>
      </c>
      <c r="L5">
        <v>825</v>
      </c>
    </row>
    <row r="6" spans="3:12" x14ac:dyDescent="0.25">
      <c r="E6" t="s">
        <v>28</v>
      </c>
      <c r="F6">
        <v>-9</v>
      </c>
      <c r="K6" t="s">
        <v>131</v>
      </c>
      <c r="L6" s="2">
        <v>1542</v>
      </c>
    </row>
    <row r="7" spans="3:12" x14ac:dyDescent="0.25">
      <c r="E7" t="s">
        <v>133</v>
      </c>
      <c r="F7">
        <v>-16</v>
      </c>
      <c r="K7" t="s">
        <v>132</v>
      </c>
      <c r="L7">
        <v>137</v>
      </c>
    </row>
    <row r="8" spans="3:12" x14ac:dyDescent="0.25">
      <c r="E8" t="s">
        <v>134</v>
      </c>
      <c r="F8">
        <v>-11</v>
      </c>
      <c r="K8" t="s">
        <v>135</v>
      </c>
      <c r="L8">
        <v>50</v>
      </c>
    </row>
    <row r="9" spans="3:12" x14ac:dyDescent="0.25">
      <c r="E9" t="s">
        <v>135</v>
      </c>
      <c r="F9">
        <v>50</v>
      </c>
      <c r="K9" t="s">
        <v>149</v>
      </c>
      <c r="L9" s="2">
        <v>1556</v>
      </c>
    </row>
    <row r="10" spans="3:12" x14ac:dyDescent="0.25">
      <c r="E10" t="s">
        <v>136</v>
      </c>
      <c r="F10">
        <v>-66</v>
      </c>
      <c r="L10">
        <f>SUM(L3:L9)</f>
        <v>4267</v>
      </c>
    </row>
    <row r="11" spans="3:12" x14ac:dyDescent="0.25">
      <c r="E11" t="s">
        <v>137</v>
      </c>
      <c r="F11">
        <v>0</v>
      </c>
    </row>
    <row r="12" spans="3:12" x14ac:dyDescent="0.25">
      <c r="E12" t="s">
        <v>138</v>
      </c>
      <c r="F12">
        <v>-68</v>
      </c>
    </row>
    <row r="13" spans="3:12" x14ac:dyDescent="0.25">
      <c r="E13" t="s">
        <v>139</v>
      </c>
      <c r="F13">
        <v>65</v>
      </c>
    </row>
    <row r="14" spans="3:12" x14ac:dyDescent="0.25">
      <c r="E14" t="s">
        <v>140</v>
      </c>
      <c r="F14">
        <v>92</v>
      </c>
    </row>
    <row r="15" spans="3:12" x14ac:dyDescent="0.25">
      <c r="E15" s="9" t="s">
        <v>142</v>
      </c>
      <c r="F15" s="25">
        <f>SUM(F3:F14)</f>
        <v>1176</v>
      </c>
      <c r="K15" s="1"/>
    </row>
    <row r="16" spans="3:12" x14ac:dyDescent="0.25">
      <c r="E16" s="6" t="s">
        <v>143</v>
      </c>
    </row>
    <row r="17" spans="5:11" x14ac:dyDescent="0.25">
      <c r="E17" s="1" t="s">
        <v>144</v>
      </c>
      <c r="F17">
        <v>-234</v>
      </c>
    </row>
    <row r="18" spans="5:11" x14ac:dyDescent="0.25">
      <c r="E18" t="s">
        <v>145</v>
      </c>
      <c r="F18">
        <v>-66</v>
      </c>
    </row>
    <row r="19" spans="5:11" x14ac:dyDescent="0.25">
      <c r="E19" t="s">
        <v>146</v>
      </c>
      <c r="F19">
        <v>-200</v>
      </c>
    </row>
    <row r="20" spans="5:11" x14ac:dyDescent="0.25">
      <c r="E20" t="s">
        <v>147</v>
      </c>
      <c r="F20">
        <v>825</v>
      </c>
      <c r="K20" s="1"/>
    </row>
    <row r="21" spans="5:11" x14ac:dyDescent="0.25">
      <c r="E21" t="s">
        <v>140</v>
      </c>
      <c r="F21">
        <v>-12</v>
      </c>
    </row>
    <row r="22" spans="5:11" x14ac:dyDescent="0.25">
      <c r="E22" s="7" t="s">
        <v>148</v>
      </c>
      <c r="F22" s="7">
        <f>SUM(F17:F21)</f>
        <v>313</v>
      </c>
    </row>
    <row r="23" spans="5:11" x14ac:dyDescent="0.25">
      <c r="E23" s="6" t="s">
        <v>159</v>
      </c>
    </row>
    <row r="24" spans="5:11" x14ac:dyDescent="0.25">
      <c r="E24" t="s">
        <v>149</v>
      </c>
      <c r="F24" s="2">
        <v>1556</v>
      </c>
    </row>
    <row r="25" spans="5:11" x14ac:dyDescent="0.25">
      <c r="E25" t="s">
        <v>150</v>
      </c>
      <c r="F25" s="2">
        <v>-1264</v>
      </c>
    </row>
    <row r="26" spans="5:11" x14ac:dyDescent="0.25">
      <c r="E26" t="s">
        <v>151</v>
      </c>
      <c r="F26">
        <v>0</v>
      </c>
    </row>
    <row r="27" spans="5:11" x14ac:dyDescent="0.25">
      <c r="E27" t="s">
        <v>152</v>
      </c>
      <c r="F27">
        <v>0</v>
      </c>
      <c r="K27" s="1"/>
    </row>
    <row r="28" spans="5:11" x14ac:dyDescent="0.25">
      <c r="E28" s="11" t="s">
        <v>153</v>
      </c>
      <c r="F28">
        <v>59</v>
      </c>
    </row>
    <row r="29" spans="5:11" x14ac:dyDescent="0.25">
      <c r="E29" s="11" t="s">
        <v>154</v>
      </c>
      <c r="F29">
        <v>-59</v>
      </c>
    </row>
    <row r="30" spans="5:11" x14ac:dyDescent="0.25">
      <c r="E30" s="11" t="s">
        <v>155</v>
      </c>
      <c r="F30">
        <v>0</v>
      </c>
    </row>
    <row r="31" spans="5:11" x14ac:dyDescent="0.25">
      <c r="E31" t="s">
        <v>156</v>
      </c>
      <c r="F31" s="2">
        <v>-2390</v>
      </c>
    </row>
    <row r="32" spans="5:11" x14ac:dyDescent="0.25">
      <c r="E32" t="s">
        <v>157</v>
      </c>
      <c r="F32">
        <v>-462</v>
      </c>
    </row>
    <row r="33" spans="5:15" x14ac:dyDescent="0.25">
      <c r="E33" t="s">
        <v>158</v>
      </c>
      <c r="F33">
        <v>-13</v>
      </c>
    </row>
    <row r="34" spans="5:15" x14ac:dyDescent="0.25">
      <c r="E34" t="s">
        <v>140</v>
      </c>
      <c r="F34">
        <v>-47</v>
      </c>
    </row>
    <row r="35" spans="5:15" x14ac:dyDescent="0.25">
      <c r="E35" s="9" t="s">
        <v>160</v>
      </c>
      <c r="F35" s="25">
        <f>SUM(F24:F34)</f>
        <v>-2620</v>
      </c>
      <c r="L35">
        <v>611</v>
      </c>
      <c r="O35" s="2">
        <v>1083</v>
      </c>
    </row>
    <row r="36" spans="5:15" x14ac:dyDescent="0.25">
      <c r="L36">
        <v>982</v>
      </c>
      <c r="O36">
        <v>-1259</v>
      </c>
    </row>
    <row r="37" spans="5:15" x14ac:dyDescent="0.25">
      <c r="F37" s="25"/>
      <c r="L37" s="2">
        <v>1083</v>
      </c>
      <c r="O37" s="2">
        <f>SUM(O35:O36)</f>
        <v>-176</v>
      </c>
    </row>
    <row r="38" spans="5:15" x14ac:dyDescent="0.25">
      <c r="E38" s="7" t="s">
        <v>161</v>
      </c>
      <c r="F38" s="7">
        <v>-63</v>
      </c>
      <c r="L38" s="2">
        <v>-409</v>
      </c>
    </row>
    <row r="39" spans="5:15" x14ac:dyDescent="0.25">
      <c r="F39" s="2"/>
      <c r="L39" s="2">
        <f>L37+L38</f>
        <v>674</v>
      </c>
    </row>
    <row r="40" spans="5:15" x14ac:dyDescent="0.25">
      <c r="E40" s="7" t="s">
        <v>162</v>
      </c>
      <c r="F40" s="2">
        <f>F15+F22+F35+F38</f>
        <v>-1194</v>
      </c>
      <c r="G40" s="2">
        <v>1668</v>
      </c>
      <c r="H40" s="2">
        <f>G40+F40</f>
        <v>474</v>
      </c>
      <c r="L40" s="2">
        <f>L38-L39</f>
        <v>-1083</v>
      </c>
    </row>
    <row r="42" spans="5:15" x14ac:dyDescent="0.25">
      <c r="F42" s="2">
        <f>198+F40</f>
        <v>-996</v>
      </c>
      <c r="G42">
        <v>198</v>
      </c>
      <c r="H42" s="2">
        <v>292</v>
      </c>
      <c r="I42" s="2">
        <f>H42-G42</f>
        <v>94</v>
      </c>
    </row>
    <row r="43" spans="5:15" x14ac:dyDescent="0.25">
      <c r="F43" s="2"/>
      <c r="G43" s="2"/>
    </row>
    <row r="44" spans="5:15" x14ac:dyDescent="0.25">
      <c r="F44" s="2"/>
    </row>
    <row r="45" spans="5:15" x14ac:dyDescent="0.25">
      <c r="N45" s="2">
        <v>-1194</v>
      </c>
    </row>
    <row r="46" spans="5:15" x14ac:dyDescent="0.25">
      <c r="N46" s="2">
        <v>1668</v>
      </c>
    </row>
    <row r="47" spans="5:15" x14ac:dyDescent="0.25">
      <c r="N47" s="2">
        <f>SUM(N45:N46)</f>
        <v>474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26D7-3A97-46E6-AF11-55B1850CB004}">
  <dimension ref="A2:J2"/>
  <sheetViews>
    <sheetView workbookViewId="0">
      <selection activeCell="J3" sqref="J3"/>
    </sheetView>
  </sheetViews>
  <sheetFormatPr defaultRowHeight="15" x14ac:dyDescent="0.25"/>
  <cols>
    <col min="1" max="1" width="8" bestFit="1" customWidth="1"/>
    <col min="2" max="2" width="4.85546875" bestFit="1" customWidth="1"/>
    <col min="3" max="3" width="10.5703125" bestFit="1" customWidth="1"/>
    <col min="4" max="4" width="9.42578125" bestFit="1" customWidth="1"/>
    <col min="5" max="5" width="5.5703125" bestFit="1" customWidth="1"/>
    <col min="6" max="6" width="7.140625" bestFit="1" customWidth="1"/>
  </cols>
  <sheetData>
    <row r="2" spans="1:10" x14ac:dyDescent="0.25">
      <c r="A2" t="s">
        <v>166</v>
      </c>
      <c r="B2" t="s">
        <v>47</v>
      </c>
      <c r="C2" t="s">
        <v>18</v>
      </c>
      <c r="D2" t="s">
        <v>167</v>
      </c>
      <c r="E2" t="s">
        <v>168</v>
      </c>
      <c r="F2" t="s">
        <v>169</v>
      </c>
      <c r="J2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02F3-A429-4335-82A9-E7A7266C3C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D07B-FC29-40D8-B733-4786D904FC5A}">
  <dimension ref="A1:AI51"/>
  <sheetViews>
    <sheetView topLeftCell="M1" workbookViewId="0">
      <selection activeCell="AA28" sqref="AA28"/>
    </sheetView>
  </sheetViews>
  <sheetFormatPr defaultRowHeight="15" x14ac:dyDescent="0.25"/>
  <cols>
    <col min="3" max="3" width="32.140625" bestFit="1" customWidth="1"/>
    <col min="7" max="7" width="11.140625" bestFit="1" customWidth="1"/>
    <col min="8" max="12" width="11.140625" customWidth="1"/>
    <col min="13" max="13" width="32.140625" bestFit="1" customWidth="1"/>
    <col min="14" max="14" width="9.42578125" customWidth="1"/>
    <col min="15" max="15" width="9.85546875" customWidth="1"/>
    <col min="17" max="17" width="10.140625" bestFit="1" customWidth="1"/>
    <col min="18" max="22" width="10.140625" customWidth="1"/>
    <col min="23" max="25" width="7.5703125" customWidth="1"/>
    <col min="32" max="32" width="32.140625" bestFit="1" customWidth="1"/>
  </cols>
  <sheetData>
    <row r="1" spans="1:35" x14ac:dyDescent="0.25">
      <c r="E1" s="2">
        <v>7315</v>
      </c>
      <c r="F1" s="2">
        <v>26097</v>
      </c>
      <c r="G1" s="2">
        <f>26239</f>
        <v>26239</v>
      </c>
      <c r="H1" s="2"/>
      <c r="I1" s="2"/>
      <c r="J1" s="2"/>
      <c r="K1" s="2"/>
      <c r="L1" s="2"/>
      <c r="W1" s="2">
        <v>7793</v>
      </c>
      <c r="X1" s="2"/>
      <c r="Y1" s="2"/>
      <c r="Z1" s="2">
        <v>28798</v>
      </c>
      <c r="AA1" s="2"/>
      <c r="AB1" s="2"/>
      <c r="AC1" s="2"/>
      <c r="AD1" s="2"/>
      <c r="AE1" s="2"/>
    </row>
    <row r="2" spans="1:35" x14ac:dyDescent="0.25">
      <c r="C2" t="s">
        <v>81</v>
      </c>
      <c r="E2" t="s">
        <v>84</v>
      </c>
      <c r="F2" t="s">
        <v>85</v>
      </c>
      <c r="M2" t="s">
        <v>83</v>
      </c>
      <c r="O2" t="s">
        <v>84</v>
      </c>
      <c r="P2" t="s">
        <v>85</v>
      </c>
      <c r="W2" s="2">
        <v>7737</v>
      </c>
      <c r="X2" s="2"/>
      <c r="Y2" s="2"/>
      <c r="Z2" s="2">
        <v>27900</v>
      </c>
      <c r="AA2" s="2"/>
      <c r="AB2" s="2"/>
      <c r="AC2" s="2"/>
      <c r="AD2" s="2"/>
      <c r="AE2" s="2"/>
      <c r="AF2" t="s">
        <v>88</v>
      </c>
      <c r="AH2" t="s">
        <v>6</v>
      </c>
      <c r="AI2" t="s">
        <v>85</v>
      </c>
    </row>
    <row r="3" spans="1:35" x14ac:dyDescent="0.25">
      <c r="A3" s="2">
        <v>7049</v>
      </c>
      <c r="B3" s="2">
        <v>26239</v>
      </c>
      <c r="E3" s="2">
        <v>7049</v>
      </c>
      <c r="F3" s="2">
        <v>26097</v>
      </c>
      <c r="G3" s="2">
        <v>24515</v>
      </c>
      <c r="H3" s="2">
        <f>26239</f>
        <v>26239</v>
      </c>
      <c r="I3" s="2"/>
      <c r="J3" s="2"/>
      <c r="K3" s="2"/>
      <c r="L3" s="2"/>
      <c r="M3">
        <f>G3*7%</f>
        <v>1716.0500000000002</v>
      </c>
      <c r="O3" s="2">
        <v>7793</v>
      </c>
      <c r="P3" s="2">
        <f>28798</f>
        <v>28798</v>
      </c>
      <c r="Q3" s="2">
        <v>26239</v>
      </c>
      <c r="R3" s="2"/>
      <c r="S3" s="2"/>
      <c r="T3" s="2"/>
      <c r="U3" s="2"/>
      <c r="V3" s="2"/>
      <c r="AB3" s="2">
        <v>26239</v>
      </c>
      <c r="AC3" s="2">
        <f>P3-AB3</f>
        <v>2559</v>
      </c>
      <c r="AD3" s="2"/>
      <c r="AE3" s="2"/>
      <c r="AH3" s="2">
        <v>6968</v>
      </c>
    </row>
    <row r="4" spans="1:35" x14ac:dyDescent="0.25">
      <c r="C4" t="s">
        <v>68</v>
      </c>
      <c r="D4" s="22">
        <v>0.27</v>
      </c>
      <c r="E4">
        <f>D4*$E$3</f>
        <v>1903.23</v>
      </c>
      <c r="F4">
        <f>D4*$F$3</f>
        <v>7046.1900000000005</v>
      </c>
      <c r="G4" s="19">
        <f>F4/L4</f>
        <v>6585.2242990654204</v>
      </c>
      <c r="H4" s="19">
        <f>D4*$H$3</f>
        <v>7084.5300000000007</v>
      </c>
      <c r="I4" s="19">
        <f>H4-F4</f>
        <v>38.340000000000146</v>
      </c>
      <c r="J4" s="4">
        <f>G4/$G$3</f>
        <v>0.26862020391863839</v>
      </c>
      <c r="K4" s="19">
        <v>7</v>
      </c>
      <c r="L4" s="19">
        <f xml:space="preserve"> 1+(K4/100)</f>
        <v>1.07</v>
      </c>
      <c r="M4" t="s">
        <v>68</v>
      </c>
      <c r="N4" s="22">
        <v>0.27</v>
      </c>
      <c r="O4">
        <f>N4*$O$3</f>
        <v>2104.11</v>
      </c>
      <c r="P4">
        <f>N4*$P$3</f>
        <v>7775.4600000000009</v>
      </c>
      <c r="Q4" s="19">
        <f>P4/AA4</f>
        <v>7004.9189189189192</v>
      </c>
      <c r="R4" s="19">
        <v>7046.1900000000005</v>
      </c>
      <c r="S4" s="19">
        <f>Z4%*R4</f>
        <v>775.08090000000004</v>
      </c>
      <c r="T4" s="19"/>
      <c r="U4" s="19">
        <f>H4-Q4</f>
        <v>79.611081081081466</v>
      </c>
      <c r="V4" s="4">
        <f>Q4/$F$3</f>
        <v>0.26841855074985321</v>
      </c>
      <c r="W4" s="4">
        <f>Q4/$Q$3</f>
        <v>0.26696592548949727</v>
      </c>
      <c r="X4" s="19">
        <f>F4-Q4</f>
        <v>41.27108108108132</v>
      </c>
      <c r="Y4" s="4">
        <f>X4/F4</f>
        <v>5.8572194449881872E-3</v>
      </c>
      <c r="Z4" s="3">
        <v>11</v>
      </c>
      <c r="AA4">
        <f>(1+Z4/100)</f>
        <v>1.1100000000000001</v>
      </c>
      <c r="AB4">
        <f>27%*AB3</f>
        <v>7084.5300000000007</v>
      </c>
      <c r="AC4">
        <f>D4*$AC$3</f>
        <v>690.93000000000006</v>
      </c>
      <c r="AD4">
        <f>P4-AC4</f>
        <v>7084.5300000000007</v>
      </c>
      <c r="AE4" s="23">
        <f>AC4/AD4</f>
        <v>9.7526582567933229E-2</v>
      </c>
      <c r="AF4" t="s">
        <v>68</v>
      </c>
      <c r="AG4" s="4">
        <v>0.27</v>
      </c>
      <c r="AH4">
        <f>AG4*$AH$3</f>
        <v>1881.3600000000001</v>
      </c>
      <c r="AI4">
        <f>(O4-AH4)/AH4</f>
        <v>0.11839839265212398</v>
      </c>
    </row>
    <row r="5" spans="1:35" x14ac:dyDescent="0.25">
      <c r="C5" t="s">
        <v>69</v>
      </c>
      <c r="D5" s="22">
        <v>0.17</v>
      </c>
      <c r="E5">
        <f t="shared" ref="E5:E16" si="0">D5*$E$3</f>
        <v>1198.3300000000002</v>
      </c>
      <c r="F5">
        <f t="shared" ref="F5:F16" si="1">D5*$F$3</f>
        <v>4436.4900000000007</v>
      </c>
      <c r="G5" s="19">
        <f t="shared" ref="G5:G16" si="2">F5/L5</f>
        <v>4436.4900000000007</v>
      </c>
      <c r="H5" s="19">
        <f t="shared" ref="H5:H16" si="3">D5*$H$3</f>
        <v>4460.63</v>
      </c>
      <c r="I5" s="19">
        <f t="shared" ref="I5:I16" si="4">H5-F5</f>
        <v>24.139999999999418</v>
      </c>
      <c r="J5" s="4">
        <f t="shared" ref="J5:J16" si="5">G5/$G$3</f>
        <v>0.18097042626963086</v>
      </c>
      <c r="K5" s="19">
        <v>0</v>
      </c>
      <c r="L5" s="19">
        <f t="shared" ref="L5:L16" si="6" xml:space="preserve"> 1+(K5/100)</f>
        <v>1</v>
      </c>
      <c r="M5" t="s">
        <v>69</v>
      </c>
      <c r="N5" s="22">
        <v>0.16</v>
      </c>
      <c r="O5">
        <f t="shared" ref="O5:O16" si="7">N5*$O$3</f>
        <v>1246.8800000000001</v>
      </c>
      <c r="P5">
        <f t="shared" ref="P5:P16" si="8">N5*$P$3</f>
        <v>4607.68</v>
      </c>
      <c r="Q5" s="19">
        <f t="shared" ref="Q5:Q16" si="9">P5/AA5</f>
        <v>4473.4757281553402</v>
      </c>
      <c r="R5" s="19">
        <v>4436.4900000000007</v>
      </c>
      <c r="S5" s="19">
        <f t="shared" ref="S5:S16" si="10">Z5%*R5</f>
        <v>133.09470000000002</v>
      </c>
      <c r="T5" s="19"/>
      <c r="U5" s="19">
        <f t="shared" ref="U5:U16" si="11">H5-Q5</f>
        <v>-12.845728155340112</v>
      </c>
      <c r="V5" s="4">
        <f t="shared" ref="V5:V16" si="12">Q5/$F$3</f>
        <v>0.1714172406083205</v>
      </c>
      <c r="W5" s="4">
        <f t="shared" ref="W5:W16" si="13">Q5/$Q$3</f>
        <v>0.17048956622414499</v>
      </c>
      <c r="X5" s="19">
        <f t="shared" ref="X5:X16" si="14">F5-Q5</f>
        <v>-36.98572815533953</v>
      </c>
      <c r="Y5" s="4">
        <f t="shared" ref="Y5:Y16" si="15">X5/F5</f>
        <v>-8.3367094607086963E-3</v>
      </c>
      <c r="Z5" s="3">
        <v>3</v>
      </c>
      <c r="AA5">
        <f t="shared" ref="AA5:AA16" si="16">(1+Z5/100)</f>
        <v>1.03</v>
      </c>
      <c r="AB5">
        <f t="shared" ref="AB5:AB16" si="17">D5*$AB$3</f>
        <v>4460.63</v>
      </c>
      <c r="AC5">
        <f t="shared" ref="AC5:AC16" si="18">D5*$AC$3</f>
        <v>435.03000000000003</v>
      </c>
      <c r="AD5">
        <f t="shared" ref="AD5:AD16" si="19">P5-AC5</f>
        <v>4172.6500000000005</v>
      </c>
      <c r="AE5" s="23">
        <f t="shared" ref="AE5:AE16" si="20">AC5/AD5</f>
        <v>0.10425748624974536</v>
      </c>
      <c r="AF5" t="s">
        <v>69</v>
      </c>
      <c r="AG5" s="4">
        <v>0.17</v>
      </c>
      <c r="AH5">
        <f t="shared" ref="AH5:AH16" si="21">AG5*$AH$3</f>
        <v>1184.5600000000002</v>
      </c>
      <c r="AI5">
        <f>(O5-AH5)/AH5</f>
        <v>5.2610251907881343E-2</v>
      </c>
    </row>
    <row r="6" spans="1:35" x14ac:dyDescent="0.25">
      <c r="C6" t="s">
        <v>70</v>
      </c>
      <c r="D6" s="22">
        <v>0.12</v>
      </c>
      <c r="E6">
        <f t="shared" si="0"/>
        <v>845.88</v>
      </c>
      <c r="F6">
        <f t="shared" si="1"/>
        <v>3131.64</v>
      </c>
      <c r="G6" s="19">
        <f t="shared" si="2"/>
        <v>2982.5142857142855</v>
      </c>
      <c r="H6" s="19">
        <f t="shared" si="3"/>
        <v>3148.68</v>
      </c>
      <c r="I6" s="19">
        <f t="shared" si="4"/>
        <v>17.039999999999964</v>
      </c>
      <c r="J6" s="4">
        <f t="shared" si="5"/>
        <v>0.12166079076949972</v>
      </c>
      <c r="K6" s="19">
        <v>5</v>
      </c>
      <c r="L6" s="19">
        <f t="shared" si="6"/>
        <v>1.05</v>
      </c>
      <c r="M6" t="s">
        <v>70</v>
      </c>
      <c r="N6" s="22">
        <v>0.12</v>
      </c>
      <c r="O6">
        <f t="shared" si="7"/>
        <v>935.16</v>
      </c>
      <c r="P6">
        <f t="shared" si="8"/>
        <v>3455.7599999999998</v>
      </c>
      <c r="Q6" s="19">
        <f t="shared" si="9"/>
        <v>3199.7777777777774</v>
      </c>
      <c r="R6" s="19">
        <v>3131.64</v>
      </c>
      <c r="S6" s="19">
        <f t="shared" si="10"/>
        <v>250.53119999999998</v>
      </c>
      <c r="T6" s="19"/>
      <c r="U6" s="19">
        <f t="shared" si="11"/>
        <v>-51.097777777777537</v>
      </c>
      <c r="V6" s="4">
        <f t="shared" si="12"/>
        <v>0.12261094293511811</v>
      </c>
      <c r="W6" s="4">
        <f t="shared" si="13"/>
        <v>0.12194739806310367</v>
      </c>
      <c r="X6" s="19">
        <f t="shared" si="14"/>
        <v>-68.137777777777501</v>
      </c>
      <c r="Y6" s="4">
        <f t="shared" si="15"/>
        <v>-2.1757857792650978E-2</v>
      </c>
      <c r="Z6" s="3">
        <v>8</v>
      </c>
      <c r="AA6">
        <f t="shared" si="16"/>
        <v>1.08</v>
      </c>
      <c r="AB6">
        <f t="shared" si="17"/>
        <v>3148.68</v>
      </c>
      <c r="AC6">
        <f t="shared" si="18"/>
        <v>307.08</v>
      </c>
      <c r="AD6">
        <f t="shared" si="19"/>
        <v>3148.68</v>
      </c>
      <c r="AE6" s="23">
        <f t="shared" si="20"/>
        <v>9.7526582567933229E-2</v>
      </c>
      <c r="AF6" t="s">
        <v>70</v>
      </c>
      <c r="AG6" s="4">
        <v>0.12</v>
      </c>
      <c r="AH6">
        <f t="shared" si="21"/>
        <v>836.16</v>
      </c>
    </row>
    <row r="7" spans="1:35" x14ac:dyDescent="0.25">
      <c r="C7" t="s">
        <v>71</v>
      </c>
      <c r="D7" s="22">
        <v>0.08</v>
      </c>
      <c r="E7">
        <f t="shared" si="0"/>
        <v>563.91999999999996</v>
      </c>
      <c r="F7">
        <f t="shared" si="1"/>
        <v>2087.7600000000002</v>
      </c>
      <c r="G7" s="19">
        <f t="shared" si="2"/>
        <v>1739.8000000000002</v>
      </c>
      <c r="H7" s="19">
        <f t="shared" si="3"/>
        <v>2099.12</v>
      </c>
      <c r="I7" s="19">
        <f t="shared" si="4"/>
        <v>11.359999999999673</v>
      </c>
      <c r="J7" s="4">
        <f t="shared" si="5"/>
        <v>7.0968794615541508E-2</v>
      </c>
      <c r="K7" s="19">
        <v>20</v>
      </c>
      <c r="L7" s="19">
        <f t="shared" si="6"/>
        <v>1.2</v>
      </c>
      <c r="M7" t="s">
        <v>82</v>
      </c>
      <c r="N7" s="22">
        <v>0.08</v>
      </c>
      <c r="O7">
        <f t="shared" si="7"/>
        <v>623.44000000000005</v>
      </c>
      <c r="P7">
        <f t="shared" si="8"/>
        <v>2303.84</v>
      </c>
      <c r="Q7" s="19">
        <f t="shared" si="9"/>
        <v>1936.0000000000002</v>
      </c>
      <c r="R7" s="19">
        <v>2087.7600000000002</v>
      </c>
      <c r="S7" s="19">
        <f t="shared" si="10"/>
        <v>396.67440000000005</v>
      </c>
      <c r="T7" s="19"/>
      <c r="U7" s="19">
        <f t="shared" si="11"/>
        <v>163.11999999999966</v>
      </c>
      <c r="V7" s="4">
        <f t="shared" si="12"/>
        <v>7.4184772196037863E-2</v>
      </c>
      <c r="W7" s="4">
        <f t="shared" si="13"/>
        <v>7.37832996684325E-2</v>
      </c>
      <c r="X7" s="19">
        <f t="shared" si="14"/>
        <v>151.76</v>
      </c>
      <c r="Y7" s="4">
        <f t="shared" si="15"/>
        <v>7.269034754952676E-2</v>
      </c>
      <c r="Z7" s="3">
        <v>19</v>
      </c>
      <c r="AA7">
        <f t="shared" si="16"/>
        <v>1.19</v>
      </c>
      <c r="AB7">
        <f t="shared" si="17"/>
        <v>2099.12</v>
      </c>
      <c r="AC7">
        <f t="shared" si="18"/>
        <v>204.72</v>
      </c>
      <c r="AD7">
        <f t="shared" si="19"/>
        <v>2099.1200000000003</v>
      </c>
      <c r="AE7" s="23">
        <f t="shared" si="20"/>
        <v>9.7526582567933215E-2</v>
      </c>
      <c r="AF7" t="s">
        <v>82</v>
      </c>
      <c r="AG7" s="4">
        <v>0.08</v>
      </c>
      <c r="AH7">
        <f t="shared" si="21"/>
        <v>557.44000000000005</v>
      </c>
    </row>
    <row r="8" spans="1:35" x14ac:dyDescent="0.25">
      <c r="C8" t="s">
        <v>72</v>
      </c>
      <c r="D8" s="22">
        <v>7.0000000000000007E-2</v>
      </c>
      <c r="E8">
        <f t="shared" si="0"/>
        <v>493.43000000000006</v>
      </c>
      <c r="F8">
        <f t="shared" si="1"/>
        <v>1826.7900000000002</v>
      </c>
      <c r="G8" s="19">
        <f t="shared" si="2"/>
        <v>1739.8000000000002</v>
      </c>
      <c r="H8" s="19">
        <f t="shared" si="3"/>
        <v>1836.7300000000002</v>
      </c>
      <c r="I8" s="19">
        <f t="shared" si="4"/>
        <v>9.9400000000000546</v>
      </c>
      <c r="J8" s="4">
        <f t="shared" si="5"/>
        <v>7.0968794615541508E-2</v>
      </c>
      <c r="K8" s="19">
        <v>5</v>
      </c>
      <c r="L8" s="19">
        <f t="shared" si="6"/>
        <v>1.05</v>
      </c>
      <c r="M8" t="s">
        <v>72</v>
      </c>
      <c r="N8" s="22">
        <v>7.0000000000000007E-2</v>
      </c>
      <c r="O8">
        <f t="shared" si="7"/>
        <v>545.5100000000001</v>
      </c>
      <c r="P8">
        <f t="shared" si="8"/>
        <v>2015.8600000000001</v>
      </c>
      <c r="Q8" s="19">
        <f t="shared" si="9"/>
        <v>1832.6</v>
      </c>
      <c r="R8" s="19">
        <v>1826.7900000000002</v>
      </c>
      <c r="S8" s="19">
        <f t="shared" si="10"/>
        <v>182.67900000000003</v>
      </c>
      <c r="T8" s="19"/>
      <c r="U8" s="19">
        <f t="shared" si="11"/>
        <v>4.1300000000003365</v>
      </c>
      <c r="V8" s="4">
        <f t="shared" si="12"/>
        <v>7.0222630953749476E-2</v>
      </c>
      <c r="W8" s="4">
        <f t="shared" si="13"/>
        <v>6.9842600708868469E-2</v>
      </c>
      <c r="X8" s="19">
        <f t="shared" si="14"/>
        <v>-5.8099999999997181</v>
      </c>
      <c r="Y8" s="4">
        <f t="shared" si="15"/>
        <v>-3.1804421964208899E-3</v>
      </c>
      <c r="Z8" s="3">
        <v>10</v>
      </c>
      <c r="AA8">
        <f t="shared" si="16"/>
        <v>1.1000000000000001</v>
      </c>
      <c r="AB8">
        <f t="shared" si="17"/>
        <v>1836.7300000000002</v>
      </c>
      <c r="AC8">
        <f t="shared" si="18"/>
        <v>179.13000000000002</v>
      </c>
      <c r="AD8">
        <f t="shared" si="19"/>
        <v>1836.73</v>
      </c>
      <c r="AE8" s="23">
        <f t="shared" si="20"/>
        <v>9.7526582567933243E-2</v>
      </c>
      <c r="AF8" t="s">
        <v>72</v>
      </c>
      <c r="AG8" s="4">
        <v>7.0000000000000007E-2</v>
      </c>
      <c r="AH8">
        <f t="shared" si="21"/>
        <v>487.76000000000005</v>
      </c>
    </row>
    <row r="9" spans="1:35" x14ac:dyDescent="0.25">
      <c r="C9" t="s">
        <v>73</v>
      </c>
      <c r="D9" s="22">
        <v>0.06</v>
      </c>
      <c r="E9">
        <f t="shared" si="0"/>
        <v>422.94</v>
      </c>
      <c r="F9">
        <f t="shared" si="1"/>
        <v>1565.82</v>
      </c>
      <c r="G9" s="19">
        <f t="shared" si="2"/>
        <v>1597.7755102040817</v>
      </c>
      <c r="H9" s="19">
        <f t="shared" si="3"/>
        <v>1574.34</v>
      </c>
      <c r="I9" s="19">
        <f t="shared" si="4"/>
        <v>8.5199999999999818</v>
      </c>
      <c r="J9" s="4">
        <f t="shared" si="5"/>
        <v>6.5175423626517709E-2</v>
      </c>
      <c r="K9" s="19">
        <v>-2</v>
      </c>
      <c r="L9" s="19">
        <f t="shared" si="6"/>
        <v>0.98</v>
      </c>
      <c r="M9" t="s">
        <v>73</v>
      </c>
      <c r="N9" s="22">
        <v>0.06</v>
      </c>
      <c r="O9">
        <f t="shared" si="7"/>
        <v>467.58</v>
      </c>
      <c r="P9">
        <f t="shared" si="8"/>
        <v>1727.8799999999999</v>
      </c>
      <c r="Q9" s="19">
        <f t="shared" si="9"/>
        <v>1529.0973451327434</v>
      </c>
      <c r="R9" s="19">
        <v>1565.82</v>
      </c>
      <c r="S9" s="19">
        <f t="shared" si="10"/>
        <v>203.5566</v>
      </c>
      <c r="T9" s="19"/>
      <c r="U9" s="19">
        <f t="shared" si="11"/>
        <v>45.242654867256533</v>
      </c>
      <c r="V9" s="4">
        <f t="shared" si="12"/>
        <v>5.8592839986693616E-2</v>
      </c>
      <c r="W9" s="4">
        <f t="shared" si="13"/>
        <v>5.8275747746969905E-2</v>
      </c>
      <c r="X9" s="19">
        <f t="shared" si="14"/>
        <v>36.722654867256551</v>
      </c>
      <c r="Y9" s="4">
        <f t="shared" si="15"/>
        <v>2.3452666888439638E-2</v>
      </c>
      <c r="Z9" s="3">
        <v>13</v>
      </c>
      <c r="AA9">
        <f t="shared" si="16"/>
        <v>1.1299999999999999</v>
      </c>
      <c r="AB9">
        <f t="shared" si="17"/>
        <v>1574.34</v>
      </c>
      <c r="AC9">
        <f t="shared" si="18"/>
        <v>153.54</v>
      </c>
      <c r="AD9">
        <f t="shared" si="19"/>
        <v>1574.34</v>
      </c>
      <c r="AE9" s="23">
        <f t="shared" si="20"/>
        <v>9.7526582567933229E-2</v>
      </c>
      <c r="AF9" t="s">
        <v>73</v>
      </c>
      <c r="AG9" s="4">
        <v>0.06</v>
      </c>
      <c r="AH9">
        <f t="shared" si="21"/>
        <v>418.08</v>
      </c>
    </row>
    <row r="10" spans="1:35" x14ac:dyDescent="0.25">
      <c r="C10" t="s">
        <v>74</v>
      </c>
      <c r="D10" s="22">
        <v>0.05</v>
      </c>
      <c r="E10">
        <f t="shared" si="0"/>
        <v>352.45000000000005</v>
      </c>
      <c r="F10">
        <f t="shared" si="1"/>
        <v>1304.8500000000001</v>
      </c>
      <c r="G10" s="19">
        <f t="shared" si="2"/>
        <v>1165.0446428571429</v>
      </c>
      <c r="H10" s="19">
        <f t="shared" si="3"/>
        <v>1311.95</v>
      </c>
      <c r="I10" s="19">
        <f t="shared" si="4"/>
        <v>7.0999999999999091</v>
      </c>
      <c r="J10" s="4">
        <f t="shared" si="5"/>
        <v>4.7523746394335833E-2</v>
      </c>
      <c r="K10" s="19">
        <v>12</v>
      </c>
      <c r="L10" s="19">
        <f t="shared" si="6"/>
        <v>1.1200000000000001</v>
      </c>
      <c r="M10" t="s">
        <v>75</v>
      </c>
      <c r="N10" s="22">
        <v>0.06</v>
      </c>
      <c r="O10">
        <f t="shared" si="7"/>
        <v>467.58</v>
      </c>
      <c r="P10">
        <f t="shared" si="8"/>
        <v>1727.8799999999999</v>
      </c>
      <c r="Q10" s="19">
        <f t="shared" si="9"/>
        <v>1529.0973451327434</v>
      </c>
      <c r="R10" s="19">
        <v>1304.8500000000001</v>
      </c>
      <c r="S10" s="19">
        <f t="shared" si="10"/>
        <v>169.63050000000001</v>
      </c>
      <c r="T10" s="19"/>
      <c r="U10" s="19">
        <f t="shared" si="11"/>
        <v>-217.14734513274334</v>
      </c>
      <c r="V10" s="4">
        <f t="shared" si="12"/>
        <v>5.8592839986693616E-2</v>
      </c>
      <c r="W10" s="4">
        <f t="shared" si="13"/>
        <v>5.8275747746969905E-2</v>
      </c>
      <c r="X10" s="19">
        <f t="shared" si="14"/>
        <v>-224.24734513274325</v>
      </c>
      <c r="Y10" s="4">
        <f t="shared" si="15"/>
        <v>-0.17185679973387227</v>
      </c>
      <c r="Z10" s="19">
        <v>13</v>
      </c>
      <c r="AA10">
        <f t="shared" si="16"/>
        <v>1.1299999999999999</v>
      </c>
      <c r="AB10">
        <f t="shared" si="17"/>
        <v>1311.95</v>
      </c>
      <c r="AC10">
        <f t="shared" si="18"/>
        <v>127.95</v>
      </c>
      <c r="AD10">
        <f t="shared" si="19"/>
        <v>1599.9299999999998</v>
      </c>
      <c r="AE10" s="23">
        <f t="shared" si="20"/>
        <v>7.9972248785884395E-2</v>
      </c>
      <c r="AF10" t="s">
        <v>74</v>
      </c>
      <c r="AG10" s="4">
        <v>0.05</v>
      </c>
      <c r="AH10">
        <f t="shared" si="21"/>
        <v>348.40000000000003</v>
      </c>
    </row>
    <row r="11" spans="1:35" x14ac:dyDescent="0.25">
      <c r="C11" t="s">
        <v>75</v>
      </c>
      <c r="D11" s="22">
        <v>0.05</v>
      </c>
      <c r="E11">
        <f t="shared" si="0"/>
        <v>352.45000000000005</v>
      </c>
      <c r="F11">
        <f t="shared" si="1"/>
        <v>1304.8500000000001</v>
      </c>
      <c r="G11" s="19">
        <f t="shared" si="2"/>
        <v>1175.5405405405406</v>
      </c>
      <c r="H11" s="19">
        <f t="shared" si="3"/>
        <v>1311.95</v>
      </c>
      <c r="I11" s="19">
        <f t="shared" si="4"/>
        <v>7.0999999999999091</v>
      </c>
      <c r="J11" s="4">
        <f t="shared" si="5"/>
        <v>4.7951888253744267E-2</v>
      </c>
      <c r="K11" s="19">
        <v>11</v>
      </c>
      <c r="L11" s="19">
        <f t="shared" si="6"/>
        <v>1.1100000000000001</v>
      </c>
      <c r="M11" t="s">
        <v>74</v>
      </c>
      <c r="N11" s="22">
        <v>0.05</v>
      </c>
      <c r="O11">
        <f t="shared" si="7"/>
        <v>389.65000000000003</v>
      </c>
      <c r="P11">
        <f t="shared" si="8"/>
        <v>1439.9</v>
      </c>
      <c r="Q11" s="19">
        <f t="shared" si="9"/>
        <v>1285.625</v>
      </c>
      <c r="R11" s="19">
        <v>1304.8500000000001</v>
      </c>
      <c r="S11" s="19">
        <f t="shared" si="10"/>
        <v>156.58200000000002</v>
      </c>
      <c r="T11" s="19"/>
      <c r="U11" s="19">
        <f t="shared" si="11"/>
        <v>26.325000000000045</v>
      </c>
      <c r="V11" s="4">
        <f t="shared" si="12"/>
        <v>4.9263325286431389E-2</v>
      </c>
      <c r="W11" s="4">
        <f t="shared" si="13"/>
        <v>4.8996722436068445E-2</v>
      </c>
      <c r="X11" s="19">
        <f t="shared" si="14"/>
        <v>19.225000000000136</v>
      </c>
      <c r="Y11" s="4">
        <f t="shared" si="15"/>
        <v>1.4733494271372291E-2</v>
      </c>
      <c r="Z11" s="3">
        <v>12</v>
      </c>
      <c r="AA11">
        <f t="shared" si="16"/>
        <v>1.1200000000000001</v>
      </c>
      <c r="AB11">
        <f t="shared" si="17"/>
        <v>1311.95</v>
      </c>
      <c r="AC11">
        <f t="shared" si="18"/>
        <v>127.95</v>
      </c>
      <c r="AD11">
        <f t="shared" si="19"/>
        <v>1311.95</v>
      </c>
      <c r="AE11" s="23">
        <f t="shared" si="20"/>
        <v>9.7526582567933229E-2</v>
      </c>
      <c r="AF11" t="s">
        <v>75</v>
      </c>
      <c r="AG11" s="4">
        <v>0.05</v>
      </c>
      <c r="AH11">
        <f t="shared" si="21"/>
        <v>348.40000000000003</v>
      </c>
    </row>
    <row r="12" spans="1:35" x14ac:dyDescent="0.25">
      <c r="C12" t="s">
        <v>76</v>
      </c>
      <c r="D12" s="22">
        <v>0.04</v>
      </c>
      <c r="E12">
        <f t="shared" si="0"/>
        <v>281.95999999999998</v>
      </c>
      <c r="F12">
        <f t="shared" si="1"/>
        <v>1043.8800000000001</v>
      </c>
      <c r="G12" s="19">
        <f t="shared" si="2"/>
        <v>966.55555555555554</v>
      </c>
      <c r="H12" s="19">
        <f t="shared" si="3"/>
        <v>1049.56</v>
      </c>
      <c r="I12" s="19">
        <f t="shared" si="4"/>
        <v>5.6799999999998363</v>
      </c>
      <c r="J12" s="4">
        <f t="shared" si="5"/>
        <v>3.9427108119745279E-2</v>
      </c>
      <c r="K12" s="19">
        <v>8</v>
      </c>
      <c r="L12" s="19">
        <f t="shared" si="6"/>
        <v>1.08</v>
      </c>
      <c r="M12" t="s">
        <v>76</v>
      </c>
      <c r="N12" s="22">
        <v>0.04</v>
      </c>
      <c r="O12">
        <f t="shared" si="7"/>
        <v>311.72000000000003</v>
      </c>
      <c r="P12">
        <f t="shared" si="8"/>
        <v>1151.92</v>
      </c>
      <c r="Q12" s="19">
        <f t="shared" si="9"/>
        <v>1028.5</v>
      </c>
      <c r="R12" s="19">
        <v>1043.8800000000001</v>
      </c>
      <c r="S12" s="19">
        <f t="shared" si="10"/>
        <v>125.26560000000001</v>
      </c>
      <c r="T12" s="19"/>
      <c r="U12" s="19">
        <f t="shared" si="11"/>
        <v>21.059999999999945</v>
      </c>
      <c r="V12" s="4">
        <f t="shared" si="12"/>
        <v>3.9410660229145113E-2</v>
      </c>
      <c r="W12" s="4">
        <f t="shared" si="13"/>
        <v>3.9197377948854757E-2</v>
      </c>
      <c r="X12" s="19">
        <f t="shared" si="14"/>
        <v>15.380000000000109</v>
      </c>
      <c r="Y12" s="4">
        <f t="shared" si="15"/>
        <v>1.4733494271372291E-2</v>
      </c>
      <c r="Z12" s="3">
        <v>12</v>
      </c>
      <c r="AA12">
        <f t="shared" si="16"/>
        <v>1.1200000000000001</v>
      </c>
      <c r="AB12">
        <f t="shared" si="17"/>
        <v>1049.56</v>
      </c>
      <c r="AC12">
        <f t="shared" si="18"/>
        <v>102.36</v>
      </c>
      <c r="AD12">
        <f t="shared" si="19"/>
        <v>1049.5600000000002</v>
      </c>
      <c r="AE12" s="23">
        <f t="shared" si="20"/>
        <v>9.7526582567933215E-2</v>
      </c>
      <c r="AF12" t="s">
        <v>76</v>
      </c>
      <c r="AG12" s="4">
        <v>0.04</v>
      </c>
      <c r="AH12">
        <f t="shared" si="21"/>
        <v>278.72000000000003</v>
      </c>
    </row>
    <row r="13" spans="1:35" x14ac:dyDescent="0.25">
      <c r="C13" t="s">
        <v>77</v>
      </c>
      <c r="D13" s="22">
        <v>0.04</v>
      </c>
      <c r="E13">
        <f t="shared" si="0"/>
        <v>281.95999999999998</v>
      </c>
      <c r="F13">
        <f t="shared" si="1"/>
        <v>1043.8800000000001</v>
      </c>
      <c r="G13" s="19">
        <f t="shared" si="2"/>
        <v>932.03571428571433</v>
      </c>
      <c r="H13" s="19">
        <f t="shared" si="3"/>
        <v>1049.56</v>
      </c>
      <c r="I13" s="19">
        <f t="shared" si="4"/>
        <v>5.6799999999998363</v>
      </c>
      <c r="J13" s="4">
        <f t="shared" si="5"/>
        <v>3.8018997115468668E-2</v>
      </c>
      <c r="K13" s="19">
        <v>12</v>
      </c>
      <c r="L13" s="19">
        <f t="shared" si="6"/>
        <v>1.1200000000000001</v>
      </c>
      <c r="M13" t="s">
        <v>77</v>
      </c>
      <c r="N13" s="22">
        <v>0.04</v>
      </c>
      <c r="O13">
        <f t="shared" si="7"/>
        <v>311.72000000000003</v>
      </c>
      <c r="P13">
        <f t="shared" si="8"/>
        <v>1151.92</v>
      </c>
      <c r="Q13" s="19">
        <f t="shared" si="9"/>
        <v>1056.8073394495414</v>
      </c>
      <c r="R13" s="19">
        <v>1043.8800000000001</v>
      </c>
      <c r="S13" s="19">
        <f t="shared" si="10"/>
        <v>93.949200000000005</v>
      </c>
      <c r="T13" s="19"/>
      <c r="U13" s="19">
        <f t="shared" si="11"/>
        <v>-7.2473394495414141</v>
      </c>
      <c r="V13" s="4">
        <f t="shared" si="12"/>
        <v>4.0495357299672047E-2</v>
      </c>
      <c r="W13" s="4">
        <f t="shared" si="13"/>
        <v>4.0276204864878283E-2</v>
      </c>
      <c r="X13" s="19">
        <f t="shared" si="14"/>
        <v>-12.92733944954125</v>
      </c>
      <c r="Y13" s="4">
        <f t="shared" si="15"/>
        <v>-1.238393249180102E-2</v>
      </c>
      <c r="Z13" s="3">
        <v>9</v>
      </c>
      <c r="AA13">
        <f t="shared" si="16"/>
        <v>1.0900000000000001</v>
      </c>
      <c r="AB13">
        <f t="shared" si="17"/>
        <v>1049.56</v>
      </c>
      <c r="AC13">
        <f t="shared" si="18"/>
        <v>102.36</v>
      </c>
      <c r="AD13">
        <f t="shared" si="19"/>
        <v>1049.5600000000002</v>
      </c>
      <c r="AE13" s="23">
        <f t="shared" si="20"/>
        <v>9.7526582567933215E-2</v>
      </c>
      <c r="AF13" t="s">
        <v>77</v>
      </c>
      <c r="AG13" s="4">
        <v>0.04</v>
      </c>
      <c r="AH13">
        <f t="shared" si="21"/>
        <v>278.72000000000003</v>
      </c>
    </row>
    <row r="14" spans="1:35" x14ac:dyDescent="0.25">
      <c r="C14" t="s">
        <v>78</v>
      </c>
      <c r="D14" s="22">
        <v>0.02</v>
      </c>
      <c r="E14">
        <f t="shared" si="0"/>
        <v>140.97999999999999</v>
      </c>
      <c r="F14">
        <f t="shared" si="1"/>
        <v>521.94000000000005</v>
      </c>
      <c r="G14" s="19">
        <f t="shared" si="2"/>
        <v>511.70588235294122</v>
      </c>
      <c r="H14" s="19">
        <f t="shared" si="3"/>
        <v>524.78</v>
      </c>
      <c r="I14" s="19">
        <f t="shared" si="4"/>
        <v>2.8399999999999181</v>
      </c>
      <c r="J14" s="4">
        <f t="shared" si="5"/>
        <v>2.0873174886923973E-2</v>
      </c>
      <c r="K14" s="19">
        <v>2</v>
      </c>
      <c r="L14" s="19">
        <f t="shared" si="6"/>
        <v>1.02</v>
      </c>
      <c r="M14" t="s">
        <v>78</v>
      </c>
      <c r="N14" s="22">
        <v>0.02</v>
      </c>
      <c r="O14">
        <f t="shared" si="7"/>
        <v>155.86000000000001</v>
      </c>
      <c r="P14">
        <f t="shared" si="8"/>
        <v>575.96</v>
      </c>
      <c r="Q14" s="19">
        <f t="shared" si="9"/>
        <v>570.25742574257424</v>
      </c>
      <c r="R14" s="19">
        <v>521.94000000000005</v>
      </c>
      <c r="S14" s="19">
        <f t="shared" si="10"/>
        <v>5.2194000000000003</v>
      </c>
      <c r="T14" s="19"/>
      <c r="U14" s="19">
        <f t="shared" si="11"/>
        <v>-45.477425742574269</v>
      </c>
      <c r="V14" s="4">
        <f t="shared" si="12"/>
        <v>2.1851455176555706E-2</v>
      </c>
      <c r="W14" s="4">
        <f t="shared" si="13"/>
        <v>2.1733199654810558E-2</v>
      </c>
      <c r="X14" s="19">
        <f t="shared" si="14"/>
        <v>-48.317425742574187</v>
      </c>
      <c r="Y14" s="4">
        <f t="shared" si="15"/>
        <v>-9.2572758827785151E-2</v>
      </c>
      <c r="Z14" s="3">
        <v>1</v>
      </c>
      <c r="AA14">
        <f t="shared" si="16"/>
        <v>1.01</v>
      </c>
      <c r="AB14">
        <f t="shared" si="17"/>
        <v>524.78</v>
      </c>
      <c r="AC14">
        <f t="shared" si="18"/>
        <v>51.18</v>
      </c>
      <c r="AD14">
        <f t="shared" si="19"/>
        <v>524.78000000000009</v>
      </c>
      <c r="AE14" s="23">
        <f t="shared" si="20"/>
        <v>9.7526582567933215E-2</v>
      </c>
      <c r="AF14" t="s">
        <v>78</v>
      </c>
      <c r="AG14" s="4">
        <v>0.02</v>
      </c>
      <c r="AH14">
        <f t="shared" si="21"/>
        <v>139.36000000000001</v>
      </c>
    </row>
    <row r="15" spans="1:35" x14ac:dyDescent="0.25">
      <c r="C15" t="s">
        <v>79</v>
      </c>
      <c r="D15" s="22">
        <v>0.02</v>
      </c>
      <c r="E15">
        <f t="shared" si="0"/>
        <v>140.97999999999999</v>
      </c>
      <c r="F15">
        <f t="shared" si="1"/>
        <v>521.94000000000005</v>
      </c>
      <c r="G15" s="19">
        <f t="shared" si="2"/>
        <v>478.8440366972477</v>
      </c>
      <c r="H15" s="19">
        <f t="shared" si="3"/>
        <v>524.78</v>
      </c>
      <c r="I15" s="19">
        <f t="shared" si="4"/>
        <v>2.8399999999999181</v>
      </c>
      <c r="J15" s="4">
        <f t="shared" si="5"/>
        <v>1.9532695765745369E-2</v>
      </c>
      <c r="K15" s="19">
        <v>9</v>
      </c>
      <c r="L15" s="19">
        <f t="shared" si="6"/>
        <v>1.0900000000000001</v>
      </c>
      <c r="M15" t="s">
        <v>79</v>
      </c>
      <c r="N15" s="22">
        <v>0.02</v>
      </c>
      <c r="O15">
        <f t="shared" si="7"/>
        <v>155.86000000000001</v>
      </c>
      <c r="P15">
        <f t="shared" si="8"/>
        <v>575.96</v>
      </c>
      <c r="Q15" s="19">
        <f t="shared" si="9"/>
        <v>553.80769230769238</v>
      </c>
      <c r="R15" s="19">
        <v>521.94000000000005</v>
      </c>
      <c r="S15" s="19">
        <f t="shared" si="10"/>
        <v>20.877600000000001</v>
      </c>
      <c r="T15" s="19"/>
      <c r="U15" s="19">
        <f t="shared" si="11"/>
        <v>-29.027692307692405</v>
      </c>
      <c r="V15" s="4">
        <f t="shared" si="12"/>
        <v>2.1221124738770449E-2</v>
      </c>
      <c r="W15" s="4">
        <f t="shared" si="13"/>
        <v>2.1106280433998717E-2</v>
      </c>
      <c r="X15" s="19">
        <f t="shared" si="14"/>
        <v>-31.867692307692323</v>
      </c>
      <c r="Y15" s="4">
        <f t="shared" si="15"/>
        <v>-6.1056236938522281E-2</v>
      </c>
      <c r="Z15" s="3">
        <v>4</v>
      </c>
      <c r="AA15">
        <f t="shared" si="16"/>
        <v>1.04</v>
      </c>
      <c r="AB15">
        <f t="shared" si="17"/>
        <v>524.78</v>
      </c>
      <c r="AC15">
        <f t="shared" si="18"/>
        <v>51.18</v>
      </c>
      <c r="AD15">
        <f t="shared" si="19"/>
        <v>524.78000000000009</v>
      </c>
      <c r="AE15" s="23">
        <f t="shared" si="20"/>
        <v>9.7526582567933215E-2</v>
      </c>
      <c r="AF15" s="2" t="s">
        <v>79</v>
      </c>
      <c r="AG15" s="4">
        <v>0.02</v>
      </c>
      <c r="AH15">
        <f t="shared" si="21"/>
        <v>139.36000000000001</v>
      </c>
    </row>
    <row r="16" spans="1:35" x14ac:dyDescent="0.25">
      <c r="C16" t="s">
        <v>80</v>
      </c>
      <c r="D16" s="22">
        <v>0.01</v>
      </c>
      <c r="E16">
        <f t="shared" si="0"/>
        <v>70.489999999999995</v>
      </c>
      <c r="F16">
        <f t="shared" si="1"/>
        <v>260.97000000000003</v>
      </c>
      <c r="G16" s="19">
        <f t="shared" si="2"/>
        <v>217.47500000000002</v>
      </c>
      <c r="H16" s="19">
        <f t="shared" si="3"/>
        <v>262.39</v>
      </c>
      <c r="I16" s="19">
        <f t="shared" si="4"/>
        <v>1.4199999999999591</v>
      </c>
      <c r="J16" s="4">
        <f t="shared" si="5"/>
        <v>8.8710993269426885E-3</v>
      </c>
      <c r="K16" s="19">
        <v>20</v>
      </c>
      <c r="L16" s="19">
        <f t="shared" si="6"/>
        <v>1.2</v>
      </c>
      <c r="M16" t="s">
        <v>80</v>
      </c>
      <c r="N16" s="22">
        <v>0.01</v>
      </c>
      <c r="O16">
        <f t="shared" si="7"/>
        <v>77.930000000000007</v>
      </c>
      <c r="P16">
        <f t="shared" si="8"/>
        <v>287.98</v>
      </c>
      <c r="Q16" s="19">
        <f t="shared" si="9"/>
        <v>236.04918032786887</v>
      </c>
      <c r="R16" s="19">
        <v>260.97000000000003</v>
      </c>
      <c r="S16" s="19">
        <f t="shared" si="10"/>
        <v>57.413400000000003</v>
      </c>
      <c r="T16" s="19"/>
      <c r="U16" s="19">
        <f t="shared" si="11"/>
        <v>26.340819672131119</v>
      </c>
      <c r="V16" s="4">
        <f t="shared" si="12"/>
        <v>9.0450695607874037E-3</v>
      </c>
      <c r="W16" s="4">
        <f t="shared" si="13"/>
        <v>8.9961195292453545E-3</v>
      </c>
      <c r="X16" s="19">
        <f t="shared" si="14"/>
        <v>24.920819672131159</v>
      </c>
      <c r="Y16" s="4">
        <f t="shared" si="15"/>
        <v>9.5493043921259749E-2</v>
      </c>
      <c r="Z16" s="3">
        <v>22</v>
      </c>
      <c r="AA16">
        <f t="shared" si="16"/>
        <v>1.22</v>
      </c>
      <c r="AB16">
        <f t="shared" si="17"/>
        <v>262.39</v>
      </c>
      <c r="AC16">
        <f t="shared" si="18"/>
        <v>25.59</v>
      </c>
      <c r="AD16">
        <f t="shared" si="19"/>
        <v>262.39000000000004</v>
      </c>
      <c r="AE16" s="23">
        <f t="shared" si="20"/>
        <v>9.7526582567933215E-2</v>
      </c>
      <c r="AF16" t="s">
        <v>80</v>
      </c>
      <c r="AG16" s="4">
        <v>0.01</v>
      </c>
      <c r="AH16">
        <f t="shared" si="21"/>
        <v>69.680000000000007</v>
      </c>
    </row>
    <row r="17" spans="4:34" x14ac:dyDescent="0.25">
      <c r="G17" s="3">
        <f>SUM(G4:G16)</f>
        <v>24528.805467272923</v>
      </c>
      <c r="H17" s="3">
        <f>SUM(H4:H16)</f>
        <v>26239</v>
      </c>
      <c r="I17" s="3">
        <f>SUM(I4:I16)</f>
        <v>141.99999999999852</v>
      </c>
      <c r="Q17" s="3">
        <f>SUM(Q4:Q16)</f>
        <v>26236.013752945197</v>
      </c>
      <c r="R17" s="3"/>
      <c r="S17" s="3">
        <f>SUM(S4:S16)</f>
        <v>2570.5545000000002</v>
      </c>
      <c r="T17" s="3"/>
      <c r="U17" s="3"/>
      <c r="V17" s="3"/>
      <c r="X17" s="3">
        <f>SUM(X4:X16)</f>
        <v>-139.01375294519849</v>
      </c>
      <c r="Y17" s="3"/>
    </row>
    <row r="18" spans="4:34" x14ac:dyDescent="0.25">
      <c r="AG18" s="22"/>
    </row>
    <row r="19" spans="4:34" x14ac:dyDescent="0.25">
      <c r="X19" s="4">
        <f>X4/$X$17</f>
        <v>-0.29688487798290764</v>
      </c>
      <c r="Y19" s="4"/>
      <c r="AG19" s="22"/>
    </row>
    <row r="20" spans="4:34" x14ac:dyDescent="0.25">
      <c r="D20" t="s">
        <v>86</v>
      </c>
      <c r="E20" s="2">
        <f>E3-E5</f>
        <v>5850.67</v>
      </c>
      <c r="K20">
        <v>142</v>
      </c>
      <c r="N20" t="s">
        <v>86</v>
      </c>
      <c r="O20" s="2">
        <f>O3-O5</f>
        <v>6546.12</v>
      </c>
      <c r="X20" s="4">
        <f t="shared" ref="X20:X30" si="22">X5/$X$17</f>
        <v>0.2660580508888204</v>
      </c>
      <c r="Y20" s="4"/>
      <c r="AG20" t="s">
        <v>86</v>
      </c>
      <c r="AH20" s="2">
        <f>AH3-AH5</f>
        <v>5783.44</v>
      </c>
    </row>
    <row r="21" spans="4:34" x14ac:dyDescent="0.25">
      <c r="D21" t="s">
        <v>87</v>
      </c>
      <c r="E21">
        <f>E5</f>
        <v>1198.3300000000002</v>
      </c>
      <c r="G21" s="16">
        <f>(G1-G3)/G3</f>
        <v>7.0324291250254953E-2</v>
      </c>
      <c r="H21" s="16"/>
      <c r="I21" s="16"/>
      <c r="J21" s="16"/>
      <c r="K21" s="16"/>
      <c r="L21" s="16"/>
      <c r="N21" t="s">
        <v>87</v>
      </c>
      <c r="O21">
        <f>O5</f>
        <v>1246.8800000000001</v>
      </c>
      <c r="X21" s="4">
        <f t="shared" si="22"/>
        <v>0.49015134354827855</v>
      </c>
      <c r="Y21" s="4"/>
      <c r="AG21" t="s">
        <v>87</v>
      </c>
      <c r="AH21">
        <f>AH5</f>
        <v>1184.5600000000002</v>
      </c>
    </row>
    <row r="22" spans="4:34" x14ac:dyDescent="0.25">
      <c r="G22" s="2">
        <f>F3-G3</f>
        <v>1582</v>
      </c>
      <c r="H22" s="2"/>
      <c r="I22" s="2"/>
      <c r="J22" s="2"/>
      <c r="K22" s="2"/>
      <c r="L22" s="2"/>
      <c r="X22" s="4">
        <f t="shared" si="22"/>
        <v>-1.0916905470484368</v>
      </c>
      <c r="Y22" s="4"/>
      <c r="AG22" s="22"/>
    </row>
    <row r="23" spans="4:34" x14ac:dyDescent="0.25">
      <c r="G23" s="16">
        <f>G22/G3</f>
        <v>6.4531919233122584E-2</v>
      </c>
      <c r="H23" s="16"/>
      <c r="I23" s="16"/>
      <c r="J23" s="16"/>
      <c r="K23" s="16"/>
      <c r="L23" s="16"/>
      <c r="O23" s="4">
        <f>(O20-E20)/E20</f>
        <v>0.11886672808413393</v>
      </c>
      <c r="X23" s="4">
        <f t="shared" si="22"/>
        <v>4.1794425924822819E-2</v>
      </c>
      <c r="Y23" s="4"/>
      <c r="AG23" s="22"/>
      <c r="AH23" s="4">
        <f>(O20-AH20)/AH20</f>
        <v>0.13187307208166771</v>
      </c>
    </row>
    <row r="24" spans="4:34" x14ac:dyDescent="0.25">
      <c r="O24" s="4">
        <f>(O5-E5)/E5</f>
        <v>4.0514716313536293E-2</v>
      </c>
      <c r="X24" s="4">
        <f t="shared" si="22"/>
        <v>-0.26416562454603487</v>
      </c>
      <c r="Y24" s="4"/>
      <c r="AH24" s="4">
        <f>(O21-AH21)/AH21</f>
        <v>5.2610251907881343E-2</v>
      </c>
    </row>
    <row r="25" spans="4:34" x14ac:dyDescent="0.25">
      <c r="X25" s="4">
        <f t="shared" si="22"/>
        <v>1.6131306462976023</v>
      </c>
      <c r="Y25" s="4"/>
    </row>
    <row r="26" spans="4:34" x14ac:dyDescent="0.25">
      <c r="F26" s="2"/>
      <c r="X26" s="4">
        <f t="shared" si="22"/>
        <v>-0.1382956692607166</v>
      </c>
      <c r="Y26" s="4"/>
    </row>
    <row r="27" spans="4:34" x14ac:dyDescent="0.25">
      <c r="X27" s="4">
        <f t="shared" si="22"/>
        <v>-0.11063653540857327</v>
      </c>
      <c r="Y27" s="4"/>
    </row>
    <row r="28" spans="4:34" x14ac:dyDescent="0.25">
      <c r="O28" s="2">
        <v>3600</v>
      </c>
      <c r="X28" s="4">
        <f t="shared" si="22"/>
        <v>9.2993241140949701E-2</v>
      </c>
      <c r="Y28" s="4"/>
    </row>
    <row r="29" spans="4:34" x14ac:dyDescent="0.25">
      <c r="X29" s="4">
        <f t="shared" si="22"/>
        <v>0.34757298985821722</v>
      </c>
      <c r="Y29" s="4"/>
    </row>
    <row r="30" spans="4:34" x14ac:dyDescent="0.25">
      <c r="X30" s="4">
        <f t="shared" si="22"/>
        <v>0.22924129183286701</v>
      </c>
      <c r="Y30" s="4"/>
    </row>
    <row r="32" spans="4:34" x14ac:dyDescent="0.25">
      <c r="E32" t="s">
        <v>84</v>
      </c>
      <c r="F32" t="s">
        <v>85</v>
      </c>
    </row>
    <row r="33" spans="3:16" x14ac:dyDescent="0.25">
      <c r="E33" s="2">
        <v>3357</v>
      </c>
      <c r="O33" s="2">
        <v>3600</v>
      </c>
      <c r="P33">
        <v>166</v>
      </c>
    </row>
    <row r="34" spans="3:16" x14ac:dyDescent="0.25">
      <c r="C34" t="s">
        <v>69</v>
      </c>
      <c r="D34" s="22">
        <v>0.46</v>
      </c>
      <c r="E34">
        <f>D34*$E$33</f>
        <v>1544.22</v>
      </c>
      <c r="M34" t="s">
        <v>69</v>
      </c>
      <c r="N34" s="22">
        <v>0.42</v>
      </c>
      <c r="O34">
        <f>N34*$O$33</f>
        <v>1512</v>
      </c>
    </row>
    <row r="35" spans="3:16" x14ac:dyDescent="0.25">
      <c r="C35" t="s">
        <v>68</v>
      </c>
      <c r="D35" s="22">
        <v>0.17</v>
      </c>
      <c r="E35">
        <f t="shared" ref="E35:E41" si="23">D35*$E$33</f>
        <v>570.69000000000005</v>
      </c>
      <c r="M35" t="s">
        <v>68</v>
      </c>
      <c r="N35" s="22">
        <v>0.17</v>
      </c>
      <c r="O35">
        <f t="shared" ref="O35:O41" si="24">N35*$O$33</f>
        <v>612</v>
      </c>
    </row>
    <row r="36" spans="3:16" x14ac:dyDescent="0.25">
      <c r="C36" t="s">
        <v>70</v>
      </c>
      <c r="D36" s="22">
        <v>0.13</v>
      </c>
      <c r="E36">
        <f t="shared" si="23"/>
        <v>436.41</v>
      </c>
      <c r="M36" t="s">
        <v>70</v>
      </c>
      <c r="N36" s="22">
        <v>0.13</v>
      </c>
      <c r="O36">
        <f t="shared" si="24"/>
        <v>468</v>
      </c>
    </row>
    <row r="37" spans="3:16" x14ac:dyDescent="0.25">
      <c r="C37" t="s">
        <v>90</v>
      </c>
      <c r="D37" s="22">
        <v>0.1</v>
      </c>
      <c r="E37">
        <f t="shared" si="23"/>
        <v>335.70000000000005</v>
      </c>
      <c r="M37" t="s">
        <v>91</v>
      </c>
      <c r="N37" s="22">
        <v>0.11</v>
      </c>
      <c r="O37">
        <f t="shared" si="24"/>
        <v>396</v>
      </c>
    </row>
    <row r="38" spans="3:16" x14ac:dyDescent="0.25">
      <c r="C38" t="s">
        <v>74</v>
      </c>
      <c r="D38" s="22">
        <v>0.06</v>
      </c>
      <c r="E38">
        <f t="shared" si="23"/>
        <v>201.42</v>
      </c>
      <c r="M38" t="s">
        <v>92</v>
      </c>
      <c r="N38" s="22">
        <v>0.09</v>
      </c>
      <c r="O38">
        <f t="shared" si="24"/>
        <v>324</v>
      </c>
    </row>
    <row r="39" spans="3:16" x14ac:dyDescent="0.25">
      <c r="C39" t="s">
        <v>77</v>
      </c>
      <c r="D39" s="22">
        <v>0.04</v>
      </c>
      <c r="E39">
        <f t="shared" si="23"/>
        <v>134.28</v>
      </c>
      <c r="M39" t="s">
        <v>77</v>
      </c>
      <c r="N39" s="22">
        <v>0.04</v>
      </c>
      <c r="O39">
        <f t="shared" si="24"/>
        <v>144</v>
      </c>
    </row>
    <row r="40" spans="3:16" x14ac:dyDescent="0.25">
      <c r="C40" t="s">
        <v>78</v>
      </c>
      <c r="D40" s="22">
        <v>0.02</v>
      </c>
      <c r="E40">
        <f t="shared" si="23"/>
        <v>67.14</v>
      </c>
      <c r="M40" t="s">
        <v>78</v>
      </c>
      <c r="N40" s="22">
        <v>0.02</v>
      </c>
      <c r="O40">
        <f t="shared" si="24"/>
        <v>72</v>
      </c>
    </row>
    <row r="41" spans="3:16" x14ac:dyDescent="0.25">
      <c r="C41" t="s">
        <v>80</v>
      </c>
      <c r="D41" s="22">
        <v>0.01</v>
      </c>
      <c r="E41">
        <f t="shared" si="23"/>
        <v>33.57</v>
      </c>
      <c r="M41" t="s">
        <v>80</v>
      </c>
      <c r="N41" s="22">
        <v>0.01</v>
      </c>
      <c r="O41">
        <f t="shared" si="24"/>
        <v>36</v>
      </c>
    </row>
    <row r="42" spans="3:16" x14ac:dyDescent="0.25">
      <c r="C42" t="s">
        <v>76</v>
      </c>
      <c r="D42" t="s">
        <v>89</v>
      </c>
      <c r="M42" t="s">
        <v>76</v>
      </c>
      <c r="N42" t="s">
        <v>89</v>
      </c>
    </row>
    <row r="45" spans="3:16" x14ac:dyDescent="0.25">
      <c r="E45" s="2">
        <f>E33-E34</f>
        <v>1812.78</v>
      </c>
      <c r="O45" s="2">
        <f>O33-O34</f>
        <v>2088</v>
      </c>
    </row>
    <row r="47" spans="3:16" x14ac:dyDescent="0.25">
      <c r="O47" s="2">
        <f>O45-E45</f>
        <v>275.22000000000003</v>
      </c>
    </row>
    <row r="48" spans="3:16" x14ac:dyDescent="0.25">
      <c r="O48" s="4">
        <f>O47/E34</f>
        <v>0.17822590045459846</v>
      </c>
    </row>
    <row r="50" spans="15:15" x14ac:dyDescent="0.25">
      <c r="O50">
        <f>O34-E34</f>
        <v>-32.220000000000027</v>
      </c>
    </row>
    <row r="51" spans="15:15" x14ac:dyDescent="0.25">
      <c r="O51" s="4">
        <f>O50/E34</f>
        <v>-2.0864902669308794E-2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38DC-E484-4B0E-B748-2ADAFB8A9158}">
  <dimension ref="A1:M1854"/>
  <sheetViews>
    <sheetView workbookViewId="0">
      <selection activeCell="H19" sqref="H19"/>
    </sheetView>
  </sheetViews>
  <sheetFormatPr defaultRowHeight="15" x14ac:dyDescent="0.25"/>
  <cols>
    <col min="1" max="1" width="5" bestFit="1" customWidth="1"/>
    <col min="2" max="2" width="11.28515625" bestFit="1" customWidth="1"/>
    <col min="3" max="3" width="7.85546875" bestFit="1" customWidth="1"/>
    <col min="4" max="4" width="29.140625" bestFit="1" customWidth="1"/>
    <col min="6" max="6" width="7.140625" bestFit="1" customWidth="1"/>
  </cols>
  <sheetData>
    <row r="1" spans="1:13" x14ac:dyDescent="0.25">
      <c r="A1" s="27" t="s">
        <v>47</v>
      </c>
      <c r="B1" s="27" t="s">
        <v>18</v>
      </c>
      <c r="C1" t="s">
        <v>192</v>
      </c>
      <c r="D1" t="s">
        <v>191</v>
      </c>
      <c r="K1" s="27"/>
      <c r="L1" s="27"/>
    </row>
    <row r="2" spans="1:13" x14ac:dyDescent="0.25">
      <c r="A2" s="27">
        <v>2018</v>
      </c>
      <c r="B2" s="27" t="s">
        <v>23</v>
      </c>
      <c r="C2" t="s">
        <v>4</v>
      </c>
      <c r="D2" s="3">
        <v>85.13</v>
      </c>
      <c r="F2" s="28">
        <v>11383</v>
      </c>
      <c r="K2" s="27"/>
      <c r="L2" s="27"/>
    </row>
    <row r="3" spans="1:13" x14ac:dyDescent="0.25">
      <c r="A3" s="27">
        <v>2018</v>
      </c>
      <c r="B3" s="27" t="s">
        <v>23</v>
      </c>
      <c r="C3" t="s">
        <v>5</v>
      </c>
      <c r="D3" s="3">
        <v>78.22</v>
      </c>
      <c r="F3" s="28">
        <v>11110</v>
      </c>
      <c r="K3" s="27"/>
      <c r="L3" s="27"/>
    </row>
    <row r="4" spans="1:13" x14ac:dyDescent="0.25">
      <c r="A4" s="27">
        <v>2018</v>
      </c>
      <c r="B4" s="27" t="s">
        <v>23</v>
      </c>
      <c r="C4" t="s">
        <v>6</v>
      </c>
      <c r="D4" s="3">
        <v>90.91</v>
      </c>
      <c r="F4" s="28">
        <v>11202</v>
      </c>
      <c r="J4" t="s">
        <v>194</v>
      </c>
      <c r="K4" s="27"/>
      <c r="L4" s="27"/>
    </row>
    <row r="5" spans="1:13" x14ac:dyDescent="0.25">
      <c r="A5" s="27">
        <v>2018</v>
      </c>
      <c r="B5" s="27" t="s">
        <v>23</v>
      </c>
      <c r="C5" t="s">
        <v>7</v>
      </c>
      <c r="D5" s="3">
        <v>91.92</v>
      </c>
      <c r="F5" s="28">
        <v>11658</v>
      </c>
      <c r="K5" s="27"/>
      <c r="L5" s="27"/>
    </row>
    <row r="6" spans="1:13" x14ac:dyDescent="0.25">
      <c r="A6" s="27">
        <v>2019</v>
      </c>
      <c r="B6" s="27" t="s">
        <v>23</v>
      </c>
      <c r="C6" t="s">
        <v>4</v>
      </c>
      <c r="D6" s="3">
        <v>99.81</v>
      </c>
      <c r="F6" s="28">
        <v>11383</v>
      </c>
      <c r="K6" s="27"/>
      <c r="L6" s="27"/>
    </row>
    <row r="7" spans="1:13" x14ac:dyDescent="0.25">
      <c r="A7" s="27">
        <v>2019</v>
      </c>
      <c r="B7" s="27" t="s">
        <v>23</v>
      </c>
      <c r="C7" t="s">
        <v>5</v>
      </c>
      <c r="D7" s="3">
        <v>110.67</v>
      </c>
      <c r="F7" s="28">
        <v>11110</v>
      </c>
      <c r="K7" s="27"/>
      <c r="L7" s="27"/>
    </row>
    <row r="8" spans="1:13" x14ac:dyDescent="0.25">
      <c r="A8" s="27">
        <v>2019</v>
      </c>
      <c r="B8" s="27" t="s">
        <v>23</v>
      </c>
      <c r="C8" t="s">
        <v>6</v>
      </c>
      <c r="D8" s="3">
        <v>113.43</v>
      </c>
      <c r="F8" s="28">
        <v>11202</v>
      </c>
      <c r="K8" s="27"/>
      <c r="L8" s="27"/>
    </row>
    <row r="9" spans="1:13" x14ac:dyDescent="0.25">
      <c r="A9" s="27">
        <v>2019</v>
      </c>
      <c r="B9" s="27" t="s">
        <v>23</v>
      </c>
      <c r="C9" t="s">
        <v>7</v>
      </c>
      <c r="D9" s="3">
        <v>100.73</v>
      </c>
      <c r="F9" s="28">
        <v>11658</v>
      </c>
      <c r="K9" s="27"/>
      <c r="L9" s="27"/>
    </row>
    <row r="10" spans="1:13" x14ac:dyDescent="0.25">
      <c r="A10" s="27">
        <v>2020</v>
      </c>
      <c r="B10" s="27" t="s">
        <v>23</v>
      </c>
      <c r="C10" t="s">
        <v>4</v>
      </c>
      <c r="D10" s="3">
        <v>68.53</v>
      </c>
      <c r="K10" s="27"/>
      <c r="L10" s="27"/>
    </row>
    <row r="11" spans="1:13" x14ac:dyDescent="0.25">
      <c r="A11" s="27">
        <v>2020</v>
      </c>
      <c r="B11" s="27" t="s">
        <v>23</v>
      </c>
      <c r="C11" t="s">
        <v>5</v>
      </c>
      <c r="D11" s="3">
        <v>86.91</v>
      </c>
      <c r="K11" s="27"/>
      <c r="L11" s="27"/>
    </row>
    <row r="12" spans="1:13" x14ac:dyDescent="0.25">
      <c r="A12" s="27">
        <v>2020</v>
      </c>
      <c r="B12" s="27" t="s">
        <v>23</v>
      </c>
      <c r="C12" t="s">
        <v>6</v>
      </c>
      <c r="D12" s="3">
        <v>91.3</v>
      </c>
      <c r="K12" s="27"/>
      <c r="L12" s="27"/>
    </row>
    <row r="13" spans="1:13" x14ac:dyDescent="0.25">
      <c r="A13" s="27">
        <v>2020</v>
      </c>
      <c r="B13" s="27" t="s">
        <v>23</v>
      </c>
      <c r="C13" t="s">
        <v>7</v>
      </c>
      <c r="D13" s="3">
        <v>108.56</v>
      </c>
      <c r="K13" s="27"/>
      <c r="L13" s="27"/>
      <c r="M13" s="27"/>
    </row>
    <row r="14" spans="1:13" x14ac:dyDescent="0.25">
      <c r="A14" s="27">
        <v>2021</v>
      </c>
      <c r="B14" s="27" t="s">
        <v>23</v>
      </c>
      <c r="C14" t="s">
        <v>4</v>
      </c>
      <c r="D14" s="3">
        <v>108.18</v>
      </c>
      <c r="K14" s="27"/>
      <c r="L14" s="27"/>
      <c r="M14" s="27"/>
    </row>
    <row r="15" spans="1:13" x14ac:dyDescent="0.25">
      <c r="A15" s="27">
        <v>2021</v>
      </c>
      <c r="B15" s="27" t="s">
        <v>23</v>
      </c>
      <c r="C15" t="s">
        <v>5</v>
      </c>
      <c r="D15" s="3">
        <v>115.03</v>
      </c>
      <c r="K15" s="27"/>
      <c r="L15" s="27"/>
      <c r="M15" s="27"/>
    </row>
    <row r="16" spans="1:13" x14ac:dyDescent="0.25">
      <c r="A16" s="27">
        <v>2021</v>
      </c>
      <c r="B16" s="27" t="s">
        <v>23</v>
      </c>
      <c r="C16" t="s">
        <v>6</v>
      </c>
      <c r="D16" s="3">
        <v>122.31</v>
      </c>
      <c r="K16" s="27"/>
      <c r="L16" s="27"/>
      <c r="M16" s="27"/>
    </row>
    <row r="17" spans="1:13" x14ac:dyDescent="0.25">
      <c r="A17" s="27">
        <v>2021</v>
      </c>
      <c r="B17" s="27" t="s">
        <v>23</v>
      </c>
      <c r="C17" t="s">
        <v>7</v>
      </c>
      <c r="D17" s="3">
        <v>138.86000000000001</v>
      </c>
      <c r="K17" s="27"/>
      <c r="L17" s="27"/>
      <c r="M17" s="27"/>
    </row>
    <row r="18" spans="1:13" x14ac:dyDescent="0.25">
      <c r="A18" s="27">
        <v>2022</v>
      </c>
      <c r="B18" s="27" t="s">
        <v>23</v>
      </c>
      <c r="C18" t="s">
        <v>4</v>
      </c>
      <c r="D18" s="3">
        <v>118.53</v>
      </c>
      <c r="K18" s="27"/>
      <c r="L18" s="27"/>
      <c r="M18" s="27"/>
    </row>
    <row r="19" spans="1:13" x14ac:dyDescent="0.25">
      <c r="A19" s="27">
        <v>2022</v>
      </c>
      <c r="B19" s="27" t="s">
        <v>23</v>
      </c>
      <c r="C19" t="s">
        <v>5</v>
      </c>
      <c r="D19" s="3">
        <v>113.51</v>
      </c>
      <c r="K19" s="27"/>
      <c r="L19" s="27"/>
      <c r="M19" s="27"/>
    </row>
    <row r="20" spans="1:13" x14ac:dyDescent="0.25">
      <c r="A20" s="27">
        <v>2022</v>
      </c>
      <c r="B20" s="27" t="s">
        <v>23</v>
      </c>
      <c r="C20" t="s">
        <v>6</v>
      </c>
      <c r="D20" s="3">
        <v>106.34</v>
      </c>
      <c r="K20" s="27"/>
      <c r="L20" s="27"/>
      <c r="M20" s="27"/>
    </row>
    <row r="21" spans="1:13" x14ac:dyDescent="0.25">
      <c r="A21" s="27">
        <v>2022</v>
      </c>
      <c r="B21" s="27" t="s">
        <v>23</v>
      </c>
      <c r="C21" t="s">
        <v>7</v>
      </c>
      <c r="D21" s="3">
        <v>128.08000000000001</v>
      </c>
      <c r="K21" s="27"/>
      <c r="L21" s="27"/>
      <c r="M21" s="27"/>
    </row>
    <row r="22" spans="1:13" x14ac:dyDescent="0.25">
      <c r="A22" s="27">
        <v>2023</v>
      </c>
      <c r="B22" s="27" t="s">
        <v>23</v>
      </c>
      <c r="C22" t="s">
        <v>4</v>
      </c>
      <c r="D22" s="3">
        <v>132.08000000000001</v>
      </c>
      <c r="K22" s="27"/>
      <c r="L22" s="27"/>
      <c r="M22" s="27"/>
    </row>
    <row r="23" spans="1:13" x14ac:dyDescent="0.25">
      <c r="A23" s="27">
        <v>2023</v>
      </c>
      <c r="B23" s="27" t="s">
        <v>23</v>
      </c>
      <c r="C23" t="s">
        <v>5</v>
      </c>
      <c r="D23" s="29">
        <v>138.55000000000001</v>
      </c>
      <c r="K23" s="27"/>
      <c r="L23" s="27"/>
      <c r="M23" s="27"/>
    </row>
    <row r="24" spans="1:13" x14ac:dyDescent="0.25">
      <c r="A24" s="27">
        <v>2023</v>
      </c>
      <c r="B24" s="27" t="s">
        <v>23</v>
      </c>
      <c r="C24" t="s">
        <v>6</v>
      </c>
      <c r="D24" s="29">
        <v>124.94</v>
      </c>
      <c r="K24" s="27"/>
      <c r="L24" s="27"/>
      <c r="M24" s="27"/>
    </row>
    <row r="25" spans="1:13" x14ac:dyDescent="0.25">
      <c r="A25" s="27">
        <v>2023</v>
      </c>
      <c r="B25" s="27" t="s">
        <v>23</v>
      </c>
      <c r="C25" t="s">
        <v>7</v>
      </c>
      <c r="K25" s="27"/>
      <c r="L25" s="27"/>
      <c r="M25" s="27"/>
    </row>
    <row r="26" spans="1:13" x14ac:dyDescent="0.25">
      <c r="K26" s="27"/>
      <c r="L26" s="27"/>
      <c r="M26" s="27"/>
    </row>
    <row r="27" spans="1:13" x14ac:dyDescent="0.25">
      <c r="K27" s="27"/>
      <c r="L27" s="27"/>
      <c r="M27" s="27"/>
    </row>
    <row r="28" spans="1:13" x14ac:dyDescent="0.25">
      <c r="K28" s="27"/>
      <c r="L28" s="27"/>
      <c r="M28" s="27"/>
    </row>
    <row r="29" spans="1:13" x14ac:dyDescent="0.25">
      <c r="K29" s="27"/>
      <c r="L29" s="27"/>
      <c r="M29" s="27"/>
    </row>
    <row r="30" spans="1:13" x14ac:dyDescent="0.25">
      <c r="K30" s="27"/>
      <c r="L30" s="27"/>
      <c r="M30" s="27"/>
    </row>
    <row r="31" spans="1:13" x14ac:dyDescent="0.25">
      <c r="K31" s="27"/>
      <c r="L31" s="27"/>
      <c r="M31" s="27"/>
    </row>
    <row r="32" spans="1:13" x14ac:dyDescent="0.25">
      <c r="K32" s="27"/>
      <c r="L32" s="27"/>
      <c r="M32" s="27"/>
    </row>
    <row r="33" spans="11:13" x14ac:dyDescent="0.25">
      <c r="K33" s="27"/>
      <c r="L33" s="27"/>
      <c r="M33" s="27"/>
    </row>
    <row r="34" spans="11:13" x14ac:dyDescent="0.25">
      <c r="K34" s="27"/>
      <c r="L34" s="27"/>
      <c r="M34" s="27"/>
    </row>
    <row r="35" spans="11:13" x14ac:dyDescent="0.25">
      <c r="K35" s="27"/>
      <c r="L35" s="27"/>
      <c r="M35" s="27"/>
    </row>
    <row r="36" spans="11:13" x14ac:dyDescent="0.25">
      <c r="K36" s="27"/>
      <c r="L36" s="27"/>
      <c r="M36" s="27"/>
    </row>
    <row r="37" spans="11:13" x14ac:dyDescent="0.25">
      <c r="K37" s="27"/>
      <c r="L37" s="27"/>
      <c r="M37" s="27"/>
    </row>
    <row r="38" spans="11:13" x14ac:dyDescent="0.25">
      <c r="K38" s="27"/>
      <c r="L38" s="27"/>
      <c r="M38" s="27"/>
    </row>
    <row r="39" spans="11:13" x14ac:dyDescent="0.25">
      <c r="K39" s="27"/>
      <c r="L39" s="27"/>
      <c r="M39" s="27"/>
    </row>
    <row r="40" spans="11:13" x14ac:dyDescent="0.25">
      <c r="K40" s="27"/>
      <c r="L40" s="27"/>
      <c r="M40" s="27"/>
    </row>
    <row r="41" spans="11:13" x14ac:dyDescent="0.25">
      <c r="K41" s="27"/>
      <c r="L41" s="27"/>
      <c r="M41" s="27"/>
    </row>
    <row r="42" spans="11:13" x14ac:dyDescent="0.25">
      <c r="K42" s="27"/>
      <c r="L42" s="27"/>
      <c r="M42" s="27"/>
    </row>
    <row r="43" spans="11:13" x14ac:dyDescent="0.25">
      <c r="K43" s="27"/>
      <c r="L43" s="27"/>
      <c r="M43" s="27"/>
    </row>
    <row r="44" spans="11:13" x14ac:dyDescent="0.25">
      <c r="K44" s="27"/>
      <c r="L44" s="27"/>
      <c r="M44" s="27"/>
    </row>
    <row r="45" spans="11:13" x14ac:dyDescent="0.25">
      <c r="K45" s="27"/>
      <c r="L45" s="27"/>
      <c r="M45" s="27"/>
    </row>
    <row r="46" spans="11:13" x14ac:dyDescent="0.25">
      <c r="K46" s="27"/>
      <c r="L46" s="27"/>
      <c r="M46" s="27"/>
    </row>
    <row r="47" spans="11:13" x14ac:dyDescent="0.25">
      <c r="K47" s="27"/>
      <c r="L47" s="27"/>
      <c r="M47" s="27"/>
    </row>
    <row r="48" spans="11:13" x14ac:dyDescent="0.25">
      <c r="K48" s="27"/>
      <c r="L48" s="27"/>
      <c r="M48" s="27"/>
    </row>
    <row r="49" spans="11:13" x14ac:dyDescent="0.25">
      <c r="K49" s="27"/>
      <c r="L49" s="27"/>
      <c r="M49" s="27"/>
    </row>
    <row r="50" spans="11:13" x14ac:dyDescent="0.25">
      <c r="K50" s="27"/>
      <c r="L50" s="27"/>
      <c r="M50" s="27"/>
    </row>
    <row r="51" spans="11:13" x14ac:dyDescent="0.25">
      <c r="K51" s="27"/>
      <c r="L51" s="27"/>
      <c r="M51" s="27"/>
    </row>
    <row r="52" spans="11:13" x14ac:dyDescent="0.25">
      <c r="K52" s="27"/>
      <c r="L52" s="27"/>
      <c r="M52" s="27"/>
    </row>
    <row r="53" spans="11:13" x14ac:dyDescent="0.25">
      <c r="K53" s="27"/>
      <c r="L53" s="27"/>
      <c r="M53" s="27"/>
    </row>
    <row r="54" spans="11:13" x14ac:dyDescent="0.25">
      <c r="K54" s="27"/>
      <c r="L54" s="27"/>
      <c r="M54" s="27"/>
    </row>
    <row r="55" spans="11:13" x14ac:dyDescent="0.25">
      <c r="K55" s="27"/>
      <c r="L55" s="27"/>
      <c r="M55" s="27"/>
    </row>
    <row r="56" spans="11:13" x14ac:dyDescent="0.25">
      <c r="K56" s="27"/>
      <c r="L56" s="27"/>
      <c r="M56" s="27"/>
    </row>
    <row r="57" spans="11:13" x14ac:dyDescent="0.25">
      <c r="K57" s="27"/>
      <c r="L57" s="27"/>
      <c r="M57" s="27"/>
    </row>
    <row r="58" spans="11:13" x14ac:dyDescent="0.25">
      <c r="K58" s="27"/>
      <c r="L58" s="27"/>
      <c r="M58" s="27"/>
    </row>
    <row r="59" spans="11:13" x14ac:dyDescent="0.25">
      <c r="K59" s="27"/>
      <c r="L59" s="27"/>
      <c r="M59" s="27"/>
    </row>
    <row r="60" spans="11:13" x14ac:dyDescent="0.25">
      <c r="K60" s="27"/>
      <c r="L60" s="27"/>
      <c r="M60" s="27"/>
    </row>
    <row r="61" spans="11:13" x14ac:dyDescent="0.25">
      <c r="K61" s="27"/>
      <c r="L61" s="27"/>
      <c r="M61" s="27"/>
    </row>
    <row r="62" spans="11:13" x14ac:dyDescent="0.25">
      <c r="K62" s="27"/>
      <c r="L62" s="27"/>
      <c r="M62" s="27"/>
    </row>
    <row r="63" spans="11:13" x14ac:dyDescent="0.25">
      <c r="K63" s="27"/>
      <c r="L63" s="27"/>
      <c r="M63" s="27"/>
    </row>
    <row r="64" spans="11:13" x14ac:dyDescent="0.25">
      <c r="K64" s="27"/>
      <c r="L64" s="27"/>
      <c r="M64" s="27"/>
    </row>
    <row r="65" spans="11:13" x14ac:dyDescent="0.25">
      <c r="K65" s="27"/>
      <c r="L65" s="27"/>
      <c r="M65" s="27"/>
    </row>
    <row r="66" spans="11:13" x14ac:dyDescent="0.25">
      <c r="K66" s="27"/>
      <c r="L66" s="27"/>
      <c r="M66" s="27"/>
    </row>
    <row r="67" spans="11:13" x14ac:dyDescent="0.25">
      <c r="K67" s="27"/>
      <c r="L67" s="27"/>
      <c r="M67" s="27"/>
    </row>
    <row r="68" spans="11:13" x14ac:dyDescent="0.25">
      <c r="K68" s="27"/>
      <c r="L68" s="27"/>
      <c r="M68" s="27"/>
    </row>
    <row r="69" spans="11:13" x14ac:dyDescent="0.25">
      <c r="K69" s="27"/>
      <c r="L69" s="27"/>
      <c r="M69" s="27"/>
    </row>
    <row r="70" spans="11:13" x14ac:dyDescent="0.25">
      <c r="K70" s="27"/>
      <c r="L70" s="27"/>
      <c r="M70" s="27"/>
    </row>
    <row r="71" spans="11:13" x14ac:dyDescent="0.25">
      <c r="K71" s="27"/>
      <c r="L71" s="27"/>
      <c r="M71" s="27"/>
    </row>
    <row r="72" spans="11:13" x14ac:dyDescent="0.25">
      <c r="K72" s="27"/>
      <c r="L72" s="27"/>
      <c r="M72" s="27"/>
    </row>
    <row r="73" spans="11:13" x14ac:dyDescent="0.25">
      <c r="K73" s="27"/>
      <c r="L73" s="27"/>
      <c r="M73" s="27"/>
    </row>
    <row r="74" spans="11:13" x14ac:dyDescent="0.25">
      <c r="K74" s="27"/>
      <c r="L74" s="27"/>
      <c r="M74" s="27"/>
    </row>
    <row r="75" spans="11:13" x14ac:dyDescent="0.25">
      <c r="K75" s="27"/>
      <c r="L75" s="27"/>
      <c r="M75" s="27"/>
    </row>
    <row r="76" spans="11:13" x14ac:dyDescent="0.25">
      <c r="K76" s="27"/>
      <c r="L76" s="27"/>
      <c r="M76" s="27"/>
    </row>
    <row r="77" spans="11:13" x14ac:dyDescent="0.25">
      <c r="K77" s="27"/>
      <c r="L77" s="27"/>
      <c r="M77" s="27"/>
    </row>
    <row r="78" spans="11:13" x14ac:dyDescent="0.25">
      <c r="K78" s="27"/>
      <c r="L78" s="27"/>
      <c r="M78" s="27"/>
    </row>
    <row r="79" spans="11:13" x14ac:dyDescent="0.25">
      <c r="K79" s="27"/>
      <c r="L79" s="27"/>
      <c r="M79" s="27"/>
    </row>
    <row r="80" spans="11:13" x14ac:dyDescent="0.25">
      <c r="K80" s="27"/>
      <c r="L80" s="27"/>
      <c r="M80" s="27"/>
    </row>
    <row r="81" spans="11:13" x14ac:dyDescent="0.25">
      <c r="K81" s="27"/>
      <c r="L81" s="27"/>
      <c r="M81" s="27"/>
    </row>
    <row r="82" spans="11:13" x14ac:dyDescent="0.25">
      <c r="K82" s="27"/>
      <c r="L82" s="27"/>
      <c r="M82" s="27"/>
    </row>
    <row r="83" spans="11:13" x14ac:dyDescent="0.25">
      <c r="K83" s="27"/>
      <c r="L83" s="27"/>
      <c r="M83" s="27"/>
    </row>
    <row r="84" spans="11:13" x14ac:dyDescent="0.25">
      <c r="K84" s="27"/>
      <c r="L84" s="27"/>
      <c r="M84" s="27"/>
    </row>
    <row r="85" spans="11:13" x14ac:dyDescent="0.25">
      <c r="K85" s="27"/>
      <c r="L85" s="27"/>
      <c r="M85" s="27"/>
    </row>
    <row r="86" spans="11:13" x14ac:dyDescent="0.25">
      <c r="K86" s="27"/>
      <c r="L86" s="27"/>
      <c r="M86" s="27"/>
    </row>
    <row r="87" spans="11:13" x14ac:dyDescent="0.25">
      <c r="K87" s="27"/>
      <c r="L87" s="27"/>
      <c r="M87" s="27"/>
    </row>
    <row r="88" spans="11:13" x14ac:dyDescent="0.25">
      <c r="K88" s="27"/>
      <c r="L88" s="27"/>
      <c r="M88" s="27"/>
    </row>
    <row r="89" spans="11:13" x14ac:dyDescent="0.25">
      <c r="K89" s="27"/>
      <c r="L89" s="27"/>
      <c r="M89" s="27"/>
    </row>
    <row r="90" spans="11:13" x14ac:dyDescent="0.25">
      <c r="K90" s="27"/>
      <c r="L90" s="27"/>
      <c r="M90" s="27"/>
    </row>
    <row r="91" spans="11:13" x14ac:dyDescent="0.25">
      <c r="K91" s="27"/>
      <c r="L91" s="27"/>
      <c r="M91" s="27"/>
    </row>
    <row r="92" spans="11:13" x14ac:dyDescent="0.25">
      <c r="K92" s="27"/>
      <c r="L92" s="27"/>
      <c r="M92" s="27"/>
    </row>
    <row r="93" spans="11:13" x14ac:dyDescent="0.25">
      <c r="K93" s="27"/>
      <c r="L93" s="27"/>
      <c r="M93" s="27"/>
    </row>
    <row r="94" spans="11:13" x14ac:dyDescent="0.25">
      <c r="K94" s="27"/>
      <c r="L94" s="27"/>
      <c r="M94" s="27"/>
    </row>
    <row r="95" spans="11:13" x14ac:dyDescent="0.25">
      <c r="K95" s="27"/>
      <c r="L95" s="27"/>
      <c r="M95" s="27"/>
    </row>
    <row r="96" spans="11:13" x14ac:dyDescent="0.25">
      <c r="K96" s="27"/>
      <c r="L96" s="27"/>
      <c r="M96" s="27"/>
    </row>
    <row r="97" spans="11:13" x14ac:dyDescent="0.25">
      <c r="K97" s="27"/>
      <c r="L97" s="27"/>
      <c r="M97" s="27"/>
    </row>
    <row r="98" spans="11:13" x14ac:dyDescent="0.25">
      <c r="K98" s="27"/>
      <c r="L98" s="27"/>
      <c r="M98" s="27"/>
    </row>
    <row r="99" spans="11:13" x14ac:dyDescent="0.25">
      <c r="K99" s="27"/>
      <c r="L99" s="27"/>
      <c r="M99" s="27"/>
    </row>
    <row r="100" spans="11:13" x14ac:dyDescent="0.25">
      <c r="K100" s="27"/>
      <c r="L100" s="27"/>
      <c r="M100" s="27"/>
    </row>
    <row r="101" spans="11:13" x14ac:dyDescent="0.25">
      <c r="K101" s="27"/>
      <c r="L101" s="27"/>
      <c r="M101" s="27"/>
    </row>
    <row r="102" spans="11:13" x14ac:dyDescent="0.25">
      <c r="K102" s="27"/>
      <c r="L102" s="27"/>
      <c r="M102" s="27"/>
    </row>
    <row r="103" spans="11:13" x14ac:dyDescent="0.25">
      <c r="K103" s="27"/>
      <c r="L103" s="27"/>
      <c r="M103" s="27"/>
    </row>
    <row r="104" spans="11:13" x14ac:dyDescent="0.25">
      <c r="K104" s="27"/>
      <c r="L104" s="27"/>
      <c r="M104" s="27"/>
    </row>
    <row r="105" spans="11:13" x14ac:dyDescent="0.25">
      <c r="K105" s="27"/>
      <c r="L105" s="27"/>
      <c r="M105" s="27"/>
    </row>
    <row r="106" spans="11:13" x14ac:dyDescent="0.25">
      <c r="K106" s="27"/>
      <c r="L106" s="27"/>
      <c r="M106" s="27"/>
    </row>
    <row r="107" spans="11:13" x14ac:dyDescent="0.25">
      <c r="K107" s="27"/>
      <c r="L107" s="27"/>
      <c r="M107" s="27"/>
    </row>
    <row r="108" spans="11:13" x14ac:dyDescent="0.25">
      <c r="K108" s="27"/>
      <c r="L108" s="27"/>
      <c r="M108" s="27"/>
    </row>
    <row r="109" spans="11:13" x14ac:dyDescent="0.25">
      <c r="K109" s="27"/>
      <c r="L109" s="27"/>
      <c r="M109" s="27"/>
    </row>
    <row r="110" spans="11:13" x14ac:dyDescent="0.25">
      <c r="K110" s="27"/>
      <c r="L110" s="27"/>
      <c r="M110" s="27"/>
    </row>
    <row r="111" spans="11:13" x14ac:dyDescent="0.25">
      <c r="K111" s="27"/>
      <c r="L111" s="27"/>
      <c r="M111" s="27"/>
    </row>
    <row r="112" spans="11:13" x14ac:dyDescent="0.25">
      <c r="K112" s="27"/>
      <c r="L112" s="27"/>
      <c r="M112" s="27"/>
    </row>
    <row r="113" spans="11:13" x14ac:dyDescent="0.25">
      <c r="K113" s="27"/>
      <c r="L113" s="27"/>
      <c r="M113" s="27"/>
    </row>
    <row r="114" spans="11:13" x14ac:dyDescent="0.25">
      <c r="K114" s="27"/>
      <c r="L114" s="27"/>
      <c r="M114" s="27"/>
    </row>
    <row r="115" spans="11:13" x14ac:dyDescent="0.25">
      <c r="K115" s="27"/>
      <c r="L115" s="27"/>
      <c r="M115" s="27"/>
    </row>
    <row r="116" spans="11:13" x14ac:dyDescent="0.25">
      <c r="K116" s="27"/>
      <c r="L116" s="27"/>
      <c r="M116" s="27"/>
    </row>
    <row r="117" spans="11:13" x14ac:dyDescent="0.25">
      <c r="K117" s="27"/>
      <c r="L117" s="27"/>
      <c r="M117" s="27"/>
    </row>
    <row r="118" spans="11:13" x14ac:dyDescent="0.25">
      <c r="K118" s="27"/>
      <c r="L118" s="27"/>
      <c r="M118" s="27"/>
    </row>
    <row r="119" spans="11:13" x14ac:dyDescent="0.25">
      <c r="K119" s="27"/>
      <c r="L119" s="27"/>
      <c r="M119" s="27"/>
    </row>
    <row r="120" spans="11:13" x14ac:dyDescent="0.25">
      <c r="K120" s="27"/>
      <c r="L120" s="27"/>
      <c r="M120" s="27"/>
    </row>
    <row r="121" spans="11:13" x14ac:dyDescent="0.25">
      <c r="K121" s="27"/>
      <c r="L121" s="27"/>
      <c r="M121" s="27"/>
    </row>
    <row r="122" spans="11:13" x14ac:dyDescent="0.25">
      <c r="K122" s="27"/>
      <c r="L122" s="27"/>
      <c r="M122" s="27"/>
    </row>
    <row r="123" spans="11:13" x14ac:dyDescent="0.25">
      <c r="K123" s="27"/>
      <c r="L123" s="27"/>
      <c r="M123" s="27"/>
    </row>
    <row r="124" spans="11:13" x14ac:dyDescent="0.25">
      <c r="K124" s="27"/>
      <c r="L124" s="27"/>
      <c r="M124" s="27"/>
    </row>
    <row r="125" spans="11:13" x14ac:dyDescent="0.25">
      <c r="K125" s="27"/>
      <c r="L125" s="27"/>
      <c r="M125" s="27"/>
    </row>
    <row r="126" spans="11:13" x14ac:dyDescent="0.25">
      <c r="K126" s="27"/>
      <c r="L126" s="27"/>
      <c r="M126" s="27"/>
    </row>
    <row r="127" spans="11:13" x14ac:dyDescent="0.25">
      <c r="K127" s="27"/>
      <c r="L127" s="27"/>
      <c r="M127" s="27"/>
    </row>
    <row r="128" spans="11:13" x14ac:dyDescent="0.25">
      <c r="K128" s="27"/>
      <c r="L128" s="27"/>
      <c r="M128" s="27"/>
    </row>
    <row r="129" spans="11:13" x14ac:dyDescent="0.25">
      <c r="K129" s="27"/>
      <c r="L129" s="27"/>
      <c r="M129" s="27"/>
    </row>
    <row r="130" spans="11:13" x14ac:dyDescent="0.25">
      <c r="K130" s="27"/>
      <c r="L130" s="27"/>
      <c r="M130" s="27"/>
    </row>
    <row r="131" spans="11:13" x14ac:dyDescent="0.25">
      <c r="K131" s="27"/>
      <c r="L131" s="27"/>
      <c r="M131" s="27"/>
    </row>
    <row r="132" spans="11:13" x14ac:dyDescent="0.25">
      <c r="K132" s="27"/>
      <c r="L132" s="27"/>
      <c r="M132" s="27"/>
    </row>
    <row r="133" spans="11:13" x14ac:dyDescent="0.25">
      <c r="K133" s="27"/>
      <c r="L133" s="27"/>
      <c r="M133" s="27"/>
    </row>
    <row r="134" spans="11:13" x14ac:dyDescent="0.25">
      <c r="L134" s="27"/>
      <c r="M134" s="27"/>
    </row>
    <row r="135" spans="11:13" x14ac:dyDescent="0.25">
      <c r="L135" s="27"/>
      <c r="M135" s="27"/>
    </row>
    <row r="136" spans="11:13" x14ac:dyDescent="0.25">
      <c r="L136" s="27"/>
      <c r="M136" s="27"/>
    </row>
    <row r="137" spans="11:13" x14ac:dyDescent="0.25">
      <c r="L137" s="27"/>
      <c r="M137" s="27"/>
    </row>
    <row r="138" spans="11:13" x14ac:dyDescent="0.25">
      <c r="L138" s="27"/>
      <c r="M138" s="27"/>
    </row>
    <row r="139" spans="11:13" x14ac:dyDescent="0.25">
      <c r="L139" s="27"/>
      <c r="M139" s="27"/>
    </row>
    <row r="140" spans="11:13" x14ac:dyDescent="0.25">
      <c r="L140" s="27"/>
      <c r="M140" s="27"/>
    </row>
    <row r="141" spans="11:13" x14ac:dyDescent="0.25">
      <c r="L141" s="27"/>
      <c r="M141" s="27"/>
    </row>
    <row r="142" spans="11:13" x14ac:dyDescent="0.25">
      <c r="L142" s="27"/>
      <c r="M142" s="27"/>
    </row>
    <row r="143" spans="11:13" x14ac:dyDescent="0.25">
      <c r="L143" s="27"/>
      <c r="M143" s="27"/>
    </row>
    <row r="144" spans="11:13" x14ac:dyDescent="0.25">
      <c r="L144" s="27"/>
      <c r="M144" s="27"/>
    </row>
    <row r="145" spans="12:13" x14ac:dyDescent="0.25">
      <c r="L145" s="27"/>
      <c r="M145" s="27"/>
    </row>
    <row r="146" spans="12:13" x14ac:dyDescent="0.25">
      <c r="L146" s="27"/>
      <c r="M146" s="27"/>
    </row>
    <row r="147" spans="12:13" x14ac:dyDescent="0.25">
      <c r="L147" s="27"/>
      <c r="M147" s="27"/>
    </row>
    <row r="148" spans="12:13" x14ac:dyDescent="0.25">
      <c r="L148" s="27"/>
      <c r="M148" s="27"/>
    </row>
    <row r="149" spans="12:13" x14ac:dyDescent="0.25">
      <c r="L149" s="27"/>
      <c r="M149" s="27"/>
    </row>
    <row r="150" spans="12:13" x14ac:dyDescent="0.25">
      <c r="L150" s="27"/>
      <c r="M150" s="27"/>
    </row>
    <row r="151" spans="12:13" x14ac:dyDescent="0.25">
      <c r="L151" s="27"/>
      <c r="M151" s="27"/>
    </row>
    <row r="152" spans="12:13" x14ac:dyDescent="0.25">
      <c r="L152" s="27"/>
      <c r="M152" s="27"/>
    </row>
    <row r="153" spans="12:13" x14ac:dyDescent="0.25">
      <c r="L153" s="27"/>
      <c r="M153" s="27"/>
    </row>
    <row r="154" spans="12:13" x14ac:dyDescent="0.25">
      <c r="L154" s="27"/>
      <c r="M154" s="27"/>
    </row>
    <row r="155" spans="12:13" x14ac:dyDescent="0.25">
      <c r="L155" s="27"/>
      <c r="M155" s="27"/>
    </row>
    <row r="156" spans="12:13" x14ac:dyDescent="0.25">
      <c r="L156" s="27"/>
      <c r="M156" s="27"/>
    </row>
    <row r="157" spans="12:13" x14ac:dyDescent="0.25">
      <c r="L157" s="27"/>
      <c r="M157" s="27"/>
    </row>
    <row r="158" spans="12:13" x14ac:dyDescent="0.25">
      <c r="L158" s="27"/>
      <c r="M158" s="27"/>
    </row>
    <row r="159" spans="12:13" x14ac:dyDescent="0.25">
      <c r="L159" s="27"/>
      <c r="M159" s="27"/>
    </row>
    <row r="160" spans="12:13" x14ac:dyDescent="0.25">
      <c r="L160" s="27"/>
      <c r="M160" s="27"/>
    </row>
    <row r="161" spans="12:13" x14ac:dyDescent="0.25">
      <c r="L161" s="27"/>
      <c r="M161" s="27"/>
    </row>
    <row r="162" spans="12:13" x14ac:dyDescent="0.25">
      <c r="L162" s="27"/>
      <c r="M162" s="27"/>
    </row>
    <row r="163" spans="12:13" x14ac:dyDescent="0.25">
      <c r="L163" s="27"/>
      <c r="M163" s="27"/>
    </row>
    <row r="164" spans="12:13" x14ac:dyDescent="0.25">
      <c r="L164" s="27"/>
      <c r="M164" s="27"/>
    </row>
    <row r="165" spans="12:13" x14ac:dyDescent="0.25">
      <c r="L165" s="27"/>
      <c r="M165" s="27"/>
    </row>
    <row r="166" spans="12:13" x14ac:dyDescent="0.25">
      <c r="L166" s="27"/>
      <c r="M166" s="27"/>
    </row>
    <row r="167" spans="12:13" x14ac:dyDescent="0.25">
      <c r="L167" s="27"/>
      <c r="M167" s="27"/>
    </row>
    <row r="168" spans="12:13" x14ac:dyDescent="0.25">
      <c r="L168" s="27"/>
      <c r="M168" s="27"/>
    </row>
    <row r="169" spans="12:13" x14ac:dyDescent="0.25">
      <c r="L169" s="27"/>
      <c r="M169" s="27"/>
    </row>
    <row r="170" spans="12:13" x14ac:dyDescent="0.25">
      <c r="L170" s="27"/>
      <c r="M170" s="27"/>
    </row>
    <row r="171" spans="12:13" x14ac:dyDescent="0.25">
      <c r="L171" s="27"/>
      <c r="M171" s="27"/>
    </row>
    <row r="172" spans="12:13" x14ac:dyDescent="0.25">
      <c r="L172" s="27"/>
      <c r="M172" s="27"/>
    </row>
    <row r="173" spans="12:13" x14ac:dyDescent="0.25">
      <c r="L173" s="27"/>
      <c r="M173" s="27"/>
    </row>
    <row r="174" spans="12:13" x14ac:dyDescent="0.25">
      <c r="L174" s="27"/>
      <c r="M174" s="27"/>
    </row>
    <row r="175" spans="12:13" x14ac:dyDescent="0.25">
      <c r="L175" s="27"/>
      <c r="M175" s="27"/>
    </row>
    <row r="176" spans="12:13" x14ac:dyDescent="0.25">
      <c r="L176" s="27"/>
      <c r="M176" s="27"/>
    </row>
    <row r="177" spans="12:13" x14ac:dyDescent="0.25">
      <c r="L177" s="27"/>
      <c r="M177" s="27"/>
    </row>
    <row r="178" spans="12:13" x14ac:dyDescent="0.25">
      <c r="L178" s="27"/>
      <c r="M178" s="27"/>
    </row>
    <row r="179" spans="12:13" x14ac:dyDescent="0.25">
      <c r="L179" s="27"/>
      <c r="M179" s="27"/>
    </row>
    <row r="180" spans="12:13" x14ac:dyDescent="0.25">
      <c r="L180" s="27"/>
      <c r="M180" s="27"/>
    </row>
    <row r="181" spans="12:13" x14ac:dyDescent="0.25">
      <c r="L181" s="27"/>
      <c r="M181" s="27"/>
    </row>
    <row r="182" spans="12:13" x14ac:dyDescent="0.25">
      <c r="L182" s="27"/>
      <c r="M182" s="27"/>
    </row>
    <row r="183" spans="12:13" x14ac:dyDescent="0.25">
      <c r="L183" s="27"/>
      <c r="M183" s="27"/>
    </row>
    <row r="184" spans="12:13" x14ac:dyDescent="0.25">
      <c r="L184" s="27"/>
      <c r="M184" s="27"/>
    </row>
    <row r="185" spans="12:13" x14ac:dyDescent="0.25">
      <c r="L185" s="27"/>
      <c r="M185" s="27"/>
    </row>
    <row r="186" spans="12:13" x14ac:dyDescent="0.25">
      <c r="L186" s="27"/>
      <c r="M186" s="27"/>
    </row>
    <row r="187" spans="12:13" x14ac:dyDescent="0.25">
      <c r="L187" s="27"/>
      <c r="M187" s="27"/>
    </row>
    <row r="188" spans="12:13" x14ac:dyDescent="0.25">
      <c r="L188" s="27"/>
      <c r="M188" s="27"/>
    </row>
    <row r="189" spans="12:13" x14ac:dyDescent="0.25">
      <c r="L189" s="27"/>
      <c r="M189" s="27"/>
    </row>
    <row r="190" spans="12:13" x14ac:dyDescent="0.25">
      <c r="L190" s="27"/>
      <c r="M190" s="27"/>
    </row>
    <row r="191" spans="12:13" x14ac:dyDescent="0.25">
      <c r="L191" s="27"/>
      <c r="M191" s="27"/>
    </row>
    <row r="192" spans="12:13" x14ac:dyDescent="0.25">
      <c r="L192" s="27"/>
      <c r="M192" s="27"/>
    </row>
    <row r="193" spans="12:13" x14ac:dyDescent="0.25">
      <c r="L193" s="27"/>
      <c r="M193" s="27"/>
    </row>
    <row r="194" spans="12:13" x14ac:dyDescent="0.25">
      <c r="L194" s="27"/>
      <c r="M194" s="27"/>
    </row>
    <row r="195" spans="12:13" x14ac:dyDescent="0.25">
      <c r="L195" s="27"/>
      <c r="M195" s="27"/>
    </row>
    <row r="196" spans="12:13" x14ac:dyDescent="0.25">
      <c r="L196" s="27"/>
      <c r="M196" s="27"/>
    </row>
    <row r="197" spans="12:13" x14ac:dyDescent="0.25">
      <c r="L197" s="27"/>
      <c r="M197" s="27"/>
    </row>
    <row r="198" spans="12:13" x14ac:dyDescent="0.25">
      <c r="L198" s="27"/>
      <c r="M198" s="27"/>
    </row>
    <row r="199" spans="12:13" x14ac:dyDescent="0.25">
      <c r="L199" s="27"/>
      <c r="M199" s="27"/>
    </row>
    <row r="200" spans="12:13" x14ac:dyDescent="0.25">
      <c r="L200" s="27"/>
      <c r="M200" s="27"/>
    </row>
    <row r="201" spans="12:13" x14ac:dyDescent="0.25">
      <c r="L201" s="27"/>
      <c r="M201" s="27"/>
    </row>
    <row r="202" spans="12:13" x14ac:dyDescent="0.25">
      <c r="L202" s="27"/>
      <c r="M202" s="27"/>
    </row>
    <row r="203" spans="12:13" x14ac:dyDescent="0.25">
      <c r="L203" s="27"/>
      <c r="M203" s="27"/>
    </row>
    <row r="204" spans="12:13" x14ac:dyDescent="0.25">
      <c r="L204" s="27"/>
      <c r="M204" s="27"/>
    </row>
    <row r="205" spans="12:13" x14ac:dyDescent="0.25">
      <c r="L205" s="27"/>
      <c r="M205" s="27"/>
    </row>
    <row r="206" spans="12:13" x14ac:dyDescent="0.25">
      <c r="L206" s="27"/>
      <c r="M206" s="27"/>
    </row>
    <row r="207" spans="12:13" x14ac:dyDescent="0.25">
      <c r="L207" s="27"/>
      <c r="M207" s="27"/>
    </row>
    <row r="208" spans="12:13" x14ac:dyDescent="0.25">
      <c r="L208" s="27"/>
      <c r="M208" s="27"/>
    </row>
    <row r="209" spans="12:13" x14ac:dyDescent="0.25">
      <c r="L209" s="27"/>
      <c r="M209" s="27"/>
    </row>
    <row r="210" spans="12:13" x14ac:dyDescent="0.25">
      <c r="L210" s="27"/>
      <c r="M210" s="27"/>
    </row>
    <row r="211" spans="12:13" x14ac:dyDescent="0.25">
      <c r="L211" s="27"/>
      <c r="M211" s="27"/>
    </row>
    <row r="212" spans="12:13" x14ac:dyDescent="0.25">
      <c r="L212" s="27"/>
      <c r="M212" s="27"/>
    </row>
    <row r="213" spans="12:13" x14ac:dyDescent="0.25">
      <c r="L213" s="27"/>
      <c r="M213" s="27"/>
    </row>
    <row r="214" spans="12:13" x14ac:dyDescent="0.25">
      <c r="L214" s="27"/>
      <c r="M214" s="27"/>
    </row>
    <row r="215" spans="12:13" x14ac:dyDescent="0.25">
      <c r="L215" s="27"/>
      <c r="M215" s="27"/>
    </row>
    <row r="216" spans="12:13" x14ac:dyDescent="0.25">
      <c r="L216" s="27"/>
      <c r="M216" s="27"/>
    </row>
    <row r="217" spans="12:13" x14ac:dyDescent="0.25">
      <c r="L217" s="27"/>
      <c r="M217" s="27"/>
    </row>
    <row r="218" spans="12:13" x14ac:dyDescent="0.25">
      <c r="L218" s="27"/>
      <c r="M218" s="27"/>
    </row>
    <row r="219" spans="12:13" x14ac:dyDescent="0.25">
      <c r="L219" s="27"/>
      <c r="M219" s="27"/>
    </row>
    <row r="220" spans="12:13" x14ac:dyDescent="0.25">
      <c r="L220" s="27"/>
      <c r="M220" s="27"/>
    </row>
    <row r="221" spans="12:13" x14ac:dyDescent="0.25">
      <c r="L221" s="27"/>
      <c r="M221" s="27"/>
    </row>
    <row r="222" spans="12:13" x14ac:dyDescent="0.25">
      <c r="L222" s="27"/>
      <c r="M222" s="27"/>
    </row>
    <row r="223" spans="12:13" x14ac:dyDescent="0.25">
      <c r="L223" s="27"/>
      <c r="M223" s="27"/>
    </row>
    <row r="224" spans="12:13" x14ac:dyDescent="0.25">
      <c r="L224" s="27"/>
      <c r="M224" s="27"/>
    </row>
    <row r="225" spans="12:13" x14ac:dyDescent="0.25">
      <c r="L225" s="27"/>
      <c r="M225" s="27"/>
    </row>
    <row r="226" spans="12:13" x14ac:dyDescent="0.25">
      <c r="L226" s="27"/>
      <c r="M226" s="27"/>
    </row>
    <row r="227" spans="12:13" x14ac:dyDescent="0.25">
      <c r="L227" s="27"/>
      <c r="M227" s="27"/>
    </row>
    <row r="228" spans="12:13" x14ac:dyDescent="0.25">
      <c r="L228" s="27"/>
      <c r="M228" s="27"/>
    </row>
    <row r="229" spans="12:13" x14ac:dyDescent="0.25">
      <c r="L229" s="27"/>
      <c r="M229" s="27"/>
    </row>
    <row r="230" spans="12:13" x14ac:dyDescent="0.25">
      <c r="L230" s="27"/>
      <c r="M230" s="27"/>
    </row>
    <row r="231" spans="12:13" x14ac:dyDescent="0.25">
      <c r="L231" s="27"/>
      <c r="M231" s="27"/>
    </row>
    <row r="232" spans="12:13" x14ac:dyDescent="0.25">
      <c r="L232" s="27"/>
      <c r="M232" s="27"/>
    </row>
    <row r="233" spans="12:13" x14ac:dyDescent="0.25">
      <c r="L233" s="27"/>
      <c r="M233" s="27"/>
    </row>
    <row r="234" spans="12:13" x14ac:dyDescent="0.25">
      <c r="L234" s="27"/>
      <c r="M234" s="27"/>
    </row>
    <row r="235" spans="12:13" x14ac:dyDescent="0.25">
      <c r="L235" s="27"/>
      <c r="M235" s="27"/>
    </row>
    <row r="236" spans="12:13" x14ac:dyDescent="0.25">
      <c r="L236" s="27"/>
      <c r="M236" s="27"/>
    </row>
    <row r="237" spans="12:13" x14ac:dyDescent="0.25">
      <c r="L237" s="27"/>
      <c r="M237" s="27"/>
    </row>
    <row r="238" spans="12:13" x14ac:dyDescent="0.25">
      <c r="L238" s="27"/>
      <c r="M238" s="27"/>
    </row>
    <row r="239" spans="12:13" x14ac:dyDescent="0.25">
      <c r="L239" s="27"/>
      <c r="M239" s="27"/>
    </row>
    <row r="240" spans="12:13" x14ac:dyDescent="0.25">
      <c r="L240" s="27"/>
      <c r="M240" s="27"/>
    </row>
    <row r="241" spans="12:13" x14ac:dyDescent="0.25">
      <c r="L241" s="27"/>
      <c r="M241" s="27"/>
    </row>
    <row r="242" spans="12:13" x14ac:dyDescent="0.25">
      <c r="L242" s="27"/>
      <c r="M242" s="27"/>
    </row>
    <row r="243" spans="12:13" x14ac:dyDescent="0.25">
      <c r="L243" s="27"/>
      <c r="M243" s="27"/>
    </row>
    <row r="244" spans="12:13" x14ac:dyDescent="0.25">
      <c r="L244" s="27"/>
      <c r="M244" s="27"/>
    </row>
    <row r="245" spans="12:13" x14ac:dyDescent="0.25">
      <c r="L245" s="27"/>
      <c r="M245" s="27"/>
    </row>
    <row r="246" spans="12:13" x14ac:dyDescent="0.25">
      <c r="L246" s="27"/>
      <c r="M246" s="27"/>
    </row>
    <row r="247" spans="12:13" x14ac:dyDescent="0.25">
      <c r="L247" s="27"/>
      <c r="M247" s="27"/>
    </row>
    <row r="248" spans="12:13" x14ac:dyDescent="0.25">
      <c r="L248" s="27"/>
      <c r="M248" s="27"/>
    </row>
    <row r="249" spans="12:13" x14ac:dyDescent="0.25">
      <c r="L249" s="27"/>
      <c r="M249" s="27"/>
    </row>
    <row r="250" spans="12:13" x14ac:dyDescent="0.25">
      <c r="L250" s="27"/>
      <c r="M250" s="27"/>
    </row>
    <row r="251" spans="12:13" x14ac:dyDescent="0.25">
      <c r="L251" s="27"/>
      <c r="M251" s="27"/>
    </row>
    <row r="252" spans="12:13" x14ac:dyDescent="0.25">
      <c r="L252" s="27"/>
      <c r="M252" s="27"/>
    </row>
    <row r="253" spans="12:13" x14ac:dyDescent="0.25">
      <c r="L253" s="27"/>
      <c r="M253" s="27"/>
    </row>
    <row r="254" spans="12:13" x14ac:dyDescent="0.25">
      <c r="L254" s="27"/>
      <c r="M254" s="27"/>
    </row>
    <row r="255" spans="12:13" x14ac:dyDescent="0.25">
      <c r="L255" s="27"/>
      <c r="M255" s="27"/>
    </row>
    <row r="256" spans="12:13" x14ac:dyDescent="0.25">
      <c r="L256" s="27"/>
      <c r="M256" s="27"/>
    </row>
    <row r="257" spans="12:13" x14ac:dyDescent="0.25">
      <c r="L257" s="27"/>
      <c r="M257" s="27"/>
    </row>
    <row r="258" spans="12:13" x14ac:dyDescent="0.25">
      <c r="L258" s="27"/>
      <c r="M258" s="27"/>
    </row>
    <row r="259" spans="12:13" x14ac:dyDescent="0.25">
      <c r="L259" s="27"/>
      <c r="M259" s="27"/>
    </row>
    <row r="260" spans="12:13" x14ac:dyDescent="0.25">
      <c r="L260" s="27"/>
      <c r="M260" s="27"/>
    </row>
    <row r="261" spans="12:13" x14ac:dyDescent="0.25">
      <c r="L261" s="27"/>
      <c r="M261" s="27"/>
    </row>
    <row r="262" spans="12:13" x14ac:dyDescent="0.25">
      <c r="L262" s="27"/>
      <c r="M262" s="27"/>
    </row>
    <row r="263" spans="12:13" x14ac:dyDescent="0.25">
      <c r="L263" s="27"/>
      <c r="M263" s="27"/>
    </row>
    <row r="264" spans="12:13" x14ac:dyDescent="0.25">
      <c r="L264" s="27"/>
      <c r="M264" s="27"/>
    </row>
    <row r="265" spans="12:13" x14ac:dyDescent="0.25">
      <c r="L265" s="27"/>
      <c r="M265" s="27"/>
    </row>
    <row r="266" spans="12:13" x14ac:dyDescent="0.25">
      <c r="L266" s="27"/>
      <c r="M266" s="27"/>
    </row>
    <row r="267" spans="12:13" x14ac:dyDescent="0.25">
      <c r="L267" s="27"/>
      <c r="M267" s="27"/>
    </row>
    <row r="268" spans="12:13" x14ac:dyDescent="0.25">
      <c r="L268" s="27"/>
      <c r="M268" s="27"/>
    </row>
    <row r="269" spans="12:13" x14ac:dyDescent="0.25">
      <c r="L269" s="27"/>
      <c r="M269" s="27"/>
    </row>
    <row r="270" spans="12:13" x14ac:dyDescent="0.25">
      <c r="L270" s="27"/>
      <c r="M270" s="27"/>
    </row>
    <row r="271" spans="12:13" x14ac:dyDescent="0.25">
      <c r="L271" s="27"/>
      <c r="M271" s="27"/>
    </row>
    <row r="272" spans="12:13" x14ac:dyDescent="0.25">
      <c r="L272" s="27"/>
      <c r="M272" s="27"/>
    </row>
    <row r="273" spans="12:13" x14ac:dyDescent="0.25">
      <c r="L273" s="27"/>
      <c r="M273" s="27"/>
    </row>
    <row r="274" spans="12:13" x14ac:dyDescent="0.25">
      <c r="L274" s="27"/>
      <c r="M274" s="27"/>
    </row>
    <row r="275" spans="12:13" x14ac:dyDescent="0.25">
      <c r="L275" s="27"/>
      <c r="M275" s="27"/>
    </row>
    <row r="276" spans="12:13" x14ac:dyDescent="0.25">
      <c r="L276" s="27"/>
      <c r="M276" s="27"/>
    </row>
    <row r="277" spans="12:13" x14ac:dyDescent="0.25">
      <c r="L277" s="27"/>
      <c r="M277" s="27"/>
    </row>
    <row r="278" spans="12:13" x14ac:dyDescent="0.25">
      <c r="L278" s="27"/>
      <c r="M278" s="27"/>
    </row>
    <row r="279" spans="12:13" x14ac:dyDescent="0.25">
      <c r="L279" s="27"/>
      <c r="M279" s="27"/>
    </row>
    <row r="280" spans="12:13" x14ac:dyDescent="0.25">
      <c r="L280" s="27"/>
      <c r="M280" s="27"/>
    </row>
    <row r="281" spans="12:13" x14ac:dyDescent="0.25">
      <c r="L281" s="27"/>
      <c r="M281" s="27"/>
    </row>
    <row r="282" spans="12:13" x14ac:dyDescent="0.25">
      <c r="L282" s="27"/>
      <c r="M282" s="27"/>
    </row>
    <row r="283" spans="12:13" x14ac:dyDescent="0.25">
      <c r="L283" s="27"/>
      <c r="M283" s="27"/>
    </row>
    <row r="284" spans="12:13" x14ac:dyDescent="0.25">
      <c r="L284" s="27"/>
      <c r="M284" s="27"/>
    </row>
    <row r="285" spans="12:13" x14ac:dyDescent="0.25">
      <c r="L285" s="27"/>
      <c r="M285" s="27"/>
    </row>
    <row r="286" spans="12:13" x14ac:dyDescent="0.25">
      <c r="L286" s="27"/>
      <c r="M286" s="27"/>
    </row>
    <row r="287" spans="12:13" x14ac:dyDescent="0.25">
      <c r="L287" s="27"/>
      <c r="M287" s="27"/>
    </row>
    <row r="288" spans="12:13" x14ac:dyDescent="0.25">
      <c r="L288" s="27"/>
      <c r="M288" s="27"/>
    </row>
    <row r="289" spans="12:13" x14ac:dyDescent="0.25">
      <c r="L289" s="27"/>
      <c r="M289" s="27"/>
    </row>
    <row r="290" spans="12:13" x14ac:dyDescent="0.25">
      <c r="L290" s="27"/>
      <c r="M290" s="27"/>
    </row>
    <row r="291" spans="12:13" x14ac:dyDescent="0.25">
      <c r="L291" s="27"/>
      <c r="M291" s="27"/>
    </row>
    <row r="292" spans="12:13" x14ac:dyDescent="0.25">
      <c r="L292" s="27"/>
      <c r="M292" s="27"/>
    </row>
    <row r="293" spans="12:13" x14ac:dyDescent="0.25">
      <c r="L293" s="27"/>
      <c r="M293" s="27"/>
    </row>
    <row r="294" spans="12:13" x14ac:dyDescent="0.25">
      <c r="L294" s="27"/>
      <c r="M294" s="27"/>
    </row>
    <row r="295" spans="12:13" x14ac:dyDescent="0.25">
      <c r="L295" s="27"/>
      <c r="M295" s="27"/>
    </row>
    <row r="296" spans="12:13" x14ac:dyDescent="0.25">
      <c r="L296" s="27"/>
      <c r="M296" s="27"/>
    </row>
    <row r="297" spans="12:13" x14ac:dyDescent="0.25">
      <c r="L297" s="27"/>
      <c r="M297" s="27"/>
    </row>
    <row r="298" spans="12:13" x14ac:dyDescent="0.25">
      <c r="L298" s="27"/>
      <c r="M298" s="27"/>
    </row>
    <row r="299" spans="12:13" x14ac:dyDescent="0.25">
      <c r="L299" s="27"/>
      <c r="M299" s="27"/>
    </row>
    <row r="300" spans="12:13" x14ac:dyDescent="0.25">
      <c r="L300" s="27"/>
      <c r="M300" s="27"/>
    </row>
    <row r="301" spans="12:13" x14ac:dyDescent="0.25">
      <c r="L301" s="27"/>
      <c r="M301" s="27"/>
    </row>
    <row r="302" spans="12:13" x14ac:dyDescent="0.25">
      <c r="L302" s="27"/>
      <c r="M302" s="27"/>
    </row>
    <row r="303" spans="12:13" x14ac:dyDescent="0.25">
      <c r="L303" s="27"/>
      <c r="M303" s="27"/>
    </row>
    <row r="304" spans="12:13" x14ac:dyDescent="0.25">
      <c r="L304" s="27"/>
      <c r="M304" s="27"/>
    </row>
    <row r="305" spans="12:13" x14ac:dyDescent="0.25">
      <c r="L305" s="27"/>
      <c r="M305" s="27"/>
    </row>
    <row r="306" spans="12:13" x14ac:dyDescent="0.25">
      <c r="L306" s="27"/>
      <c r="M306" s="27"/>
    </row>
    <row r="307" spans="12:13" x14ac:dyDescent="0.25">
      <c r="L307" s="27"/>
      <c r="M307" s="27"/>
    </row>
    <row r="308" spans="12:13" x14ac:dyDescent="0.25">
      <c r="L308" s="27"/>
      <c r="M308" s="27"/>
    </row>
    <row r="309" spans="12:13" x14ac:dyDescent="0.25">
      <c r="L309" s="27"/>
      <c r="M309" s="27"/>
    </row>
    <row r="310" spans="12:13" x14ac:dyDescent="0.25">
      <c r="L310" s="27"/>
      <c r="M310" s="27"/>
    </row>
    <row r="311" spans="12:13" x14ac:dyDescent="0.25">
      <c r="L311" s="27"/>
      <c r="M311" s="27"/>
    </row>
    <row r="312" spans="12:13" x14ac:dyDescent="0.25">
      <c r="L312" s="27"/>
      <c r="M312" s="27"/>
    </row>
    <row r="313" spans="12:13" x14ac:dyDescent="0.25">
      <c r="L313" s="27"/>
      <c r="M313" s="27"/>
    </row>
    <row r="314" spans="12:13" x14ac:dyDescent="0.25">
      <c r="L314" s="27"/>
      <c r="M314" s="27"/>
    </row>
    <row r="315" spans="12:13" x14ac:dyDescent="0.25">
      <c r="L315" s="27"/>
      <c r="M315" s="27"/>
    </row>
    <row r="316" spans="12:13" x14ac:dyDescent="0.25">
      <c r="L316" s="27"/>
      <c r="M316" s="27"/>
    </row>
    <row r="317" spans="12:13" x14ac:dyDescent="0.25">
      <c r="L317" s="27"/>
      <c r="M317" s="27"/>
    </row>
    <row r="318" spans="12:13" x14ac:dyDescent="0.25">
      <c r="L318" s="27"/>
      <c r="M318" s="27"/>
    </row>
    <row r="319" spans="12:13" x14ac:dyDescent="0.25">
      <c r="L319" s="27"/>
      <c r="M319" s="27"/>
    </row>
    <row r="320" spans="12:13" x14ac:dyDescent="0.25">
      <c r="L320" s="27"/>
      <c r="M320" s="27"/>
    </row>
    <row r="321" spans="12:13" x14ac:dyDescent="0.25">
      <c r="L321" s="27"/>
      <c r="M321" s="27"/>
    </row>
    <row r="322" spans="12:13" x14ac:dyDescent="0.25">
      <c r="L322" s="27"/>
      <c r="M322" s="27"/>
    </row>
    <row r="323" spans="12:13" x14ac:dyDescent="0.25">
      <c r="L323" s="27"/>
      <c r="M323" s="27"/>
    </row>
    <row r="324" spans="12:13" x14ac:dyDescent="0.25">
      <c r="L324" s="27"/>
      <c r="M324" s="27"/>
    </row>
    <row r="325" spans="12:13" x14ac:dyDescent="0.25">
      <c r="L325" s="27"/>
      <c r="M325" s="27"/>
    </row>
    <row r="326" spans="12:13" x14ac:dyDescent="0.25">
      <c r="L326" s="27"/>
      <c r="M326" s="27"/>
    </row>
    <row r="327" spans="12:13" x14ac:dyDescent="0.25">
      <c r="L327" s="27"/>
      <c r="M327" s="27"/>
    </row>
    <row r="328" spans="12:13" x14ac:dyDescent="0.25">
      <c r="L328" s="27"/>
      <c r="M328" s="27"/>
    </row>
    <row r="329" spans="12:13" x14ac:dyDescent="0.25">
      <c r="L329" s="27"/>
      <c r="M329" s="27"/>
    </row>
    <row r="330" spans="12:13" x14ac:dyDescent="0.25">
      <c r="L330" s="27"/>
      <c r="M330" s="27"/>
    </row>
    <row r="331" spans="12:13" x14ac:dyDescent="0.25">
      <c r="L331" s="27"/>
      <c r="M331" s="27"/>
    </row>
    <row r="332" spans="12:13" x14ac:dyDescent="0.25">
      <c r="L332" s="27"/>
      <c r="M332" s="27"/>
    </row>
    <row r="333" spans="12:13" x14ac:dyDescent="0.25">
      <c r="L333" s="27"/>
      <c r="M333" s="27"/>
    </row>
    <row r="334" spans="12:13" x14ac:dyDescent="0.25">
      <c r="L334" s="27"/>
      <c r="M334" s="27"/>
    </row>
    <row r="335" spans="12:13" x14ac:dyDescent="0.25">
      <c r="L335" s="27"/>
      <c r="M335" s="27"/>
    </row>
    <row r="336" spans="12:13" x14ac:dyDescent="0.25">
      <c r="L336" s="27"/>
      <c r="M336" s="27"/>
    </row>
    <row r="337" spans="12:13" x14ac:dyDescent="0.25">
      <c r="L337" s="27"/>
      <c r="M337" s="27"/>
    </row>
    <row r="338" spans="12:13" x14ac:dyDescent="0.25">
      <c r="L338" s="27"/>
      <c r="M338" s="27"/>
    </row>
    <row r="339" spans="12:13" x14ac:dyDescent="0.25">
      <c r="L339" s="27"/>
      <c r="M339" s="27"/>
    </row>
    <row r="340" spans="12:13" x14ac:dyDescent="0.25">
      <c r="L340" s="27"/>
      <c r="M340" s="27"/>
    </row>
    <row r="341" spans="12:13" x14ac:dyDescent="0.25">
      <c r="L341" s="27"/>
      <c r="M341" s="27"/>
    </row>
    <row r="342" spans="12:13" x14ac:dyDescent="0.25">
      <c r="L342" s="27"/>
      <c r="M342" s="27"/>
    </row>
    <row r="343" spans="12:13" x14ac:dyDescent="0.25">
      <c r="L343" s="27"/>
      <c r="M343" s="27"/>
    </row>
    <row r="344" spans="12:13" x14ac:dyDescent="0.25">
      <c r="L344" s="27"/>
      <c r="M344" s="27"/>
    </row>
    <row r="345" spans="12:13" x14ac:dyDescent="0.25">
      <c r="L345" s="27"/>
      <c r="M345" s="27"/>
    </row>
    <row r="346" spans="12:13" x14ac:dyDescent="0.25">
      <c r="L346" s="27"/>
      <c r="M346" s="27"/>
    </row>
    <row r="347" spans="12:13" x14ac:dyDescent="0.25">
      <c r="L347" s="27"/>
      <c r="M347" s="27"/>
    </row>
    <row r="348" spans="12:13" x14ac:dyDescent="0.25">
      <c r="L348" s="27"/>
      <c r="M348" s="27"/>
    </row>
    <row r="349" spans="12:13" x14ac:dyDescent="0.25">
      <c r="L349" s="27"/>
      <c r="M349" s="27"/>
    </row>
    <row r="350" spans="12:13" x14ac:dyDescent="0.25">
      <c r="L350" s="27"/>
      <c r="M350" s="27"/>
    </row>
    <row r="351" spans="12:13" x14ac:dyDescent="0.25">
      <c r="L351" s="27"/>
      <c r="M351" s="27"/>
    </row>
    <row r="352" spans="12:13" x14ac:dyDescent="0.25">
      <c r="L352" s="27"/>
      <c r="M352" s="27"/>
    </row>
    <row r="353" spans="12:13" x14ac:dyDescent="0.25">
      <c r="L353" s="27"/>
      <c r="M353" s="27"/>
    </row>
    <row r="354" spans="12:13" x14ac:dyDescent="0.25">
      <c r="L354" s="27"/>
      <c r="M354" s="27"/>
    </row>
    <row r="355" spans="12:13" x14ac:dyDescent="0.25">
      <c r="L355" s="27"/>
      <c r="M355" s="27"/>
    </row>
    <row r="356" spans="12:13" x14ac:dyDescent="0.25">
      <c r="L356" s="27"/>
      <c r="M356" s="27"/>
    </row>
    <row r="357" spans="12:13" x14ac:dyDescent="0.25">
      <c r="L357" s="27"/>
      <c r="M357" s="27"/>
    </row>
    <row r="358" spans="12:13" x14ac:dyDescent="0.25">
      <c r="L358" s="27"/>
      <c r="M358" s="27"/>
    </row>
    <row r="359" spans="12:13" x14ac:dyDescent="0.25">
      <c r="L359" s="27"/>
      <c r="M359" s="27"/>
    </row>
    <row r="360" spans="12:13" x14ac:dyDescent="0.25">
      <c r="L360" s="27"/>
      <c r="M360" s="27"/>
    </row>
    <row r="361" spans="12:13" x14ac:dyDescent="0.25">
      <c r="L361" s="27"/>
      <c r="M361" s="27"/>
    </row>
    <row r="362" spans="12:13" x14ac:dyDescent="0.25">
      <c r="L362" s="27"/>
      <c r="M362" s="27"/>
    </row>
    <row r="363" spans="12:13" x14ac:dyDescent="0.25">
      <c r="L363" s="27"/>
      <c r="M363" s="27"/>
    </row>
    <row r="364" spans="12:13" x14ac:dyDescent="0.25">
      <c r="L364" s="27"/>
      <c r="M364" s="27"/>
    </row>
    <row r="365" spans="12:13" x14ac:dyDescent="0.25">
      <c r="L365" s="27"/>
      <c r="M365" s="27"/>
    </row>
    <row r="366" spans="12:13" x14ac:dyDescent="0.25">
      <c r="L366" s="27"/>
      <c r="M366" s="27"/>
    </row>
    <row r="367" spans="12:13" x14ac:dyDescent="0.25">
      <c r="L367" s="27"/>
      <c r="M367" s="27"/>
    </row>
    <row r="368" spans="12:13" x14ac:dyDescent="0.25">
      <c r="L368" s="27"/>
      <c r="M368" s="27"/>
    </row>
    <row r="369" spans="12:13" x14ac:dyDescent="0.25">
      <c r="L369" s="27"/>
      <c r="M369" s="27"/>
    </row>
    <row r="370" spans="12:13" x14ac:dyDescent="0.25">
      <c r="L370" s="27"/>
      <c r="M370" s="27"/>
    </row>
    <row r="371" spans="12:13" x14ac:dyDescent="0.25">
      <c r="L371" s="27"/>
      <c r="M371" s="27"/>
    </row>
    <row r="372" spans="12:13" x14ac:dyDescent="0.25">
      <c r="L372" s="27"/>
      <c r="M372" s="27"/>
    </row>
    <row r="373" spans="12:13" x14ac:dyDescent="0.25">
      <c r="L373" s="27"/>
      <c r="M373" s="27"/>
    </row>
    <row r="374" spans="12:13" x14ac:dyDescent="0.25">
      <c r="L374" s="27"/>
      <c r="M374" s="27"/>
    </row>
    <row r="375" spans="12:13" x14ac:dyDescent="0.25">
      <c r="L375" s="27"/>
      <c r="M375" s="27"/>
    </row>
    <row r="376" spans="12:13" x14ac:dyDescent="0.25">
      <c r="L376" s="27"/>
      <c r="M376" s="27"/>
    </row>
    <row r="377" spans="12:13" x14ac:dyDescent="0.25">
      <c r="L377" s="27"/>
      <c r="M377" s="27"/>
    </row>
    <row r="378" spans="12:13" x14ac:dyDescent="0.25">
      <c r="L378" s="27"/>
      <c r="M378" s="27"/>
    </row>
    <row r="379" spans="12:13" x14ac:dyDescent="0.25">
      <c r="L379" s="27"/>
      <c r="M379" s="27"/>
    </row>
    <row r="380" spans="12:13" x14ac:dyDescent="0.25">
      <c r="L380" s="27"/>
      <c r="M380" s="27"/>
    </row>
    <row r="381" spans="12:13" x14ac:dyDescent="0.25">
      <c r="L381" s="27"/>
      <c r="M381" s="27"/>
    </row>
    <row r="382" spans="12:13" x14ac:dyDescent="0.25">
      <c r="L382" s="27"/>
      <c r="M382" s="27"/>
    </row>
    <row r="383" spans="12:13" x14ac:dyDescent="0.25">
      <c r="L383" s="27"/>
      <c r="M383" s="27"/>
    </row>
    <row r="384" spans="12:13" x14ac:dyDescent="0.25">
      <c r="L384" s="27"/>
      <c r="M384" s="27"/>
    </row>
    <row r="385" spans="12:13" x14ac:dyDescent="0.25">
      <c r="L385" s="27"/>
      <c r="M385" s="27"/>
    </row>
    <row r="386" spans="12:13" x14ac:dyDescent="0.25">
      <c r="L386" s="27"/>
      <c r="M386" s="27"/>
    </row>
    <row r="387" spans="12:13" x14ac:dyDescent="0.25">
      <c r="L387" s="27"/>
      <c r="M387" s="27"/>
    </row>
    <row r="388" spans="12:13" x14ac:dyDescent="0.25">
      <c r="L388" s="27"/>
      <c r="M388" s="27"/>
    </row>
    <row r="389" spans="12:13" x14ac:dyDescent="0.25">
      <c r="L389" s="27"/>
      <c r="M389" s="27"/>
    </row>
    <row r="390" spans="12:13" x14ac:dyDescent="0.25">
      <c r="L390" s="27"/>
      <c r="M390" s="27"/>
    </row>
    <row r="391" spans="12:13" x14ac:dyDescent="0.25">
      <c r="L391" s="27"/>
      <c r="M391" s="27"/>
    </row>
    <row r="392" spans="12:13" x14ac:dyDescent="0.25">
      <c r="L392" s="27"/>
      <c r="M392" s="27"/>
    </row>
    <row r="393" spans="12:13" x14ac:dyDescent="0.25">
      <c r="L393" s="27"/>
      <c r="M393" s="27"/>
    </row>
    <row r="394" spans="12:13" x14ac:dyDescent="0.25">
      <c r="L394" s="27"/>
      <c r="M394" s="27"/>
    </row>
    <row r="395" spans="12:13" x14ac:dyDescent="0.25">
      <c r="L395" s="27"/>
      <c r="M395" s="27"/>
    </row>
    <row r="396" spans="12:13" x14ac:dyDescent="0.25">
      <c r="L396" s="27"/>
      <c r="M396" s="27"/>
    </row>
    <row r="397" spans="12:13" x14ac:dyDescent="0.25">
      <c r="L397" s="27"/>
      <c r="M397" s="27"/>
    </row>
    <row r="398" spans="12:13" x14ac:dyDescent="0.25">
      <c r="L398" s="27"/>
      <c r="M398" s="27"/>
    </row>
    <row r="399" spans="12:13" x14ac:dyDescent="0.25">
      <c r="L399" s="27"/>
      <c r="M399" s="27"/>
    </row>
    <row r="400" spans="12:13" x14ac:dyDescent="0.25">
      <c r="L400" s="27"/>
      <c r="M400" s="27"/>
    </row>
    <row r="401" spans="12:13" x14ac:dyDescent="0.25">
      <c r="L401" s="27"/>
      <c r="M401" s="27"/>
    </row>
    <row r="402" spans="12:13" x14ac:dyDescent="0.25">
      <c r="L402" s="27"/>
      <c r="M402" s="27"/>
    </row>
    <row r="403" spans="12:13" x14ac:dyDescent="0.25">
      <c r="L403" s="27"/>
      <c r="M403" s="27"/>
    </row>
    <row r="404" spans="12:13" x14ac:dyDescent="0.25">
      <c r="L404" s="27"/>
      <c r="M404" s="27"/>
    </row>
    <row r="405" spans="12:13" x14ac:dyDescent="0.25">
      <c r="L405" s="27"/>
      <c r="M405" s="27"/>
    </row>
    <row r="406" spans="12:13" x14ac:dyDescent="0.25">
      <c r="L406" s="27"/>
      <c r="M406" s="27"/>
    </row>
    <row r="407" spans="12:13" x14ac:dyDescent="0.25">
      <c r="L407" s="27"/>
      <c r="M407" s="27"/>
    </row>
    <row r="408" spans="12:13" x14ac:dyDescent="0.25">
      <c r="L408" s="27"/>
      <c r="M408" s="27"/>
    </row>
    <row r="409" spans="12:13" x14ac:dyDescent="0.25">
      <c r="L409" s="27"/>
      <c r="M409" s="27"/>
    </row>
    <row r="410" spans="12:13" x14ac:dyDescent="0.25">
      <c r="L410" s="27"/>
      <c r="M410" s="27"/>
    </row>
    <row r="411" spans="12:13" x14ac:dyDescent="0.25">
      <c r="L411" s="27"/>
      <c r="M411" s="27"/>
    </row>
    <row r="412" spans="12:13" x14ac:dyDescent="0.25">
      <c r="L412" s="27"/>
      <c r="M412" s="27"/>
    </row>
    <row r="413" spans="12:13" x14ac:dyDescent="0.25">
      <c r="L413" s="27"/>
      <c r="M413" s="27"/>
    </row>
    <row r="414" spans="12:13" x14ac:dyDescent="0.25">
      <c r="L414" s="27"/>
      <c r="M414" s="27"/>
    </row>
    <row r="415" spans="12:13" x14ac:dyDescent="0.25">
      <c r="L415" s="27"/>
      <c r="M415" s="27"/>
    </row>
    <row r="416" spans="12:13" x14ac:dyDescent="0.25">
      <c r="L416" s="27"/>
      <c r="M416" s="27"/>
    </row>
    <row r="417" spans="12:13" x14ac:dyDescent="0.25">
      <c r="L417" s="27"/>
      <c r="M417" s="27"/>
    </row>
    <row r="418" spans="12:13" x14ac:dyDescent="0.25">
      <c r="L418" s="27"/>
      <c r="M418" s="27"/>
    </row>
    <row r="419" spans="12:13" x14ac:dyDescent="0.25">
      <c r="L419" s="27"/>
      <c r="M419" s="27"/>
    </row>
    <row r="420" spans="12:13" x14ac:dyDescent="0.25">
      <c r="L420" s="27"/>
      <c r="M420" s="27"/>
    </row>
    <row r="421" spans="12:13" x14ac:dyDescent="0.25">
      <c r="L421" s="27"/>
      <c r="M421" s="27"/>
    </row>
    <row r="422" spans="12:13" x14ac:dyDescent="0.25">
      <c r="L422" s="27"/>
      <c r="M422" s="27"/>
    </row>
    <row r="423" spans="12:13" x14ac:dyDescent="0.25">
      <c r="L423" s="27"/>
      <c r="M423" s="27"/>
    </row>
    <row r="424" spans="12:13" x14ac:dyDescent="0.25">
      <c r="L424" s="27"/>
      <c r="M424" s="27"/>
    </row>
    <row r="425" spans="12:13" x14ac:dyDescent="0.25">
      <c r="L425" s="27"/>
      <c r="M425" s="27"/>
    </row>
    <row r="426" spans="12:13" x14ac:dyDescent="0.25">
      <c r="L426" s="27"/>
      <c r="M426" s="27"/>
    </row>
    <row r="427" spans="12:13" x14ac:dyDescent="0.25">
      <c r="L427" s="27"/>
      <c r="M427" s="27"/>
    </row>
    <row r="428" spans="12:13" x14ac:dyDescent="0.25">
      <c r="L428" s="27"/>
      <c r="M428" s="27"/>
    </row>
    <row r="429" spans="12:13" x14ac:dyDescent="0.25">
      <c r="L429" s="27"/>
      <c r="M429" s="27"/>
    </row>
    <row r="430" spans="12:13" x14ac:dyDescent="0.25">
      <c r="L430" s="27"/>
      <c r="M430" s="27"/>
    </row>
    <row r="431" spans="12:13" x14ac:dyDescent="0.25">
      <c r="L431" s="27"/>
      <c r="M431" s="27"/>
    </row>
    <row r="432" spans="12:13" x14ac:dyDescent="0.25">
      <c r="L432" s="27"/>
      <c r="M432" s="27"/>
    </row>
    <row r="433" spans="12:13" x14ac:dyDescent="0.25">
      <c r="L433" s="27"/>
      <c r="M433" s="27"/>
    </row>
    <row r="434" spans="12:13" x14ac:dyDescent="0.25">
      <c r="L434" s="27"/>
      <c r="M434" s="27"/>
    </row>
    <row r="435" spans="12:13" x14ac:dyDescent="0.25">
      <c r="L435" s="27"/>
      <c r="M435" s="27"/>
    </row>
    <row r="436" spans="12:13" x14ac:dyDescent="0.25">
      <c r="L436" s="27"/>
      <c r="M436" s="27"/>
    </row>
    <row r="437" spans="12:13" x14ac:dyDescent="0.25">
      <c r="L437" s="27"/>
      <c r="M437" s="27"/>
    </row>
    <row r="438" spans="12:13" x14ac:dyDescent="0.25">
      <c r="L438" s="27"/>
      <c r="M438" s="27"/>
    </row>
    <row r="439" spans="12:13" x14ac:dyDescent="0.25">
      <c r="L439" s="27"/>
      <c r="M439" s="27"/>
    </row>
    <row r="440" spans="12:13" x14ac:dyDescent="0.25">
      <c r="L440" s="27"/>
      <c r="M440" s="27"/>
    </row>
    <row r="441" spans="12:13" x14ac:dyDescent="0.25">
      <c r="L441" s="27"/>
      <c r="M441" s="27"/>
    </row>
    <row r="442" spans="12:13" x14ac:dyDescent="0.25">
      <c r="L442" s="27"/>
      <c r="M442" s="27"/>
    </row>
    <row r="443" spans="12:13" x14ac:dyDescent="0.25">
      <c r="L443" s="27"/>
      <c r="M443" s="27"/>
    </row>
    <row r="444" spans="12:13" x14ac:dyDescent="0.25">
      <c r="L444" s="27"/>
      <c r="M444" s="27"/>
    </row>
    <row r="445" spans="12:13" x14ac:dyDescent="0.25">
      <c r="L445" s="27"/>
      <c r="M445" s="27"/>
    </row>
    <row r="446" spans="12:13" x14ac:dyDescent="0.25">
      <c r="L446" s="27"/>
      <c r="M446" s="27"/>
    </row>
    <row r="447" spans="12:13" x14ac:dyDescent="0.25">
      <c r="L447" s="27"/>
      <c r="M447" s="27"/>
    </row>
    <row r="448" spans="12:13" x14ac:dyDescent="0.25">
      <c r="L448" s="27"/>
      <c r="M448" s="27"/>
    </row>
    <row r="449" spans="12:13" x14ac:dyDescent="0.25">
      <c r="L449" s="27"/>
      <c r="M449" s="27"/>
    </row>
    <row r="450" spans="12:13" x14ac:dyDescent="0.25">
      <c r="M450" s="27"/>
    </row>
    <row r="451" spans="12:13" x14ac:dyDescent="0.25">
      <c r="M451" s="27"/>
    </row>
    <row r="452" spans="12:13" x14ac:dyDescent="0.25">
      <c r="M452" s="27"/>
    </row>
    <row r="453" spans="12:13" x14ac:dyDescent="0.25">
      <c r="M453" s="27"/>
    </row>
    <row r="454" spans="12:13" x14ac:dyDescent="0.25">
      <c r="M454" s="27"/>
    </row>
    <row r="455" spans="12:13" x14ac:dyDescent="0.25">
      <c r="M455" s="27"/>
    </row>
    <row r="456" spans="12:13" x14ac:dyDescent="0.25">
      <c r="M456" s="27"/>
    </row>
    <row r="457" spans="12:13" x14ac:dyDescent="0.25">
      <c r="M457" s="27"/>
    </row>
    <row r="458" spans="12:13" x14ac:dyDescent="0.25">
      <c r="M458" s="27"/>
    </row>
    <row r="459" spans="12:13" x14ac:dyDescent="0.25">
      <c r="M459" s="27"/>
    </row>
    <row r="460" spans="12:13" x14ac:dyDescent="0.25">
      <c r="M460" s="27"/>
    </row>
    <row r="461" spans="12:13" x14ac:dyDescent="0.25">
      <c r="M461" s="27"/>
    </row>
    <row r="462" spans="12:13" x14ac:dyDescent="0.25">
      <c r="M462" s="27"/>
    </row>
    <row r="463" spans="12:13" x14ac:dyDescent="0.25">
      <c r="M463" s="27"/>
    </row>
    <row r="464" spans="12:13" x14ac:dyDescent="0.25">
      <c r="M464" s="27"/>
    </row>
    <row r="465" spans="12:13" x14ac:dyDescent="0.25">
      <c r="M465" s="27"/>
    </row>
    <row r="466" spans="12:13" x14ac:dyDescent="0.25">
      <c r="M466" s="27"/>
    </row>
    <row r="467" spans="12:13" x14ac:dyDescent="0.25">
      <c r="M467" s="27"/>
    </row>
    <row r="468" spans="12:13" x14ac:dyDescent="0.25">
      <c r="M468" s="27"/>
    </row>
    <row r="469" spans="12:13" x14ac:dyDescent="0.25">
      <c r="M469" s="27"/>
    </row>
    <row r="470" spans="12:13" x14ac:dyDescent="0.25">
      <c r="M470" s="27"/>
    </row>
    <row r="471" spans="12:13" x14ac:dyDescent="0.25">
      <c r="M471" s="27"/>
    </row>
    <row r="472" spans="12:13" x14ac:dyDescent="0.25">
      <c r="M472" s="27"/>
    </row>
    <row r="473" spans="12:13" x14ac:dyDescent="0.25">
      <c r="M473" s="27"/>
    </row>
    <row r="474" spans="12:13" x14ac:dyDescent="0.25">
      <c r="M474" s="27"/>
    </row>
    <row r="475" spans="12:13" x14ac:dyDescent="0.25">
      <c r="L475" s="27"/>
      <c r="M475" s="27"/>
    </row>
    <row r="476" spans="12:13" x14ac:dyDescent="0.25">
      <c r="L476" s="27"/>
      <c r="M476" s="27"/>
    </row>
    <row r="477" spans="12:13" x14ac:dyDescent="0.25">
      <c r="L477" s="27"/>
      <c r="M477" s="27"/>
    </row>
    <row r="478" spans="12:13" x14ac:dyDescent="0.25">
      <c r="L478" s="27"/>
      <c r="M478" s="27"/>
    </row>
    <row r="479" spans="12:13" x14ac:dyDescent="0.25">
      <c r="L479" s="27"/>
      <c r="M479" s="27"/>
    </row>
    <row r="480" spans="12:13" x14ac:dyDescent="0.25">
      <c r="L480" s="27"/>
      <c r="M480" s="27"/>
    </row>
    <row r="481" spans="12:13" x14ac:dyDescent="0.25">
      <c r="L481" s="27"/>
      <c r="M481" s="27"/>
    </row>
    <row r="482" spans="12:13" x14ac:dyDescent="0.25">
      <c r="L482" s="27"/>
      <c r="M482" s="27"/>
    </row>
    <row r="483" spans="12:13" x14ac:dyDescent="0.25">
      <c r="L483" s="27"/>
      <c r="M483" s="27"/>
    </row>
    <row r="484" spans="12:13" x14ac:dyDescent="0.25">
      <c r="L484" s="27"/>
      <c r="M484" s="27"/>
    </row>
    <row r="485" spans="12:13" x14ac:dyDescent="0.25">
      <c r="L485" s="27"/>
      <c r="M485" s="27"/>
    </row>
    <row r="486" spans="12:13" x14ac:dyDescent="0.25">
      <c r="L486" s="27"/>
      <c r="M486" s="27"/>
    </row>
    <row r="487" spans="12:13" x14ac:dyDescent="0.25">
      <c r="L487" s="27"/>
      <c r="M487" s="27"/>
    </row>
    <row r="488" spans="12:13" x14ac:dyDescent="0.25">
      <c r="L488" s="27"/>
      <c r="M488" s="27"/>
    </row>
    <row r="489" spans="12:13" x14ac:dyDescent="0.25">
      <c r="L489" s="27"/>
      <c r="M489" s="27"/>
    </row>
    <row r="490" spans="12:13" x14ac:dyDescent="0.25">
      <c r="L490" s="27"/>
      <c r="M490" s="27"/>
    </row>
    <row r="491" spans="12:13" x14ac:dyDescent="0.25">
      <c r="L491" s="27"/>
      <c r="M491" s="27"/>
    </row>
    <row r="492" spans="12:13" x14ac:dyDescent="0.25">
      <c r="L492" s="27"/>
      <c r="M492" s="27"/>
    </row>
    <row r="493" spans="12:13" x14ac:dyDescent="0.25">
      <c r="L493" s="27"/>
      <c r="M493" s="27"/>
    </row>
    <row r="494" spans="12:13" x14ac:dyDescent="0.25">
      <c r="L494" s="27"/>
      <c r="M494" s="27"/>
    </row>
    <row r="495" spans="12:13" x14ac:dyDescent="0.25">
      <c r="L495" s="27"/>
      <c r="M495" s="27"/>
    </row>
    <row r="496" spans="12:13" x14ac:dyDescent="0.25">
      <c r="L496" s="27"/>
      <c r="M496" s="27"/>
    </row>
    <row r="497" spans="12:13" x14ac:dyDescent="0.25">
      <c r="L497" s="27"/>
      <c r="M497" s="27"/>
    </row>
    <row r="498" spans="12:13" x14ac:dyDescent="0.25">
      <c r="L498" s="27"/>
      <c r="M498" s="27"/>
    </row>
    <row r="499" spans="12:13" x14ac:dyDescent="0.25">
      <c r="L499" s="27"/>
      <c r="M499" s="27"/>
    </row>
    <row r="500" spans="12:13" x14ac:dyDescent="0.25">
      <c r="L500" s="27"/>
      <c r="M500" s="27"/>
    </row>
    <row r="501" spans="12:13" x14ac:dyDescent="0.25">
      <c r="L501" s="27"/>
      <c r="M501" s="27"/>
    </row>
    <row r="502" spans="12:13" x14ac:dyDescent="0.25">
      <c r="L502" s="27"/>
      <c r="M502" s="27"/>
    </row>
    <row r="503" spans="12:13" x14ac:dyDescent="0.25">
      <c r="L503" s="27"/>
      <c r="M503" s="27"/>
    </row>
    <row r="504" spans="12:13" x14ac:dyDescent="0.25">
      <c r="L504" s="27"/>
      <c r="M504" s="27"/>
    </row>
    <row r="505" spans="12:13" x14ac:dyDescent="0.25">
      <c r="L505" s="27"/>
      <c r="M505" s="27"/>
    </row>
    <row r="506" spans="12:13" x14ac:dyDescent="0.25">
      <c r="L506" s="27"/>
      <c r="M506" s="27"/>
    </row>
    <row r="507" spans="12:13" x14ac:dyDescent="0.25">
      <c r="L507" s="27"/>
      <c r="M507" s="27"/>
    </row>
    <row r="508" spans="12:13" x14ac:dyDescent="0.25">
      <c r="M508" s="27"/>
    </row>
    <row r="509" spans="12:13" x14ac:dyDescent="0.25">
      <c r="M509" s="27"/>
    </row>
    <row r="510" spans="12:13" x14ac:dyDescent="0.25">
      <c r="M510" s="27"/>
    </row>
    <row r="511" spans="12:13" x14ac:dyDescent="0.25">
      <c r="M511" s="27"/>
    </row>
    <row r="512" spans="12:13" x14ac:dyDescent="0.25">
      <c r="M512" s="27"/>
    </row>
    <row r="513" spans="13:13" x14ac:dyDescent="0.25">
      <c r="M513" s="27"/>
    </row>
    <row r="514" spans="13:13" x14ac:dyDescent="0.25">
      <c r="M514" s="27"/>
    </row>
    <row r="515" spans="13:13" x14ac:dyDescent="0.25">
      <c r="M515" s="27"/>
    </row>
    <row r="516" spans="13:13" x14ac:dyDescent="0.25">
      <c r="M516" s="27"/>
    </row>
    <row r="517" spans="13:13" x14ac:dyDescent="0.25">
      <c r="M517" s="27"/>
    </row>
    <row r="518" spans="13:13" x14ac:dyDescent="0.25">
      <c r="M518" s="27"/>
    </row>
    <row r="519" spans="13:13" x14ac:dyDescent="0.25">
      <c r="M519" s="27"/>
    </row>
    <row r="520" spans="13:13" x14ac:dyDescent="0.25">
      <c r="M520" s="27"/>
    </row>
    <row r="521" spans="13:13" x14ac:dyDescent="0.25">
      <c r="M521" s="27"/>
    </row>
    <row r="522" spans="13:13" x14ac:dyDescent="0.25">
      <c r="M522" s="27"/>
    </row>
    <row r="523" spans="13:13" x14ac:dyDescent="0.25">
      <c r="M523" s="27"/>
    </row>
    <row r="524" spans="13:13" x14ac:dyDescent="0.25">
      <c r="M524" s="27"/>
    </row>
    <row r="525" spans="13:13" x14ac:dyDescent="0.25">
      <c r="M525" s="27"/>
    </row>
    <row r="526" spans="13:13" x14ac:dyDescent="0.25">
      <c r="M526" s="27"/>
    </row>
    <row r="527" spans="13:13" x14ac:dyDescent="0.25">
      <c r="M527" s="27"/>
    </row>
    <row r="528" spans="13:13" x14ac:dyDescent="0.25">
      <c r="M528" s="27"/>
    </row>
    <row r="529" spans="13:13" x14ac:dyDescent="0.25">
      <c r="M529" s="27"/>
    </row>
    <row r="530" spans="13:13" x14ac:dyDescent="0.25">
      <c r="M530" s="27"/>
    </row>
    <row r="531" spans="13:13" x14ac:dyDescent="0.25">
      <c r="M531" s="27"/>
    </row>
    <row r="532" spans="13:13" x14ac:dyDescent="0.25">
      <c r="M532" s="27"/>
    </row>
    <row r="533" spans="13:13" x14ac:dyDescent="0.25">
      <c r="M533" s="27"/>
    </row>
    <row r="534" spans="13:13" x14ac:dyDescent="0.25">
      <c r="M534" s="27"/>
    </row>
    <row r="535" spans="13:13" x14ac:dyDescent="0.25">
      <c r="M535" s="27"/>
    </row>
    <row r="536" spans="13:13" x14ac:dyDescent="0.25">
      <c r="M536" s="27"/>
    </row>
    <row r="537" spans="13:13" x14ac:dyDescent="0.25">
      <c r="M537" s="27"/>
    </row>
    <row r="538" spans="13:13" x14ac:dyDescent="0.25">
      <c r="M538" s="27"/>
    </row>
    <row r="539" spans="13:13" x14ac:dyDescent="0.25">
      <c r="M539" s="27"/>
    </row>
    <row r="540" spans="13:13" x14ac:dyDescent="0.25">
      <c r="M540" s="27"/>
    </row>
    <row r="541" spans="13:13" x14ac:dyDescent="0.25">
      <c r="M541" s="27"/>
    </row>
    <row r="542" spans="13:13" x14ac:dyDescent="0.25">
      <c r="M542" s="27"/>
    </row>
    <row r="543" spans="13:13" x14ac:dyDescent="0.25">
      <c r="M543" s="27"/>
    </row>
    <row r="544" spans="13:13" x14ac:dyDescent="0.25">
      <c r="M544" s="27"/>
    </row>
    <row r="545" spans="13:13" x14ac:dyDescent="0.25">
      <c r="M545" s="27"/>
    </row>
    <row r="546" spans="13:13" x14ac:dyDescent="0.25">
      <c r="M546" s="27"/>
    </row>
    <row r="547" spans="13:13" x14ac:dyDescent="0.25">
      <c r="M547" s="27"/>
    </row>
    <row r="548" spans="13:13" x14ac:dyDescent="0.25">
      <c r="M548" s="27"/>
    </row>
    <row r="549" spans="13:13" x14ac:dyDescent="0.25">
      <c r="M549" s="27"/>
    </row>
    <row r="550" spans="13:13" x14ac:dyDescent="0.25">
      <c r="M550" s="27"/>
    </row>
    <row r="551" spans="13:13" x14ac:dyDescent="0.25">
      <c r="M551" s="27"/>
    </row>
    <row r="552" spans="13:13" x14ac:dyDescent="0.25">
      <c r="M552" s="27"/>
    </row>
    <row r="553" spans="13:13" x14ac:dyDescent="0.25">
      <c r="M553" s="27"/>
    </row>
    <row r="554" spans="13:13" x14ac:dyDescent="0.25">
      <c r="M554" s="27"/>
    </row>
    <row r="555" spans="13:13" x14ac:dyDescent="0.25">
      <c r="M555" s="27"/>
    </row>
    <row r="556" spans="13:13" x14ac:dyDescent="0.25">
      <c r="M556" s="27"/>
    </row>
    <row r="557" spans="13:13" x14ac:dyDescent="0.25">
      <c r="M557" s="27"/>
    </row>
    <row r="558" spans="13:13" x14ac:dyDescent="0.25">
      <c r="M558" s="27"/>
    </row>
    <row r="559" spans="13:13" x14ac:dyDescent="0.25">
      <c r="M559" s="27"/>
    </row>
    <row r="560" spans="13:13" x14ac:dyDescent="0.25">
      <c r="M560" s="27"/>
    </row>
    <row r="561" spans="13:13" x14ac:dyDescent="0.25">
      <c r="M561" s="27"/>
    </row>
    <row r="562" spans="13:13" x14ac:dyDescent="0.25">
      <c r="M562" s="27"/>
    </row>
    <row r="563" spans="13:13" x14ac:dyDescent="0.25">
      <c r="M563" s="27"/>
    </row>
    <row r="564" spans="13:13" x14ac:dyDescent="0.25">
      <c r="M564" s="27"/>
    </row>
    <row r="565" spans="13:13" x14ac:dyDescent="0.25">
      <c r="M565" s="27"/>
    </row>
    <row r="566" spans="13:13" x14ac:dyDescent="0.25">
      <c r="M566" s="27"/>
    </row>
    <row r="567" spans="13:13" x14ac:dyDescent="0.25">
      <c r="M567" s="27"/>
    </row>
    <row r="568" spans="13:13" x14ac:dyDescent="0.25">
      <c r="M568" s="27"/>
    </row>
    <row r="569" spans="13:13" x14ac:dyDescent="0.25">
      <c r="M569" s="27"/>
    </row>
    <row r="570" spans="13:13" x14ac:dyDescent="0.25">
      <c r="M570" s="27"/>
    </row>
    <row r="571" spans="13:13" x14ac:dyDescent="0.25">
      <c r="M571" s="27"/>
    </row>
    <row r="572" spans="13:13" x14ac:dyDescent="0.25">
      <c r="M572" s="27"/>
    </row>
    <row r="573" spans="13:13" x14ac:dyDescent="0.25">
      <c r="M573" s="27"/>
    </row>
    <row r="574" spans="13:13" x14ac:dyDescent="0.25">
      <c r="M574" s="27"/>
    </row>
    <row r="575" spans="13:13" x14ac:dyDescent="0.25">
      <c r="M575" s="27"/>
    </row>
    <row r="576" spans="13:13" x14ac:dyDescent="0.25">
      <c r="M576" s="27"/>
    </row>
    <row r="577" spans="13:13" x14ac:dyDescent="0.25">
      <c r="M577" s="27"/>
    </row>
    <row r="578" spans="13:13" x14ac:dyDescent="0.25">
      <c r="M578" s="27"/>
    </row>
    <row r="579" spans="13:13" x14ac:dyDescent="0.25">
      <c r="M579" s="27"/>
    </row>
    <row r="580" spans="13:13" x14ac:dyDescent="0.25">
      <c r="M580" s="27"/>
    </row>
    <row r="581" spans="13:13" x14ac:dyDescent="0.25">
      <c r="M581" s="27"/>
    </row>
    <row r="582" spans="13:13" x14ac:dyDescent="0.25">
      <c r="M582" s="27"/>
    </row>
    <row r="583" spans="13:13" x14ac:dyDescent="0.25">
      <c r="M583" s="27"/>
    </row>
    <row r="584" spans="13:13" x14ac:dyDescent="0.25">
      <c r="M584" s="27"/>
    </row>
    <row r="585" spans="13:13" x14ac:dyDescent="0.25">
      <c r="M585" s="27"/>
    </row>
    <row r="586" spans="13:13" x14ac:dyDescent="0.25">
      <c r="M586" s="27"/>
    </row>
    <row r="587" spans="13:13" x14ac:dyDescent="0.25">
      <c r="M587" s="27"/>
    </row>
    <row r="588" spans="13:13" x14ac:dyDescent="0.25">
      <c r="M588" s="27"/>
    </row>
    <row r="589" spans="13:13" x14ac:dyDescent="0.25">
      <c r="M589" s="27"/>
    </row>
    <row r="590" spans="13:13" x14ac:dyDescent="0.25">
      <c r="M590" s="27"/>
    </row>
    <row r="591" spans="13:13" x14ac:dyDescent="0.25">
      <c r="M591" s="27"/>
    </row>
    <row r="592" spans="13:13" x14ac:dyDescent="0.25">
      <c r="M592" s="27"/>
    </row>
    <row r="593" spans="13:13" x14ac:dyDescent="0.25">
      <c r="M593" s="27"/>
    </row>
    <row r="594" spans="13:13" x14ac:dyDescent="0.25">
      <c r="M594" s="27"/>
    </row>
    <row r="595" spans="13:13" x14ac:dyDescent="0.25">
      <c r="M595" s="27"/>
    </row>
    <row r="596" spans="13:13" x14ac:dyDescent="0.25">
      <c r="M596" s="27"/>
    </row>
    <row r="597" spans="13:13" x14ac:dyDescent="0.25">
      <c r="M597" s="27"/>
    </row>
    <row r="598" spans="13:13" x14ac:dyDescent="0.25">
      <c r="M598" s="27"/>
    </row>
    <row r="599" spans="13:13" x14ac:dyDescent="0.25">
      <c r="M599" s="27"/>
    </row>
    <row r="600" spans="13:13" x14ac:dyDescent="0.25">
      <c r="M600" s="27"/>
    </row>
    <row r="601" spans="13:13" x14ac:dyDescent="0.25">
      <c r="M601" s="27"/>
    </row>
    <row r="602" spans="13:13" x14ac:dyDescent="0.25">
      <c r="M602" s="27"/>
    </row>
    <row r="603" spans="13:13" x14ac:dyDescent="0.25">
      <c r="M603" s="27"/>
    </row>
    <row r="604" spans="13:13" x14ac:dyDescent="0.25">
      <c r="M604" s="27"/>
    </row>
    <row r="605" spans="13:13" x14ac:dyDescent="0.25">
      <c r="M605" s="27"/>
    </row>
    <row r="606" spans="13:13" x14ac:dyDescent="0.25">
      <c r="M606" s="27"/>
    </row>
    <row r="607" spans="13:13" x14ac:dyDescent="0.25">
      <c r="M607" s="27"/>
    </row>
    <row r="608" spans="13:13" x14ac:dyDescent="0.25">
      <c r="M608" s="27"/>
    </row>
    <row r="609" spans="13:13" x14ac:dyDescent="0.25">
      <c r="M609" s="27"/>
    </row>
    <row r="610" spans="13:13" x14ac:dyDescent="0.25">
      <c r="M610" s="27"/>
    </row>
    <row r="611" spans="13:13" x14ac:dyDescent="0.25">
      <c r="M611" s="27"/>
    </row>
    <row r="612" spans="13:13" x14ac:dyDescent="0.25">
      <c r="M612" s="27"/>
    </row>
    <row r="613" spans="13:13" x14ac:dyDescent="0.25">
      <c r="M613" s="27"/>
    </row>
    <row r="614" spans="13:13" x14ac:dyDescent="0.25">
      <c r="M614" s="27"/>
    </row>
    <row r="615" spans="13:13" x14ac:dyDescent="0.25">
      <c r="M615" s="27"/>
    </row>
    <row r="616" spans="13:13" x14ac:dyDescent="0.25">
      <c r="M616" s="27"/>
    </row>
    <row r="617" spans="13:13" x14ac:dyDescent="0.25">
      <c r="M617" s="27"/>
    </row>
    <row r="618" spans="13:13" x14ac:dyDescent="0.25">
      <c r="M618" s="27"/>
    </row>
    <row r="619" spans="13:13" x14ac:dyDescent="0.25">
      <c r="M619" s="27"/>
    </row>
    <row r="620" spans="13:13" x14ac:dyDescent="0.25">
      <c r="M620" s="27"/>
    </row>
    <row r="621" spans="13:13" x14ac:dyDescent="0.25">
      <c r="M621" s="27"/>
    </row>
    <row r="622" spans="13:13" x14ac:dyDescent="0.25">
      <c r="M622" s="27"/>
    </row>
    <row r="623" spans="13:13" x14ac:dyDescent="0.25">
      <c r="M623" s="27"/>
    </row>
    <row r="624" spans="13:13" x14ac:dyDescent="0.25">
      <c r="M624" s="27"/>
    </row>
    <row r="625" spans="13:13" x14ac:dyDescent="0.25">
      <c r="M625" s="27"/>
    </row>
    <row r="626" spans="13:13" x14ac:dyDescent="0.25">
      <c r="M626" s="27"/>
    </row>
    <row r="627" spans="13:13" x14ac:dyDescent="0.25">
      <c r="M627" s="27"/>
    </row>
    <row r="628" spans="13:13" x14ac:dyDescent="0.25">
      <c r="M628" s="27"/>
    </row>
    <row r="629" spans="13:13" x14ac:dyDescent="0.25">
      <c r="M629" s="27"/>
    </row>
    <row r="630" spans="13:13" x14ac:dyDescent="0.25">
      <c r="M630" s="27"/>
    </row>
    <row r="631" spans="13:13" x14ac:dyDescent="0.25">
      <c r="M631" s="27"/>
    </row>
    <row r="632" spans="13:13" x14ac:dyDescent="0.25">
      <c r="M632" s="27"/>
    </row>
    <row r="633" spans="13:13" x14ac:dyDescent="0.25">
      <c r="M633" s="27"/>
    </row>
    <row r="634" spans="13:13" x14ac:dyDescent="0.25">
      <c r="M634" s="27"/>
    </row>
    <row r="635" spans="13:13" x14ac:dyDescent="0.25">
      <c r="M635" s="27"/>
    </row>
    <row r="636" spans="13:13" x14ac:dyDescent="0.25">
      <c r="M636" s="27"/>
    </row>
    <row r="637" spans="13:13" x14ac:dyDescent="0.25">
      <c r="M637" s="27"/>
    </row>
    <row r="638" spans="13:13" x14ac:dyDescent="0.25">
      <c r="M638" s="27"/>
    </row>
    <row r="639" spans="13:13" x14ac:dyDescent="0.25">
      <c r="M639" s="27"/>
    </row>
    <row r="640" spans="13:13" x14ac:dyDescent="0.25">
      <c r="M640" s="27"/>
    </row>
    <row r="641" spans="13:13" x14ac:dyDescent="0.25">
      <c r="M641" s="27"/>
    </row>
    <row r="642" spans="13:13" x14ac:dyDescent="0.25">
      <c r="M642" s="27"/>
    </row>
    <row r="643" spans="13:13" x14ac:dyDescent="0.25">
      <c r="M643" s="27"/>
    </row>
    <row r="644" spans="13:13" x14ac:dyDescent="0.25">
      <c r="M644" s="27"/>
    </row>
    <row r="645" spans="13:13" x14ac:dyDescent="0.25">
      <c r="M645" s="27"/>
    </row>
    <row r="646" spans="13:13" x14ac:dyDescent="0.25">
      <c r="M646" s="27"/>
    </row>
    <row r="647" spans="13:13" x14ac:dyDescent="0.25">
      <c r="M647" s="27"/>
    </row>
    <row r="648" spans="13:13" x14ac:dyDescent="0.25">
      <c r="M648" s="27"/>
    </row>
    <row r="649" spans="13:13" x14ac:dyDescent="0.25">
      <c r="M649" s="27"/>
    </row>
    <row r="650" spans="13:13" x14ac:dyDescent="0.25">
      <c r="M650" s="27"/>
    </row>
    <row r="651" spans="13:13" x14ac:dyDescent="0.25">
      <c r="M651" s="27"/>
    </row>
    <row r="652" spans="13:13" x14ac:dyDescent="0.25">
      <c r="M652" s="27"/>
    </row>
    <row r="653" spans="13:13" x14ac:dyDescent="0.25">
      <c r="M653" s="27"/>
    </row>
    <row r="654" spans="13:13" x14ac:dyDescent="0.25">
      <c r="M654" s="27"/>
    </row>
    <row r="655" spans="13:13" x14ac:dyDescent="0.25">
      <c r="M655" s="27"/>
    </row>
    <row r="656" spans="13:13" x14ac:dyDescent="0.25">
      <c r="M656" s="27"/>
    </row>
    <row r="657" spans="13:13" x14ac:dyDescent="0.25">
      <c r="M657" s="27"/>
    </row>
    <row r="658" spans="13:13" x14ac:dyDescent="0.25">
      <c r="M658" s="27"/>
    </row>
    <row r="659" spans="13:13" x14ac:dyDescent="0.25">
      <c r="M659" s="27"/>
    </row>
    <row r="660" spans="13:13" x14ac:dyDescent="0.25">
      <c r="M660" s="27"/>
    </row>
    <row r="661" spans="13:13" x14ac:dyDescent="0.25">
      <c r="M661" s="27"/>
    </row>
    <row r="662" spans="13:13" x14ac:dyDescent="0.25">
      <c r="M662" s="27"/>
    </row>
    <row r="663" spans="13:13" x14ac:dyDescent="0.25">
      <c r="M663" s="27"/>
    </row>
    <row r="664" spans="13:13" x14ac:dyDescent="0.25">
      <c r="M664" s="27"/>
    </row>
    <row r="665" spans="13:13" x14ac:dyDescent="0.25">
      <c r="M665" s="27"/>
    </row>
    <row r="666" spans="13:13" x14ac:dyDescent="0.25">
      <c r="M666" s="27"/>
    </row>
    <row r="667" spans="13:13" x14ac:dyDescent="0.25">
      <c r="M667" s="27"/>
    </row>
    <row r="668" spans="13:13" x14ac:dyDescent="0.25">
      <c r="M668" s="27"/>
    </row>
    <row r="669" spans="13:13" x14ac:dyDescent="0.25">
      <c r="M669" s="27"/>
    </row>
    <row r="670" spans="13:13" x14ac:dyDescent="0.25">
      <c r="M670" s="27"/>
    </row>
    <row r="671" spans="13:13" x14ac:dyDescent="0.25">
      <c r="M671" s="27"/>
    </row>
    <row r="672" spans="13:13" x14ac:dyDescent="0.25">
      <c r="M672" s="27"/>
    </row>
    <row r="673" spans="13:13" x14ac:dyDescent="0.25">
      <c r="M673" s="27"/>
    </row>
    <row r="674" spans="13:13" x14ac:dyDescent="0.25">
      <c r="M674" s="27"/>
    </row>
    <row r="675" spans="13:13" x14ac:dyDescent="0.25">
      <c r="M675" s="27"/>
    </row>
    <row r="676" spans="13:13" x14ac:dyDescent="0.25">
      <c r="M676" s="27"/>
    </row>
    <row r="677" spans="13:13" x14ac:dyDescent="0.25">
      <c r="M677" s="27"/>
    </row>
    <row r="678" spans="13:13" x14ac:dyDescent="0.25">
      <c r="M678" s="27"/>
    </row>
    <row r="679" spans="13:13" x14ac:dyDescent="0.25">
      <c r="M679" s="27"/>
    </row>
    <row r="680" spans="13:13" x14ac:dyDescent="0.25">
      <c r="M680" s="27"/>
    </row>
    <row r="681" spans="13:13" x14ac:dyDescent="0.25">
      <c r="M681" s="27"/>
    </row>
    <row r="682" spans="13:13" x14ac:dyDescent="0.25">
      <c r="M682" s="27"/>
    </row>
    <row r="683" spans="13:13" x14ac:dyDescent="0.25">
      <c r="M683" s="27"/>
    </row>
    <row r="684" spans="13:13" x14ac:dyDescent="0.25">
      <c r="M684" s="27"/>
    </row>
    <row r="685" spans="13:13" x14ac:dyDescent="0.25">
      <c r="M685" s="27"/>
    </row>
    <row r="686" spans="13:13" x14ac:dyDescent="0.25">
      <c r="M686" s="27"/>
    </row>
    <row r="687" spans="13:13" x14ac:dyDescent="0.25">
      <c r="M687" s="27"/>
    </row>
    <row r="688" spans="13:13" x14ac:dyDescent="0.25">
      <c r="M688" s="27"/>
    </row>
    <row r="689" spans="13:13" x14ac:dyDescent="0.25">
      <c r="M689" s="27"/>
    </row>
    <row r="690" spans="13:13" x14ac:dyDescent="0.25">
      <c r="M690" s="27"/>
    </row>
    <row r="691" spans="13:13" x14ac:dyDescent="0.25">
      <c r="M691" s="27"/>
    </row>
    <row r="692" spans="13:13" x14ac:dyDescent="0.25">
      <c r="M692" s="27"/>
    </row>
    <row r="693" spans="13:13" x14ac:dyDescent="0.25">
      <c r="M693" s="27"/>
    </row>
    <row r="694" spans="13:13" x14ac:dyDescent="0.25">
      <c r="M694" s="27"/>
    </row>
    <row r="695" spans="13:13" x14ac:dyDescent="0.25">
      <c r="M695" s="27"/>
    </row>
    <row r="696" spans="13:13" x14ac:dyDescent="0.25">
      <c r="M696" s="27"/>
    </row>
    <row r="697" spans="13:13" x14ac:dyDescent="0.25">
      <c r="M697" s="27"/>
    </row>
    <row r="698" spans="13:13" x14ac:dyDescent="0.25">
      <c r="M698" s="27"/>
    </row>
    <row r="699" spans="13:13" x14ac:dyDescent="0.25">
      <c r="M699" s="27"/>
    </row>
    <row r="700" spans="13:13" x14ac:dyDescent="0.25">
      <c r="M700" s="27"/>
    </row>
    <row r="701" spans="13:13" x14ac:dyDescent="0.25">
      <c r="M701" s="27"/>
    </row>
    <row r="702" spans="13:13" x14ac:dyDescent="0.25">
      <c r="M702" s="27"/>
    </row>
    <row r="703" spans="13:13" x14ac:dyDescent="0.25">
      <c r="M703" s="27"/>
    </row>
    <row r="704" spans="13:13" x14ac:dyDescent="0.25">
      <c r="M704" s="27"/>
    </row>
    <row r="705" spans="13:13" x14ac:dyDescent="0.25">
      <c r="M705" s="27"/>
    </row>
    <row r="706" spans="13:13" x14ac:dyDescent="0.25">
      <c r="M706" s="27"/>
    </row>
    <row r="707" spans="13:13" x14ac:dyDescent="0.25">
      <c r="M707" s="27"/>
    </row>
    <row r="708" spans="13:13" x14ac:dyDescent="0.25">
      <c r="M708" s="27"/>
    </row>
    <row r="709" spans="13:13" x14ac:dyDescent="0.25">
      <c r="M709" s="27"/>
    </row>
    <row r="710" spans="13:13" x14ac:dyDescent="0.25">
      <c r="M710" s="27"/>
    </row>
    <row r="711" spans="13:13" x14ac:dyDescent="0.25">
      <c r="M711" s="27"/>
    </row>
    <row r="712" spans="13:13" x14ac:dyDescent="0.25">
      <c r="M712" s="27"/>
    </row>
    <row r="713" spans="13:13" x14ac:dyDescent="0.25">
      <c r="M713" s="27"/>
    </row>
    <row r="714" spans="13:13" x14ac:dyDescent="0.25">
      <c r="M714" s="27"/>
    </row>
    <row r="715" spans="13:13" x14ac:dyDescent="0.25">
      <c r="M715" s="27"/>
    </row>
    <row r="716" spans="13:13" x14ac:dyDescent="0.25">
      <c r="M716" s="27"/>
    </row>
    <row r="717" spans="13:13" x14ac:dyDescent="0.25">
      <c r="M717" s="27"/>
    </row>
    <row r="718" spans="13:13" x14ac:dyDescent="0.25">
      <c r="M718" s="27"/>
    </row>
    <row r="719" spans="13:13" x14ac:dyDescent="0.25">
      <c r="M719" s="27"/>
    </row>
    <row r="720" spans="13:13" x14ac:dyDescent="0.25">
      <c r="M720" s="27"/>
    </row>
    <row r="721" spans="13:13" x14ac:dyDescent="0.25">
      <c r="M721" s="27"/>
    </row>
    <row r="722" spans="13:13" x14ac:dyDescent="0.25">
      <c r="M722" s="27"/>
    </row>
    <row r="723" spans="13:13" x14ac:dyDescent="0.25">
      <c r="M723" s="27"/>
    </row>
    <row r="724" spans="13:13" x14ac:dyDescent="0.25">
      <c r="M724" s="27"/>
    </row>
    <row r="725" spans="13:13" x14ac:dyDescent="0.25">
      <c r="M725" s="27"/>
    </row>
    <row r="726" spans="13:13" x14ac:dyDescent="0.25">
      <c r="M726" s="27"/>
    </row>
    <row r="727" spans="13:13" x14ac:dyDescent="0.25">
      <c r="M727" s="27"/>
    </row>
    <row r="728" spans="13:13" x14ac:dyDescent="0.25">
      <c r="M728" s="27"/>
    </row>
    <row r="729" spans="13:13" x14ac:dyDescent="0.25">
      <c r="M729" s="27"/>
    </row>
    <row r="730" spans="13:13" x14ac:dyDescent="0.25">
      <c r="M730" s="27"/>
    </row>
    <row r="731" spans="13:13" x14ac:dyDescent="0.25">
      <c r="M731" s="27"/>
    </row>
    <row r="732" spans="13:13" x14ac:dyDescent="0.25">
      <c r="M732" s="27"/>
    </row>
    <row r="733" spans="13:13" x14ac:dyDescent="0.25">
      <c r="M733" s="27"/>
    </row>
    <row r="734" spans="13:13" x14ac:dyDescent="0.25">
      <c r="M734" s="27"/>
    </row>
    <row r="735" spans="13:13" x14ac:dyDescent="0.25">
      <c r="M735" s="27"/>
    </row>
    <row r="736" spans="13:13" x14ac:dyDescent="0.25">
      <c r="M736" s="27"/>
    </row>
    <row r="737" spans="13:13" x14ac:dyDescent="0.25">
      <c r="M737" s="27"/>
    </row>
    <row r="738" spans="13:13" x14ac:dyDescent="0.25">
      <c r="M738" s="27"/>
    </row>
    <row r="739" spans="13:13" x14ac:dyDescent="0.25">
      <c r="M739" s="27"/>
    </row>
    <row r="740" spans="13:13" x14ac:dyDescent="0.25">
      <c r="M740" s="27"/>
    </row>
    <row r="741" spans="13:13" x14ac:dyDescent="0.25">
      <c r="M741" s="27"/>
    </row>
    <row r="742" spans="13:13" x14ac:dyDescent="0.25">
      <c r="M742" s="27"/>
    </row>
    <row r="743" spans="13:13" x14ac:dyDescent="0.25">
      <c r="M743" s="27"/>
    </row>
    <row r="744" spans="13:13" x14ac:dyDescent="0.25">
      <c r="M744" s="27"/>
    </row>
    <row r="745" spans="13:13" x14ac:dyDescent="0.25">
      <c r="M745" s="27"/>
    </row>
    <row r="746" spans="13:13" x14ac:dyDescent="0.25">
      <c r="M746" s="27"/>
    </row>
    <row r="747" spans="13:13" x14ac:dyDescent="0.25">
      <c r="M747" s="27"/>
    </row>
    <row r="748" spans="13:13" x14ac:dyDescent="0.25">
      <c r="M748" s="27"/>
    </row>
    <row r="749" spans="13:13" x14ac:dyDescent="0.25">
      <c r="M749" s="27"/>
    </row>
    <row r="750" spans="13:13" x14ac:dyDescent="0.25">
      <c r="M750" s="27"/>
    </row>
    <row r="751" spans="13:13" x14ac:dyDescent="0.25">
      <c r="M751" s="27"/>
    </row>
    <row r="752" spans="13:13" x14ac:dyDescent="0.25">
      <c r="M752" s="27"/>
    </row>
    <row r="753" spans="13:13" x14ac:dyDescent="0.25">
      <c r="M753" s="27"/>
    </row>
    <row r="754" spans="13:13" x14ac:dyDescent="0.25">
      <c r="M754" s="27"/>
    </row>
    <row r="755" spans="13:13" x14ac:dyDescent="0.25">
      <c r="M755" s="27"/>
    </row>
    <row r="756" spans="13:13" x14ac:dyDescent="0.25">
      <c r="M756" s="27"/>
    </row>
    <row r="757" spans="13:13" x14ac:dyDescent="0.25">
      <c r="M757" s="27"/>
    </row>
    <row r="758" spans="13:13" x14ac:dyDescent="0.25">
      <c r="M758" s="27"/>
    </row>
    <row r="759" spans="13:13" x14ac:dyDescent="0.25">
      <c r="M759" s="27"/>
    </row>
    <row r="760" spans="13:13" x14ac:dyDescent="0.25">
      <c r="M760" s="27"/>
    </row>
    <row r="761" spans="13:13" x14ac:dyDescent="0.25">
      <c r="M761" s="27"/>
    </row>
    <row r="762" spans="13:13" x14ac:dyDescent="0.25">
      <c r="M762" s="27"/>
    </row>
    <row r="763" spans="13:13" x14ac:dyDescent="0.25">
      <c r="M763" s="27"/>
    </row>
    <row r="764" spans="13:13" x14ac:dyDescent="0.25">
      <c r="M764" s="27"/>
    </row>
    <row r="765" spans="13:13" x14ac:dyDescent="0.25">
      <c r="M765" s="27"/>
    </row>
    <row r="766" spans="13:13" x14ac:dyDescent="0.25">
      <c r="M766" s="27"/>
    </row>
    <row r="767" spans="13:13" x14ac:dyDescent="0.25">
      <c r="M767" s="27"/>
    </row>
    <row r="768" spans="13:13" x14ac:dyDescent="0.25">
      <c r="M768" s="27"/>
    </row>
    <row r="769" spans="13:13" x14ac:dyDescent="0.25">
      <c r="M769" s="27"/>
    </row>
    <row r="770" spans="13:13" x14ac:dyDescent="0.25">
      <c r="M770" s="27"/>
    </row>
    <row r="771" spans="13:13" x14ac:dyDescent="0.25">
      <c r="M771" s="27"/>
    </row>
    <row r="772" spans="13:13" x14ac:dyDescent="0.25">
      <c r="M772" s="27"/>
    </row>
    <row r="773" spans="13:13" x14ac:dyDescent="0.25">
      <c r="M773" s="27"/>
    </row>
    <row r="774" spans="13:13" x14ac:dyDescent="0.25">
      <c r="M774" s="27"/>
    </row>
    <row r="775" spans="13:13" x14ac:dyDescent="0.25">
      <c r="M775" s="27"/>
    </row>
    <row r="776" spans="13:13" x14ac:dyDescent="0.25">
      <c r="M776" s="27"/>
    </row>
    <row r="777" spans="13:13" x14ac:dyDescent="0.25">
      <c r="M777" s="27"/>
    </row>
    <row r="778" spans="13:13" x14ac:dyDescent="0.25">
      <c r="M778" s="27"/>
    </row>
    <row r="779" spans="13:13" x14ac:dyDescent="0.25">
      <c r="M779" s="27"/>
    </row>
    <row r="780" spans="13:13" x14ac:dyDescent="0.25">
      <c r="M780" s="27"/>
    </row>
    <row r="781" spans="13:13" x14ac:dyDescent="0.25">
      <c r="M781" s="27"/>
    </row>
    <row r="782" spans="13:13" x14ac:dyDescent="0.25">
      <c r="M782" s="27"/>
    </row>
    <row r="783" spans="13:13" x14ac:dyDescent="0.25">
      <c r="M783" s="27"/>
    </row>
    <row r="784" spans="13:13" x14ac:dyDescent="0.25">
      <c r="M784" s="27"/>
    </row>
    <row r="785" spans="13:13" x14ac:dyDescent="0.25">
      <c r="M785" s="27"/>
    </row>
    <row r="786" spans="13:13" x14ac:dyDescent="0.25">
      <c r="M786" s="27"/>
    </row>
    <row r="787" spans="13:13" x14ac:dyDescent="0.25">
      <c r="M787" s="27"/>
    </row>
    <row r="788" spans="13:13" x14ac:dyDescent="0.25">
      <c r="M788" s="27"/>
    </row>
    <row r="789" spans="13:13" x14ac:dyDescent="0.25">
      <c r="M789" s="27"/>
    </row>
    <row r="790" spans="13:13" x14ac:dyDescent="0.25">
      <c r="M790" s="27"/>
    </row>
    <row r="791" spans="13:13" x14ac:dyDescent="0.25">
      <c r="M791" s="27"/>
    </row>
    <row r="792" spans="13:13" x14ac:dyDescent="0.25">
      <c r="M792" s="27"/>
    </row>
    <row r="793" spans="13:13" x14ac:dyDescent="0.25">
      <c r="M793" s="27"/>
    </row>
    <row r="794" spans="13:13" x14ac:dyDescent="0.25">
      <c r="M794" s="27"/>
    </row>
    <row r="795" spans="13:13" x14ac:dyDescent="0.25">
      <c r="M795" s="27"/>
    </row>
    <row r="796" spans="13:13" x14ac:dyDescent="0.25">
      <c r="M796" s="27"/>
    </row>
    <row r="797" spans="13:13" x14ac:dyDescent="0.25">
      <c r="M797" s="27"/>
    </row>
    <row r="798" spans="13:13" x14ac:dyDescent="0.25">
      <c r="M798" s="27"/>
    </row>
    <row r="799" spans="13:13" x14ac:dyDescent="0.25">
      <c r="M799" s="27"/>
    </row>
    <row r="800" spans="13:13" x14ac:dyDescent="0.25">
      <c r="M800" s="27"/>
    </row>
    <row r="801" spans="13:13" x14ac:dyDescent="0.25">
      <c r="M801" s="27"/>
    </row>
    <row r="802" spans="13:13" x14ac:dyDescent="0.25">
      <c r="M802" s="27"/>
    </row>
    <row r="803" spans="13:13" x14ac:dyDescent="0.25">
      <c r="M803" s="27"/>
    </row>
    <row r="804" spans="13:13" x14ac:dyDescent="0.25">
      <c r="M804" s="27"/>
    </row>
    <row r="805" spans="13:13" x14ac:dyDescent="0.25">
      <c r="M805" s="27"/>
    </row>
    <row r="806" spans="13:13" x14ac:dyDescent="0.25">
      <c r="M806" s="27"/>
    </row>
    <row r="807" spans="13:13" x14ac:dyDescent="0.25">
      <c r="M807" s="27"/>
    </row>
    <row r="808" spans="13:13" x14ac:dyDescent="0.25">
      <c r="M808" s="27"/>
    </row>
    <row r="809" spans="13:13" x14ac:dyDescent="0.25">
      <c r="M809" s="27"/>
    </row>
    <row r="810" spans="13:13" x14ac:dyDescent="0.25">
      <c r="M810" s="27"/>
    </row>
    <row r="811" spans="13:13" x14ac:dyDescent="0.25">
      <c r="M811" s="27"/>
    </row>
    <row r="812" spans="13:13" x14ac:dyDescent="0.25">
      <c r="M812" s="27"/>
    </row>
    <row r="813" spans="13:13" x14ac:dyDescent="0.25">
      <c r="M813" s="27"/>
    </row>
    <row r="814" spans="13:13" x14ac:dyDescent="0.25">
      <c r="M814" s="27"/>
    </row>
    <row r="815" spans="13:13" x14ac:dyDescent="0.25">
      <c r="M815" s="27"/>
    </row>
    <row r="816" spans="13:13" x14ac:dyDescent="0.25">
      <c r="M816" s="27"/>
    </row>
    <row r="817" spans="13:13" x14ac:dyDescent="0.25">
      <c r="M817" s="27"/>
    </row>
    <row r="818" spans="13:13" x14ac:dyDescent="0.25">
      <c r="M818" s="27"/>
    </row>
    <row r="819" spans="13:13" x14ac:dyDescent="0.25">
      <c r="M819" s="27"/>
    </row>
    <row r="820" spans="13:13" x14ac:dyDescent="0.25">
      <c r="M820" s="27"/>
    </row>
    <row r="821" spans="13:13" x14ac:dyDescent="0.25">
      <c r="M821" s="27"/>
    </row>
    <row r="822" spans="13:13" x14ac:dyDescent="0.25">
      <c r="M822" s="27"/>
    </row>
    <row r="823" spans="13:13" x14ac:dyDescent="0.25">
      <c r="M823" s="27"/>
    </row>
    <row r="824" spans="13:13" x14ac:dyDescent="0.25">
      <c r="M824" s="27"/>
    </row>
    <row r="825" spans="13:13" x14ac:dyDescent="0.25">
      <c r="M825" s="27"/>
    </row>
    <row r="826" spans="13:13" x14ac:dyDescent="0.25">
      <c r="M826" s="27"/>
    </row>
    <row r="827" spans="13:13" x14ac:dyDescent="0.25">
      <c r="M827" s="27"/>
    </row>
    <row r="828" spans="13:13" x14ac:dyDescent="0.25">
      <c r="M828" s="27"/>
    </row>
    <row r="829" spans="13:13" x14ac:dyDescent="0.25">
      <c r="M829" s="27"/>
    </row>
    <row r="830" spans="13:13" x14ac:dyDescent="0.25">
      <c r="M830" s="27"/>
    </row>
    <row r="831" spans="13:13" x14ac:dyDescent="0.25">
      <c r="M831" s="27"/>
    </row>
    <row r="832" spans="13:13" x14ac:dyDescent="0.25">
      <c r="M832" s="27"/>
    </row>
    <row r="833" spans="13:13" x14ac:dyDescent="0.25">
      <c r="M833" s="27"/>
    </row>
    <row r="834" spans="13:13" x14ac:dyDescent="0.25">
      <c r="M834" s="27"/>
    </row>
    <row r="835" spans="13:13" x14ac:dyDescent="0.25">
      <c r="M835" s="27"/>
    </row>
    <row r="836" spans="13:13" x14ac:dyDescent="0.25">
      <c r="M836" s="27"/>
    </row>
    <row r="837" spans="13:13" x14ac:dyDescent="0.25">
      <c r="M837" s="27"/>
    </row>
    <row r="838" spans="13:13" x14ac:dyDescent="0.25">
      <c r="M838" s="27"/>
    </row>
    <row r="839" spans="13:13" x14ac:dyDescent="0.25">
      <c r="M839" s="27"/>
    </row>
    <row r="840" spans="13:13" x14ac:dyDescent="0.25">
      <c r="M840" s="27"/>
    </row>
    <row r="841" spans="13:13" x14ac:dyDescent="0.25">
      <c r="M841" s="27"/>
    </row>
    <row r="842" spans="13:13" x14ac:dyDescent="0.25">
      <c r="M842" s="27"/>
    </row>
    <row r="843" spans="13:13" x14ac:dyDescent="0.25">
      <c r="M843" s="27"/>
    </row>
    <row r="844" spans="13:13" x14ac:dyDescent="0.25">
      <c r="M844" s="27"/>
    </row>
    <row r="845" spans="13:13" x14ac:dyDescent="0.25">
      <c r="M845" s="27"/>
    </row>
    <row r="846" spans="13:13" x14ac:dyDescent="0.25">
      <c r="M846" s="27"/>
    </row>
    <row r="847" spans="13:13" x14ac:dyDescent="0.25">
      <c r="M847" s="27"/>
    </row>
    <row r="848" spans="13:13" x14ac:dyDescent="0.25">
      <c r="M848" s="27"/>
    </row>
    <row r="849" spans="13:13" x14ac:dyDescent="0.25">
      <c r="M849" s="27"/>
    </row>
    <row r="850" spans="13:13" x14ac:dyDescent="0.25">
      <c r="M850" s="27"/>
    </row>
    <row r="851" spans="13:13" x14ac:dyDescent="0.25">
      <c r="M851" s="27"/>
    </row>
    <row r="852" spans="13:13" x14ac:dyDescent="0.25">
      <c r="M852" s="27"/>
    </row>
    <row r="853" spans="13:13" x14ac:dyDescent="0.25">
      <c r="M853" s="27"/>
    </row>
    <row r="854" spans="13:13" x14ac:dyDescent="0.25">
      <c r="M854" s="27"/>
    </row>
    <row r="855" spans="13:13" x14ac:dyDescent="0.25">
      <c r="M855" s="27"/>
    </row>
    <row r="856" spans="13:13" x14ac:dyDescent="0.25">
      <c r="M856" s="27"/>
    </row>
    <row r="857" spans="13:13" x14ac:dyDescent="0.25">
      <c r="M857" s="27"/>
    </row>
    <row r="858" spans="13:13" x14ac:dyDescent="0.25">
      <c r="M858" s="27"/>
    </row>
    <row r="859" spans="13:13" x14ac:dyDescent="0.25">
      <c r="M859" s="27"/>
    </row>
    <row r="860" spans="13:13" x14ac:dyDescent="0.25">
      <c r="M860" s="27"/>
    </row>
    <row r="861" spans="13:13" x14ac:dyDescent="0.25">
      <c r="M861" s="27"/>
    </row>
    <row r="862" spans="13:13" x14ac:dyDescent="0.25">
      <c r="M862" s="27"/>
    </row>
    <row r="863" spans="13:13" x14ac:dyDescent="0.25">
      <c r="M863" s="27"/>
    </row>
    <row r="864" spans="13:13" x14ac:dyDescent="0.25">
      <c r="M864" s="27"/>
    </row>
    <row r="865" spans="13:13" x14ac:dyDescent="0.25">
      <c r="M865" s="27"/>
    </row>
    <row r="866" spans="13:13" x14ac:dyDescent="0.25">
      <c r="M866" s="27"/>
    </row>
    <row r="867" spans="13:13" x14ac:dyDescent="0.25">
      <c r="M867" s="27"/>
    </row>
    <row r="868" spans="13:13" x14ac:dyDescent="0.25">
      <c r="M868" s="27"/>
    </row>
    <row r="869" spans="13:13" x14ac:dyDescent="0.25">
      <c r="M869" s="27"/>
    </row>
    <row r="870" spans="13:13" x14ac:dyDescent="0.25">
      <c r="M870" s="27"/>
    </row>
    <row r="871" spans="13:13" x14ac:dyDescent="0.25">
      <c r="M871" s="27"/>
    </row>
    <row r="872" spans="13:13" x14ac:dyDescent="0.25">
      <c r="M872" s="27"/>
    </row>
    <row r="873" spans="13:13" x14ac:dyDescent="0.25">
      <c r="M873" s="27"/>
    </row>
    <row r="874" spans="13:13" x14ac:dyDescent="0.25">
      <c r="M874" s="27"/>
    </row>
    <row r="875" spans="13:13" x14ac:dyDescent="0.25">
      <c r="M875" s="27"/>
    </row>
    <row r="876" spans="13:13" x14ac:dyDescent="0.25">
      <c r="M876" s="27"/>
    </row>
    <row r="877" spans="13:13" x14ac:dyDescent="0.25">
      <c r="M877" s="27"/>
    </row>
    <row r="878" spans="13:13" x14ac:dyDescent="0.25">
      <c r="M878" s="27"/>
    </row>
    <row r="879" spans="13:13" x14ac:dyDescent="0.25">
      <c r="M879" s="27"/>
    </row>
    <row r="880" spans="13:13" x14ac:dyDescent="0.25">
      <c r="M880" s="27"/>
    </row>
    <row r="881" spans="13:13" x14ac:dyDescent="0.25">
      <c r="M881" s="27"/>
    </row>
    <row r="882" spans="13:13" x14ac:dyDescent="0.25">
      <c r="M882" s="27"/>
    </row>
    <row r="883" spans="13:13" x14ac:dyDescent="0.25">
      <c r="M883" s="27"/>
    </row>
    <row r="884" spans="13:13" x14ac:dyDescent="0.25">
      <c r="M884" s="27"/>
    </row>
    <row r="885" spans="13:13" x14ac:dyDescent="0.25">
      <c r="M885" s="27"/>
    </row>
    <row r="886" spans="13:13" x14ac:dyDescent="0.25">
      <c r="M886" s="27"/>
    </row>
    <row r="887" spans="13:13" x14ac:dyDescent="0.25">
      <c r="M887" s="27"/>
    </row>
    <row r="888" spans="13:13" x14ac:dyDescent="0.25">
      <c r="M888" s="27"/>
    </row>
    <row r="889" spans="13:13" x14ac:dyDescent="0.25">
      <c r="M889" s="27"/>
    </row>
    <row r="890" spans="13:13" x14ac:dyDescent="0.25">
      <c r="M890" s="27"/>
    </row>
    <row r="891" spans="13:13" x14ac:dyDescent="0.25">
      <c r="M891" s="27"/>
    </row>
    <row r="892" spans="13:13" x14ac:dyDescent="0.25">
      <c r="M892" s="27"/>
    </row>
    <row r="893" spans="13:13" x14ac:dyDescent="0.25">
      <c r="M893" s="27"/>
    </row>
    <row r="894" spans="13:13" x14ac:dyDescent="0.25">
      <c r="M894" s="27"/>
    </row>
    <row r="895" spans="13:13" x14ac:dyDescent="0.25">
      <c r="M895" s="27"/>
    </row>
    <row r="896" spans="13:13" x14ac:dyDescent="0.25">
      <c r="M896" s="27"/>
    </row>
    <row r="897" spans="13:13" x14ac:dyDescent="0.25">
      <c r="M897" s="27"/>
    </row>
    <row r="898" spans="13:13" x14ac:dyDescent="0.25">
      <c r="M898" s="27"/>
    </row>
    <row r="899" spans="13:13" x14ac:dyDescent="0.25">
      <c r="M899" s="27"/>
    </row>
    <row r="900" spans="13:13" x14ac:dyDescent="0.25">
      <c r="M900" s="27"/>
    </row>
    <row r="901" spans="13:13" x14ac:dyDescent="0.25">
      <c r="M901" s="27"/>
    </row>
    <row r="902" spans="13:13" x14ac:dyDescent="0.25">
      <c r="M902" s="27"/>
    </row>
    <row r="903" spans="13:13" x14ac:dyDescent="0.25">
      <c r="M903" s="27"/>
    </row>
    <row r="904" spans="13:13" x14ac:dyDescent="0.25">
      <c r="M904" s="27"/>
    </row>
    <row r="905" spans="13:13" x14ac:dyDescent="0.25">
      <c r="M905" s="27"/>
    </row>
    <row r="906" spans="13:13" x14ac:dyDescent="0.25">
      <c r="M906" s="27"/>
    </row>
    <row r="907" spans="13:13" x14ac:dyDescent="0.25">
      <c r="M907" s="27"/>
    </row>
    <row r="908" spans="13:13" x14ac:dyDescent="0.25">
      <c r="M908" s="27"/>
    </row>
    <row r="909" spans="13:13" x14ac:dyDescent="0.25">
      <c r="M909" s="27"/>
    </row>
    <row r="910" spans="13:13" x14ac:dyDescent="0.25">
      <c r="M910" s="27"/>
    </row>
    <row r="911" spans="13:13" x14ac:dyDescent="0.25">
      <c r="M911" s="27"/>
    </row>
    <row r="912" spans="13:13" x14ac:dyDescent="0.25">
      <c r="M912" s="27"/>
    </row>
    <row r="913" spans="13:13" x14ac:dyDescent="0.25">
      <c r="M913" s="27"/>
    </row>
    <row r="914" spans="13:13" x14ac:dyDescent="0.25">
      <c r="M914" s="27"/>
    </row>
    <row r="915" spans="13:13" x14ac:dyDescent="0.25">
      <c r="M915" s="27"/>
    </row>
    <row r="916" spans="13:13" x14ac:dyDescent="0.25">
      <c r="M916" s="27"/>
    </row>
    <row r="917" spans="13:13" x14ac:dyDescent="0.25">
      <c r="M917" s="27"/>
    </row>
    <row r="918" spans="13:13" x14ac:dyDescent="0.25">
      <c r="M918" s="27"/>
    </row>
    <row r="919" spans="13:13" x14ac:dyDescent="0.25">
      <c r="M919" s="27"/>
    </row>
    <row r="920" spans="13:13" x14ac:dyDescent="0.25">
      <c r="M920" s="27"/>
    </row>
    <row r="921" spans="13:13" x14ac:dyDescent="0.25">
      <c r="M921" s="27"/>
    </row>
    <row r="922" spans="13:13" x14ac:dyDescent="0.25">
      <c r="M922" s="27"/>
    </row>
    <row r="923" spans="13:13" x14ac:dyDescent="0.25">
      <c r="M923" s="27"/>
    </row>
    <row r="924" spans="13:13" x14ac:dyDescent="0.25">
      <c r="M924" s="27"/>
    </row>
    <row r="925" spans="13:13" x14ac:dyDescent="0.25">
      <c r="M925" s="27"/>
    </row>
    <row r="926" spans="13:13" x14ac:dyDescent="0.25">
      <c r="M926" s="27"/>
    </row>
    <row r="927" spans="13:13" x14ac:dyDescent="0.25">
      <c r="M927" s="27"/>
    </row>
    <row r="928" spans="13:13" x14ac:dyDescent="0.25">
      <c r="M928" s="27"/>
    </row>
    <row r="929" spans="13:13" x14ac:dyDescent="0.25">
      <c r="M929" s="27"/>
    </row>
    <row r="930" spans="13:13" x14ac:dyDescent="0.25">
      <c r="M930" s="27"/>
    </row>
    <row r="931" spans="13:13" x14ac:dyDescent="0.25">
      <c r="M931" s="27"/>
    </row>
    <row r="932" spans="13:13" x14ac:dyDescent="0.25">
      <c r="M932" s="27"/>
    </row>
    <row r="933" spans="13:13" x14ac:dyDescent="0.25">
      <c r="M933" s="27"/>
    </row>
    <row r="934" spans="13:13" x14ac:dyDescent="0.25">
      <c r="M934" s="27"/>
    </row>
    <row r="935" spans="13:13" x14ac:dyDescent="0.25">
      <c r="M935" s="27"/>
    </row>
    <row r="936" spans="13:13" x14ac:dyDescent="0.25">
      <c r="M936" s="27"/>
    </row>
    <row r="937" spans="13:13" x14ac:dyDescent="0.25">
      <c r="M937" s="27"/>
    </row>
    <row r="938" spans="13:13" x14ac:dyDescent="0.25">
      <c r="M938" s="27"/>
    </row>
    <row r="939" spans="13:13" x14ac:dyDescent="0.25">
      <c r="M939" s="27"/>
    </row>
    <row r="940" spans="13:13" x14ac:dyDescent="0.25">
      <c r="M940" s="27"/>
    </row>
    <row r="941" spans="13:13" x14ac:dyDescent="0.25">
      <c r="M941" s="27"/>
    </row>
    <row r="942" spans="13:13" x14ac:dyDescent="0.25">
      <c r="M942" s="27"/>
    </row>
    <row r="943" spans="13:13" x14ac:dyDescent="0.25">
      <c r="M943" s="27"/>
    </row>
    <row r="944" spans="13:13" x14ac:dyDescent="0.25">
      <c r="M944" s="27"/>
    </row>
    <row r="945" spans="13:13" x14ac:dyDescent="0.25">
      <c r="M945" s="27"/>
    </row>
    <row r="946" spans="13:13" x14ac:dyDescent="0.25">
      <c r="M946" s="27"/>
    </row>
    <row r="947" spans="13:13" x14ac:dyDescent="0.25">
      <c r="M947" s="27"/>
    </row>
    <row r="948" spans="13:13" x14ac:dyDescent="0.25">
      <c r="M948" s="27"/>
    </row>
    <row r="949" spans="13:13" x14ac:dyDescent="0.25">
      <c r="M949" s="27"/>
    </row>
    <row r="950" spans="13:13" x14ac:dyDescent="0.25">
      <c r="M950" s="27"/>
    </row>
    <row r="951" spans="13:13" x14ac:dyDescent="0.25">
      <c r="M951" s="27"/>
    </row>
    <row r="952" spans="13:13" x14ac:dyDescent="0.25">
      <c r="M952" s="27"/>
    </row>
    <row r="953" spans="13:13" x14ac:dyDescent="0.25">
      <c r="M953" s="27"/>
    </row>
    <row r="954" spans="13:13" x14ac:dyDescent="0.25">
      <c r="M954" s="27"/>
    </row>
    <row r="955" spans="13:13" x14ac:dyDescent="0.25">
      <c r="M955" s="27"/>
    </row>
    <row r="956" spans="13:13" x14ac:dyDescent="0.25">
      <c r="M956" s="27"/>
    </row>
    <row r="957" spans="13:13" x14ac:dyDescent="0.25">
      <c r="M957" s="27"/>
    </row>
    <row r="958" spans="13:13" x14ac:dyDescent="0.25">
      <c r="M958" s="27"/>
    </row>
    <row r="959" spans="13:13" x14ac:dyDescent="0.25">
      <c r="M959" s="27"/>
    </row>
    <row r="960" spans="13:13" x14ac:dyDescent="0.25">
      <c r="M960" s="27"/>
    </row>
    <row r="961" spans="13:13" x14ac:dyDescent="0.25">
      <c r="M961" s="27"/>
    </row>
    <row r="962" spans="13:13" x14ac:dyDescent="0.25">
      <c r="M962" s="27"/>
    </row>
    <row r="963" spans="13:13" x14ac:dyDescent="0.25">
      <c r="M963" s="27"/>
    </row>
    <row r="964" spans="13:13" x14ac:dyDescent="0.25">
      <c r="M964" s="27"/>
    </row>
    <row r="965" spans="13:13" x14ac:dyDescent="0.25">
      <c r="M965" s="27"/>
    </row>
    <row r="966" spans="13:13" x14ac:dyDescent="0.25">
      <c r="M966" s="27"/>
    </row>
    <row r="967" spans="13:13" x14ac:dyDescent="0.25">
      <c r="M967" s="27"/>
    </row>
    <row r="968" spans="13:13" x14ac:dyDescent="0.25">
      <c r="M968" s="27"/>
    </row>
    <row r="969" spans="13:13" x14ac:dyDescent="0.25">
      <c r="M969" s="27"/>
    </row>
    <row r="970" spans="13:13" x14ac:dyDescent="0.25">
      <c r="M970" s="27"/>
    </row>
    <row r="971" spans="13:13" x14ac:dyDescent="0.25">
      <c r="M971" s="27"/>
    </row>
    <row r="972" spans="13:13" x14ac:dyDescent="0.25">
      <c r="M972" s="27"/>
    </row>
    <row r="973" spans="13:13" x14ac:dyDescent="0.25">
      <c r="M973" s="27"/>
    </row>
    <row r="974" spans="13:13" x14ac:dyDescent="0.25">
      <c r="M974" s="27"/>
    </row>
    <row r="975" spans="13:13" x14ac:dyDescent="0.25">
      <c r="M975" s="27"/>
    </row>
    <row r="976" spans="13:13" x14ac:dyDescent="0.25">
      <c r="M976" s="27"/>
    </row>
    <row r="977" spans="13:13" x14ac:dyDescent="0.25">
      <c r="M977" s="27"/>
    </row>
    <row r="978" spans="13:13" x14ac:dyDescent="0.25">
      <c r="M978" s="27"/>
    </row>
    <row r="979" spans="13:13" x14ac:dyDescent="0.25">
      <c r="M979" s="27"/>
    </row>
    <row r="980" spans="13:13" x14ac:dyDescent="0.25">
      <c r="M980" s="27"/>
    </row>
    <row r="981" spans="13:13" x14ac:dyDescent="0.25">
      <c r="M981" s="27"/>
    </row>
    <row r="982" spans="13:13" x14ac:dyDescent="0.25">
      <c r="M982" s="27"/>
    </row>
    <row r="983" spans="13:13" x14ac:dyDescent="0.25">
      <c r="M983" s="27"/>
    </row>
    <row r="984" spans="13:13" x14ac:dyDescent="0.25">
      <c r="M984" s="27"/>
    </row>
    <row r="985" spans="13:13" x14ac:dyDescent="0.25">
      <c r="M985" s="27"/>
    </row>
    <row r="986" spans="13:13" x14ac:dyDescent="0.25">
      <c r="M986" s="27"/>
    </row>
    <row r="987" spans="13:13" x14ac:dyDescent="0.25">
      <c r="M987" s="27"/>
    </row>
    <row r="988" spans="13:13" x14ac:dyDescent="0.25">
      <c r="M988" s="27"/>
    </row>
    <row r="989" spans="13:13" x14ac:dyDescent="0.25">
      <c r="M989" s="27"/>
    </row>
    <row r="990" spans="13:13" x14ac:dyDescent="0.25">
      <c r="M990" s="27"/>
    </row>
    <row r="991" spans="13:13" x14ac:dyDescent="0.25">
      <c r="M991" s="27"/>
    </row>
    <row r="992" spans="13:13" x14ac:dyDescent="0.25">
      <c r="M992" s="27"/>
    </row>
    <row r="993" spans="13:13" x14ac:dyDescent="0.25">
      <c r="M993" s="27"/>
    </row>
    <row r="994" spans="13:13" x14ac:dyDescent="0.25">
      <c r="M994" s="27"/>
    </row>
    <row r="995" spans="13:13" x14ac:dyDescent="0.25">
      <c r="M995" s="27"/>
    </row>
    <row r="996" spans="13:13" x14ac:dyDescent="0.25">
      <c r="M996" s="27"/>
    </row>
    <row r="997" spans="13:13" x14ac:dyDescent="0.25">
      <c r="M997" s="27"/>
    </row>
    <row r="998" spans="13:13" x14ac:dyDescent="0.25">
      <c r="M998" s="27"/>
    </row>
    <row r="999" spans="13:13" x14ac:dyDescent="0.25">
      <c r="M999" s="27"/>
    </row>
    <row r="1000" spans="13:13" x14ac:dyDescent="0.25">
      <c r="M1000" s="27"/>
    </row>
    <row r="1001" spans="13:13" x14ac:dyDescent="0.25">
      <c r="M1001" s="27"/>
    </row>
    <row r="1002" spans="13:13" x14ac:dyDescent="0.25">
      <c r="M1002" s="27"/>
    </row>
    <row r="1003" spans="13:13" x14ac:dyDescent="0.25">
      <c r="M1003" s="27"/>
    </row>
    <row r="1004" spans="13:13" x14ac:dyDescent="0.25">
      <c r="M1004" s="27"/>
    </row>
    <row r="1005" spans="13:13" x14ac:dyDescent="0.25">
      <c r="M1005" s="27"/>
    </row>
    <row r="1006" spans="13:13" x14ac:dyDescent="0.25">
      <c r="M1006" s="27"/>
    </row>
    <row r="1007" spans="13:13" x14ac:dyDescent="0.25">
      <c r="M1007" s="27"/>
    </row>
    <row r="1008" spans="13:13" x14ac:dyDescent="0.25">
      <c r="M1008" s="27"/>
    </row>
    <row r="1009" spans="13:13" x14ac:dyDescent="0.25">
      <c r="M1009" s="27"/>
    </row>
    <row r="1010" spans="13:13" x14ac:dyDescent="0.25">
      <c r="M1010" s="27"/>
    </row>
    <row r="1011" spans="13:13" x14ac:dyDescent="0.25">
      <c r="M1011" s="27"/>
    </row>
    <row r="1012" spans="13:13" x14ac:dyDescent="0.25">
      <c r="M1012" s="27"/>
    </row>
    <row r="1013" spans="13:13" x14ac:dyDescent="0.25">
      <c r="M1013" s="27"/>
    </row>
    <row r="1014" spans="13:13" x14ac:dyDescent="0.25">
      <c r="M1014" s="27"/>
    </row>
    <row r="1015" spans="13:13" x14ac:dyDescent="0.25">
      <c r="M1015" s="27"/>
    </row>
    <row r="1016" spans="13:13" x14ac:dyDescent="0.25">
      <c r="M1016" s="27"/>
    </row>
    <row r="1017" spans="13:13" x14ac:dyDescent="0.25">
      <c r="M1017" s="27"/>
    </row>
    <row r="1018" spans="13:13" x14ac:dyDescent="0.25">
      <c r="M1018" s="27"/>
    </row>
    <row r="1019" spans="13:13" x14ac:dyDescent="0.25">
      <c r="M1019" s="27"/>
    </row>
    <row r="1020" spans="13:13" x14ac:dyDescent="0.25">
      <c r="M1020" s="27"/>
    </row>
    <row r="1021" spans="13:13" x14ac:dyDescent="0.25">
      <c r="M1021" s="27"/>
    </row>
    <row r="1022" spans="13:13" x14ac:dyDescent="0.25">
      <c r="M1022" s="27"/>
    </row>
    <row r="1023" spans="13:13" x14ac:dyDescent="0.25">
      <c r="M1023" s="27"/>
    </row>
    <row r="1024" spans="13:13" x14ac:dyDescent="0.25">
      <c r="M1024" s="27"/>
    </row>
    <row r="1025" spans="13:13" x14ac:dyDescent="0.25">
      <c r="M1025" s="27"/>
    </row>
    <row r="1026" spans="13:13" x14ac:dyDescent="0.25">
      <c r="M1026" s="27"/>
    </row>
    <row r="1027" spans="13:13" x14ac:dyDescent="0.25">
      <c r="M1027" s="27"/>
    </row>
    <row r="1028" spans="13:13" x14ac:dyDescent="0.25">
      <c r="M1028" s="27"/>
    </row>
    <row r="1029" spans="13:13" x14ac:dyDescent="0.25">
      <c r="M1029" s="27"/>
    </row>
    <row r="1030" spans="13:13" x14ac:dyDescent="0.25">
      <c r="M1030" s="27"/>
    </row>
    <row r="1031" spans="13:13" x14ac:dyDescent="0.25">
      <c r="M1031" s="27"/>
    </row>
    <row r="1032" spans="13:13" x14ac:dyDescent="0.25">
      <c r="M1032" s="27"/>
    </row>
    <row r="1033" spans="13:13" x14ac:dyDescent="0.25">
      <c r="M1033" s="27"/>
    </row>
    <row r="1034" spans="13:13" x14ac:dyDescent="0.25">
      <c r="M1034" s="27"/>
    </row>
    <row r="1035" spans="13:13" x14ac:dyDescent="0.25">
      <c r="M1035" s="27"/>
    </row>
    <row r="1036" spans="13:13" x14ac:dyDescent="0.25">
      <c r="M1036" s="27"/>
    </row>
    <row r="1037" spans="13:13" x14ac:dyDescent="0.25">
      <c r="M1037" s="27"/>
    </row>
    <row r="1038" spans="13:13" x14ac:dyDescent="0.25">
      <c r="M1038" s="27"/>
    </row>
    <row r="1039" spans="13:13" x14ac:dyDescent="0.25">
      <c r="M1039" s="27"/>
    </row>
    <row r="1040" spans="13:13" x14ac:dyDescent="0.25">
      <c r="M1040" s="27"/>
    </row>
    <row r="1041" spans="13:13" x14ac:dyDescent="0.25">
      <c r="M1041" s="27"/>
    </row>
    <row r="1042" spans="13:13" x14ac:dyDescent="0.25">
      <c r="M1042" s="27"/>
    </row>
    <row r="1043" spans="13:13" x14ac:dyDescent="0.25">
      <c r="M1043" s="27"/>
    </row>
    <row r="1044" spans="13:13" x14ac:dyDescent="0.25">
      <c r="M1044" s="27"/>
    </row>
    <row r="1045" spans="13:13" x14ac:dyDescent="0.25">
      <c r="M1045" s="27"/>
    </row>
    <row r="1046" spans="13:13" x14ac:dyDescent="0.25">
      <c r="M1046" s="27"/>
    </row>
    <row r="1047" spans="13:13" x14ac:dyDescent="0.25">
      <c r="M1047" s="27"/>
    </row>
    <row r="1048" spans="13:13" x14ac:dyDescent="0.25">
      <c r="M1048" s="27"/>
    </row>
    <row r="1049" spans="13:13" x14ac:dyDescent="0.25">
      <c r="M1049" s="27"/>
    </row>
    <row r="1050" spans="13:13" x14ac:dyDescent="0.25">
      <c r="M1050" s="27"/>
    </row>
    <row r="1051" spans="13:13" x14ac:dyDescent="0.25">
      <c r="M1051" s="27"/>
    </row>
    <row r="1052" spans="13:13" x14ac:dyDescent="0.25">
      <c r="M1052" s="27"/>
    </row>
    <row r="1053" spans="13:13" x14ac:dyDescent="0.25">
      <c r="M1053" s="27"/>
    </row>
    <row r="1054" spans="13:13" x14ac:dyDescent="0.25">
      <c r="M1054" s="27"/>
    </row>
    <row r="1055" spans="13:13" x14ac:dyDescent="0.25">
      <c r="M1055" s="27"/>
    </row>
    <row r="1056" spans="13:13" x14ac:dyDescent="0.25">
      <c r="M1056" s="27"/>
    </row>
    <row r="1057" spans="13:13" x14ac:dyDescent="0.25">
      <c r="M1057" s="27"/>
    </row>
    <row r="1058" spans="13:13" x14ac:dyDescent="0.25">
      <c r="M1058" s="27"/>
    </row>
    <row r="1059" spans="13:13" x14ac:dyDescent="0.25">
      <c r="M1059" s="27"/>
    </row>
    <row r="1060" spans="13:13" x14ac:dyDescent="0.25">
      <c r="M1060" s="27"/>
    </row>
    <row r="1061" spans="13:13" x14ac:dyDescent="0.25">
      <c r="M1061" s="27"/>
    </row>
    <row r="1062" spans="13:13" x14ac:dyDescent="0.25">
      <c r="M1062" s="27"/>
    </row>
    <row r="1063" spans="13:13" x14ac:dyDescent="0.25">
      <c r="M1063" s="27"/>
    </row>
    <row r="1064" spans="13:13" x14ac:dyDescent="0.25">
      <c r="M1064" s="27"/>
    </row>
    <row r="1065" spans="13:13" x14ac:dyDescent="0.25">
      <c r="M1065" s="27"/>
    </row>
    <row r="1066" spans="13:13" x14ac:dyDescent="0.25">
      <c r="M1066" s="27"/>
    </row>
    <row r="1067" spans="13:13" x14ac:dyDescent="0.25">
      <c r="M1067" s="27"/>
    </row>
    <row r="1068" spans="13:13" x14ac:dyDescent="0.25">
      <c r="M1068" s="27"/>
    </row>
    <row r="1069" spans="13:13" x14ac:dyDescent="0.25">
      <c r="M1069" s="27"/>
    </row>
    <row r="1070" spans="13:13" x14ac:dyDescent="0.25">
      <c r="M1070" s="27"/>
    </row>
    <row r="1071" spans="13:13" x14ac:dyDescent="0.25">
      <c r="M1071" s="27"/>
    </row>
    <row r="1072" spans="13:13" x14ac:dyDescent="0.25">
      <c r="M1072" s="27"/>
    </row>
    <row r="1073" spans="13:13" x14ac:dyDescent="0.25">
      <c r="M1073" s="27"/>
    </row>
    <row r="1074" spans="13:13" x14ac:dyDescent="0.25">
      <c r="M1074" s="27"/>
    </row>
    <row r="1075" spans="13:13" x14ac:dyDescent="0.25">
      <c r="M1075" s="27"/>
    </row>
    <row r="1076" spans="13:13" x14ac:dyDescent="0.25">
      <c r="M1076" s="27"/>
    </row>
    <row r="1077" spans="13:13" x14ac:dyDescent="0.25">
      <c r="M1077" s="27"/>
    </row>
    <row r="1078" spans="13:13" x14ac:dyDescent="0.25">
      <c r="M1078" s="27"/>
    </row>
    <row r="1079" spans="13:13" x14ac:dyDescent="0.25">
      <c r="M1079" s="27"/>
    </row>
    <row r="1080" spans="13:13" x14ac:dyDescent="0.25">
      <c r="M1080" s="27"/>
    </row>
    <row r="1081" spans="13:13" x14ac:dyDescent="0.25">
      <c r="M1081" s="27"/>
    </row>
    <row r="1082" spans="13:13" x14ac:dyDescent="0.25">
      <c r="M1082" s="27"/>
    </row>
    <row r="1083" spans="13:13" x14ac:dyDescent="0.25">
      <c r="M1083" s="27"/>
    </row>
    <row r="1084" spans="13:13" x14ac:dyDescent="0.25">
      <c r="M1084" s="27"/>
    </row>
    <row r="1085" spans="13:13" x14ac:dyDescent="0.25">
      <c r="M1085" s="27"/>
    </row>
    <row r="1086" spans="13:13" x14ac:dyDescent="0.25">
      <c r="M1086" s="27"/>
    </row>
    <row r="1087" spans="13:13" x14ac:dyDescent="0.25">
      <c r="M1087" s="27"/>
    </row>
    <row r="1088" spans="13:13" x14ac:dyDescent="0.25">
      <c r="M1088" s="27"/>
    </row>
    <row r="1089" spans="13:13" x14ac:dyDescent="0.25">
      <c r="M1089" s="27"/>
    </row>
    <row r="1090" spans="13:13" x14ac:dyDescent="0.25">
      <c r="M1090" s="27"/>
    </row>
    <row r="1091" spans="13:13" x14ac:dyDescent="0.25">
      <c r="M1091" s="27"/>
    </row>
    <row r="1092" spans="13:13" x14ac:dyDescent="0.25">
      <c r="M1092" s="27"/>
    </row>
    <row r="1093" spans="13:13" x14ac:dyDescent="0.25">
      <c r="M1093" s="27"/>
    </row>
    <row r="1094" spans="13:13" x14ac:dyDescent="0.25">
      <c r="M1094" s="27"/>
    </row>
    <row r="1095" spans="13:13" x14ac:dyDescent="0.25">
      <c r="M1095" s="27"/>
    </row>
    <row r="1096" spans="13:13" x14ac:dyDescent="0.25">
      <c r="M1096" s="27"/>
    </row>
    <row r="1097" spans="13:13" x14ac:dyDescent="0.25">
      <c r="M1097" s="27"/>
    </row>
    <row r="1098" spans="13:13" x14ac:dyDescent="0.25">
      <c r="M1098" s="27"/>
    </row>
    <row r="1099" spans="13:13" x14ac:dyDescent="0.25">
      <c r="M1099" s="27"/>
    </row>
    <row r="1100" spans="13:13" x14ac:dyDescent="0.25">
      <c r="M1100" s="27"/>
    </row>
    <row r="1101" spans="13:13" x14ac:dyDescent="0.25">
      <c r="M1101" s="27"/>
    </row>
    <row r="1102" spans="13:13" x14ac:dyDescent="0.25">
      <c r="M1102" s="27"/>
    </row>
    <row r="1103" spans="13:13" x14ac:dyDescent="0.25">
      <c r="M1103" s="27"/>
    </row>
    <row r="1104" spans="13:13" x14ac:dyDescent="0.25">
      <c r="M1104" s="27"/>
    </row>
    <row r="1105" spans="13:13" x14ac:dyDescent="0.25">
      <c r="M1105" s="27"/>
    </row>
    <row r="1106" spans="13:13" x14ac:dyDescent="0.25">
      <c r="M1106" s="27"/>
    </row>
    <row r="1107" spans="13:13" x14ac:dyDescent="0.25">
      <c r="M1107" s="27"/>
    </row>
    <row r="1108" spans="13:13" x14ac:dyDescent="0.25">
      <c r="M1108" s="27"/>
    </row>
    <row r="1109" spans="13:13" x14ac:dyDescent="0.25">
      <c r="M1109" s="27"/>
    </row>
    <row r="1110" spans="13:13" x14ac:dyDescent="0.25">
      <c r="M1110" s="27"/>
    </row>
    <row r="1111" spans="13:13" x14ac:dyDescent="0.25">
      <c r="M1111" s="27"/>
    </row>
    <row r="1112" spans="13:13" x14ac:dyDescent="0.25">
      <c r="M1112" s="27"/>
    </row>
    <row r="1113" spans="13:13" x14ac:dyDescent="0.25">
      <c r="M1113" s="27"/>
    </row>
    <row r="1114" spans="13:13" x14ac:dyDescent="0.25">
      <c r="M1114" s="27"/>
    </row>
    <row r="1115" spans="13:13" x14ac:dyDescent="0.25">
      <c r="M1115" s="27"/>
    </row>
    <row r="1116" spans="13:13" x14ac:dyDescent="0.25">
      <c r="M1116" s="27"/>
    </row>
    <row r="1117" spans="13:13" x14ac:dyDescent="0.25">
      <c r="M1117" s="27"/>
    </row>
    <row r="1118" spans="13:13" x14ac:dyDescent="0.25">
      <c r="M1118" s="27"/>
    </row>
    <row r="1119" spans="13:13" x14ac:dyDescent="0.25">
      <c r="M1119" s="27"/>
    </row>
    <row r="1120" spans="13:13" x14ac:dyDescent="0.25">
      <c r="M1120" s="27"/>
    </row>
    <row r="1121" spans="13:13" x14ac:dyDescent="0.25">
      <c r="M1121" s="27"/>
    </row>
    <row r="1122" spans="13:13" x14ac:dyDescent="0.25">
      <c r="M1122" s="27"/>
    </row>
    <row r="1123" spans="13:13" x14ac:dyDescent="0.25">
      <c r="M1123" s="27"/>
    </row>
    <row r="1124" spans="13:13" x14ac:dyDescent="0.25">
      <c r="M1124" s="27"/>
    </row>
    <row r="1125" spans="13:13" x14ac:dyDescent="0.25">
      <c r="M1125" s="27"/>
    </row>
    <row r="1126" spans="13:13" x14ac:dyDescent="0.25">
      <c r="M1126" s="27"/>
    </row>
    <row r="1127" spans="13:13" x14ac:dyDescent="0.25">
      <c r="M1127" s="27"/>
    </row>
    <row r="1128" spans="13:13" x14ac:dyDescent="0.25">
      <c r="M1128" s="27"/>
    </row>
    <row r="1129" spans="13:13" x14ac:dyDescent="0.25">
      <c r="M1129" s="27"/>
    </row>
    <row r="1130" spans="13:13" x14ac:dyDescent="0.25">
      <c r="M1130" s="27"/>
    </row>
    <row r="1131" spans="13:13" x14ac:dyDescent="0.25">
      <c r="M1131" s="27"/>
    </row>
    <row r="1132" spans="13:13" x14ac:dyDescent="0.25">
      <c r="M1132" s="27"/>
    </row>
    <row r="1133" spans="13:13" x14ac:dyDescent="0.25">
      <c r="M1133" s="27"/>
    </row>
    <row r="1134" spans="13:13" x14ac:dyDescent="0.25">
      <c r="M1134" s="27"/>
    </row>
    <row r="1135" spans="13:13" x14ac:dyDescent="0.25">
      <c r="M1135" s="27"/>
    </row>
    <row r="1136" spans="13:13" x14ac:dyDescent="0.25">
      <c r="M1136" s="27"/>
    </row>
    <row r="1137" spans="13:13" x14ac:dyDescent="0.25">
      <c r="M1137" s="27"/>
    </row>
    <row r="1138" spans="13:13" x14ac:dyDescent="0.25">
      <c r="M1138" s="27"/>
    </row>
    <row r="1139" spans="13:13" x14ac:dyDescent="0.25">
      <c r="M1139" s="27"/>
    </row>
    <row r="1140" spans="13:13" x14ac:dyDescent="0.25">
      <c r="M1140" s="27"/>
    </row>
    <row r="1141" spans="13:13" x14ac:dyDescent="0.25">
      <c r="M1141" s="27"/>
    </row>
    <row r="1142" spans="13:13" x14ac:dyDescent="0.25">
      <c r="M1142" s="27"/>
    </row>
    <row r="1143" spans="13:13" x14ac:dyDescent="0.25">
      <c r="M1143" s="27"/>
    </row>
    <row r="1144" spans="13:13" x14ac:dyDescent="0.25">
      <c r="M1144" s="27"/>
    </row>
    <row r="1145" spans="13:13" x14ac:dyDescent="0.25">
      <c r="M1145" s="27"/>
    </row>
    <row r="1146" spans="13:13" x14ac:dyDescent="0.25">
      <c r="M1146" s="27"/>
    </row>
    <row r="1147" spans="13:13" x14ac:dyDescent="0.25">
      <c r="M1147" s="27"/>
    </row>
    <row r="1148" spans="13:13" x14ac:dyDescent="0.25">
      <c r="M1148" s="27"/>
    </row>
    <row r="1149" spans="13:13" x14ac:dyDescent="0.25">
      <c r="M1149" s="27"/>
    </row>
    <row r="1150" spans="13:13" x14ac:dyDescent="0.25">
      <c r="M1150" s="27"/>
    </row>
    <row r="1151" spans="13:13" x14ac:dyDescent="0.25">
      <c r="M1151" s="27"/>
    </row>
    <row r="1152" spans="13:13" x14ac:dyDescent="0.25">
      <c r="M1152" s="27"/>
    </row>
    <row r="1153" spans="13:13" x14ac:dyDescent="0.25">
      <c r="M1153" s="27"/>
    </row>
    <row r="1154" spans="13:13" x14ac:dyDescent="0.25">
      <c r="M1154" s="27"/>
    </row>
    <row r="1155" spans="13:13" x14ac:dyDescent="0.25">
      <c r="M1155" s="27"/>
    </row>
    <row r="1156" spans="13:13" x14ac:dyDescent="0.25">
      <c r="M1156" s="27"/>
    </row>
    <row r="1157" spans="13:13" x14ac:dyDescent="0.25">
      <c r="M1157" s="27"/>
    </row>
    <row r="1158" spans="13:13" x14ac:dyDescent="0.25">
      <c r="M1158" s="27"/>
    </row>
    <row r="1159" spans="13:13" x14ac:dyDescent="0.25">
      <c r="M1159" s="27"/>
    </row>
    <row r="1160" spans="13:13" x14ac:dyDescent="0.25">
      <c r="M1160" s="27"/>
    </row>
    <row r="1161" spans="13:13" x14ac:dyDescent="0.25">
      <c r="M1161" s="27"/>
    </row>
    <row r="1162" spans="13:13" x14ac:dyDescent="0.25">
      <c r="M1162" s="27"/>
    </row>
    <row r="1163" spans="13:13" x14ac:dyDescent="0.25">
      <c r="M1163" s="27"/>
    </row>
    <row r="1164" spans="13:13" x14ac:dyDescent="0.25">
      <c r="M1164" s="27"/>
    </row>
    <row r="1165" spans="13:13" x14ac:dyDescent="0.25">
      <c r="M1165" s="27"/>
    </row>
    <row r="1166" spans="13:13" x14ac:dyDescent="0.25">
      <c r="M1166" s="27"/>
    </row>
    <row r="1167" spans="13:13" x14ac:dyDescent="0.25">
      <c r="M1167" s="27"/>
    </row>
    <row r="1168" spans="13:13" x14ac:dyDescent="0.25">
      <c r="M1168" s="27"/>
    </row>
    <row r="1169" spans="13:13" x14ac:dyDescent="0.25">
      <c r="M1169" s="27"/>
    </row>
    <row r="1170" spans="13:13" x14ac:dyDescent="0.25">
      <c r="M1170" s="27"/>
    </row>
    <row r="1171" spans="13:13" x14ac:dyDescent="0.25">
      <c r="M1171" s="27"/>
    </row>
    <row r="1172" spans="13:13" x14ac:dyDescent="0.25">
      <c r="M1172" s="27"/>
    </row>
    <row r="1173" spans="13:13" x14ac:dyDescent="0.25">
      <c r="M1173" s="27"/>
    </row>
    <row r="1174" spans="13:13" x14ac:dyDescent="0.25">
      <c r="M1174" s="27"/>
    </row>
    <row r="1175" spans="13:13" x14ac:dyDescent="0.25">
      <c r="M1175" s="27"/>
    </row>
    <row r="1176" spans="13:13" x14ac:dyDescent="0.25">
      <c r="M1176" s="27"/>
    </row>
    <row r="1177" spans="13:13" x14ac:dyDescent="0.25">
      <c r="M1177" s="27"/>
    </row>
    <row r="1178" spans="13:13" x14ac:dyDescent="0.25">
      <c r="M1178" s="27"/>
    </row>
    <row r="1179" spans="13:13" x14ac:dyDescent="0.25">
      <c r="M1179" s="27"/>
    </row>
    <row r="1180" spans="13:13" x14ac:dyDescent="0.25">
      <c r="M1180" s="27"/>
    </row>
    <row r="1181" spans="13:13" x14ac:dyDescent="0.25">
      <c r="M1181" s="27"/>
    </row>
    <row r="1182" spans="13:13" x14ac:dyDescent="0.25">
      <c r="M1182" s="27"/>
    </row>
    <row r="1183" spans="13:13" x14ac:dyDescent="0.25">
      <c r="M1183" s="27"/>
    </row>
    <row r="1184" spans="13:13" x14ac:dyDescent="0.25">
      <c r="M1184" s="27"/>
    </row>
    <row r="1185" spans="13:13" x14ac:dyDescent="0.25">
      <c r="M1185" s="27"/>
    </row>
    <row r="1186" spans="13:13" x14ac:dyDescent="0.25">
      <c r="M1186" s="27"/>
    </row>
    <row r="1187" spans="13:13" x14ac:dyDescent="0.25">
      <c r="M1187" s="27"/>
    </row>
    <row r="1188" spans="13:13" x14ac:dyDescent="0.25">
      <c r="M1188" s="27"/>
    </row>
    <row r="1189" spans="13:13" x14ac:dyDescent="0.25">
      <c r="M1189" s="27"/>
    </row>
    <row r="1190" spans="13:13" x14ac:dyDescent="0.25">
      <c r="M1190" s="27"/>
    </row>
    <row r="1191" spans="13:13" x14ac:dyDescent="0.25">
      <c r="M1191" s="27"/>
    </row>
    <row r="1192" spans="13:13" x14ac:dyDescent="0.25">
      <c r="M1192" s="27"/>
    </row>
    <row r="1193" spans="13:13" x14ac:dyDescent="0.25">
      <c r="M1193" s="27"/>
    </row>
    <row r="1194" spans="13:13" x14ac:dyDescent="0.25">
      <c r="M1194" s="27"/>
    </row>
    <row r="1195" spans="13:13" x14ac:dyDescent="0.25">
      <c r="M1195" s="27"/>
    </row>
    <row r="1196" spans="13:13" x14ac:dyDescent="0.25">
      <c r="M1196" s="27"/>
    </row>
    <row r="1197" spans="13:13" x14ac:dyDescent="0.25">
      <c r="M1197" s="27"/>
    </row>
    <row r="1198" spans="13:13" x14ac:dyDescent="0.25">
      <c r="M1198" s="27"/>
    </row>
    <row r="1199" spans="13:13" x14ac:dyDescent="0.25">
      <c r="M1199" s="27"/>
    </row>
    <row r="1200" spans="13:13" x14ac:dyDescent="0.25">
      <c r="M1200" s="27"/>
    </row>
    <row r="1201" spans="13:13" x14ac:dyDescent="0.25">
      <c r="M1201" s="27"/>
    </row>
    <row r="1202" spans="13:13" x14ac:dyDescent="0.25">
      <c r="M1202" s="27"/>
    </row>
    <row r="1203" spans="13:13" x14ac:dyDescent="0.25">
      <c r="M1203" s="27"/>
    </row>
    <row r="1204" spans="13:13" x14ac:dyDescent="0.25">
      <c r="M1204" s="27"/>
    </row>
    <row r="1205" spans="13:13" x14ac:dyDescent="0.25">
      <c r="M1205" s="27"/>
    </row>
    <row r="1206" spans="13:13" x14ac:dyDescent="0.25">
      <c r="M1206" s="27"/>
    </row>
    <row r="1207" spans="13:13" x14ac:dyDescent="0.25">
      <c r="M1207" s="27"/>
    </row>
    <row r="1208" spans="13:13" x14ac:dyDescent="0.25">
      <c r="M1208" s="27"/>
    </row>
    <row r="1209" spans="13:13" x14ac:dyDescent="0.25">
      <c r="M1209" s="27"/>
    </row>
    <row r="1210" spans="13:13" x14ac:dyDescent="0.25">
      <c r="M1210" s="27"/>
    </row>
    <row r="1211" spans="13:13" x14ac:dyDescent="0.25">
      <c r="M1211" s="27"/>
    </row>
    <row r="1212" spans="13:13" x14ac:dyDescent="0.25">
      <c r="M1212" s="27"/>
    </row>
    <row r="1213" spans="13:13" x14ac:dyDescent="0.25">
      <c r="M1213" s="27"/>
    </row>
    <row r="1214" spans="13:13" x14ac:dyDescent="0.25">
      <c r="M1214" s="27"/>
    </row>
    <row r="1215" spans="13:13" x14ac:dyDescent="0.25">
      <c r="M1215" s="27"/>
    </row>
    <row r="1216" spans="13:13" x14ac:dyDescent="0.25">
      <c r="M1216" s="27"/>
    </row>
    <row r="1217" spans="13:13" x14ac:dyDescent="0.25">
      <c r="M1217" s="27"/>
    </row>
    <row r="1218" spans="13:13" x14ac:dyDescent="0.25">
      <c r="M1218" s="27"/>
    </row>
    <row r="1219" spans="13:13" x14ac:dyDescent="0.25">
      <c r="M1219" s="27"/>
    </row>
    <row r="1220" spans="13:13" x14ac:dyDescent="0.25">
      <c r="M1220" s="27"/>
    </row>
    <row r="1221" spans="13:13" x14ac:dyDescent="0.25">
      <c r="M1221" s="27"/>
    </row>
    <row r="1222" spans="13:13" x14ac:dyDescent="0.25">
      <c r="M1222" s="27"/>
    </row>
    <row r="1223" spans="13:13" x14ac:dyDescent="0.25">
      <c r="M1223" s="27"/>
    </row>
    <row r="1224" spans="13:13" x14ac:dyDescent="0.25">
      <c r="M1224" s="27"/>
    </row>
    <row r="1225" spans="13:13" x14ac:dyDescent="0.25">
      <c r="M1225" s="27"/>
    </row>
    <row r="1226" spans="13:13" x14ac:dyDescent="0.25">
      <c r="M1226" s="27"/>
    </row>
    <row r="1227" spans="13:13" x14ac:dyDescent="0.25">
      <c r="M1227" s="27"/>
    </row>
    <row r="1228" spans="13:13" x14ac:dyDescent="0.25">
      <c r="M1228" s="27"/>
    </row>
    <row r="1229" spans="13:13" x14ac:dyDescent="0.25">
      <c r="M1229" s="27"/>
    </row>
    <row r="1230" spans="13:13" x14ac:dyDescent="0.25">
      <c r="M1230" s="27"/>
    </row>
    <row r="1231" spans="13:13" x14ac:dyDescent="0.25">
      <c r="M1231" s="27"/>
    </row>
    <row r="1232" spans="13:13" x14ac:dyDescent="0.25">
      <c r="M1232" s="27"/>
    </row>
    <row r="1233" spans="13:13" x14ac:dyDescent="0.25">
      <c r="M1233" s="27"/>
    </row>
    <row r="1234" spans="13:13" x14ac:dyDescent="0.25">
      <c r="M1234" s="27"/>
    </row>
    <row r="1235" spans="13:13" x14ac:dyDescent="0.25">
      <c r="M1235" s="27"/>
    </row>
    <row r="1236" spans="13:13" x14ac:dyDescent="0.25">
      <c r="M1236" s="27"/>
    </row>
    <row r="1237" spans="13:13" x14ac:dyDescent="0.25">
      <c r="M1237" s="27"/>
    </row>
    <row r="1238" spans="13:13" x14ac:dyDescent="0.25">
      <c r="M1238" s="27"/>
    </row>
    <row r="1239" spans="13:13" x14ac:dyDescent="0.25">
      <c r="M1239" s="27"/>
    </row>
    <row r="1240" spans="13:13" x14ac:dyDescent="0.25">
      <c r="M1240" s="27"/>
    </row>
    <row r="1241" spans="13:13" x14ac:dyDescent="0.25">
      <c r="M1241" s="27"/>
    </row>
    <row r="1242" spans="13:13" x14ac:dyDescent="0.25">
      <c r="M1242" s="27"/>
    </row>
    <row r="1243" spans="13:13" x14ac:dyDescent="0.25">
      <c r="M1243" s="27"/>
    </row>
    <row r="1244" spans="13:13" x14ac:dyDescent="0.25">
      <c r="M1244" s="27"/>
    </row>
    <row r="1245" spans="13:13" x14ac:dyDescent="0.25">
      <c r="M1245" s="27"/>
    </row>
    <row r="1246" spans="13:13" x14ac:dyDescent="0.25">
      <c r="M1246" s="27"/>
    </row>
    <row r="1247" spans="13:13" x14ac:dyDescent="0.25">
      <c r="M1247" s="27"/>
    </row>
    <row r="1248" spans="13:13" x14ac:dyDescent="0.25">
      <c r="M1248" s="27"/>
    </row>
    <row r="1249" spans="13:13" x14ac:dyDescent="0.25">
      <c r="M1249" s="27"/>
    </row>
    <row r="1250" spans="13:13" x14ac:dyDescent="0.25">
      <c r="M1250" s="27"/>
    </row>
    <row r="1251" spans="13:13" x14ac:dyDescent="0.25">
      <c r="M1251" s="27"/>
    </row>
    <row r="1252" spans="13:13" x14ac:dyDescent="0.25">
      <c r="M1252" s="27"/>
    </row>
    <row r="1253" spans="13:13" x14ac:dyDescent="0.25">
      <c r="M1253" s="27"/>
    </row>
    <row r="1254" spans="13:13" x14ac:dyDescent="0.25">
      <c r="M1254" s="27"/>
    </row>
    <row r="1255" spans="13:13" x14ac:dyDescent="0.25">
      <c r="M1255" s="27"/>
    </row>
    <row r="1256" spans="13:13" x14ac:dyDescent="0.25">
      <c r="M1256" s="27"/>
    </row>
    <row r="1257" spans="13:13" x14ac:dyDescent="0.25">
      <c r="M1257" s="27"/>
    </row>
    <row r="1258" spans="13:13" x14ac:dyDescent="0.25">
      <c r="M1258" s="27"/>
    </row>
    <row r="1259" spans="13:13" x14ac:dyDescent="0.25">
      <c r="M1259" s="27"/>
    </row>
    <row r="1260" spans="13:13" x14ac:dyDescent="0.25">
      <c r="M1260" s="27"/>
    </row>
    <row r="1261" spans="13:13" x14ac:dyDescent="0.25">
      <c r="M1261" s="27"/>
    </row>
    <row r="1262" spans="13:13" x14ac:dyDescent="0.25">
      <c r="M1262" s="27"/>
    </row>
    <row r="1263" spans="13:13" x14ac:dyDescent="0.25">
      <c r="M1263" s="27"/>
    </row>
    <row r="1264" spans="13:13" x14ac:dyDescent="0.25">
      <c r="M1264" s="27"/>
    </row>
    <row r="1265" spans="13:13" x14ac:dyDescent="0.25">
      <c r="M1265" s="27"/>
    </row>
    <row r="1266" spans="13:13" x14ac:dyDescent="0.25">
      <c r="M1266" s="27"/>
    </row>
    <row r="1267" spans="13:13" x14ac:dyDescent="0.25">
      <c r="M1267" s="27"/>
    </row>
    <row r="1268" spans="13:13" x14ac:dyDescent="0.25">
      <c r="M1268" s="27"/>
    </row>
    <row r="1269" spans="13:13" x14ac:dyDescent="0.25">
      <c r="M1269" s="27"/>
    </row>
    <row r="1270" spans="13:13" x14ac:dyDescent="0.25">
      <c r="M1270" s="27"/>
    </row>
    <row r="1271" spans="13:13" x14ac:dyDescent="0.25">
      <c r="M1271" s="27"/>
    </row>
    <row r="1272" spans="13:13" x14ac:dyDescent="0.25">
      <c r="M1272" s="27"/>
    </row>
    <row r="1273" spans="13:13" x14ac:dyDescent="0.25">
      <c r="M1273" s="27"/>
    </row>
    <row r="1274" spans="13:13" x14ac:dyDescent="0.25">
      <c r="M1274" s="27"/>
    </row>
    <row r="1275" spans="13:13" x14ac:dyDescent="0.25">
      <c r="M1275" s="27"/>
    </row>
    <row r="1276" spans="13:13" x14ac:dyDescent="0.25">
      <c r="M1276" s="27"/>
    </row>
    <row r="1277" spans="13:13" x14ac:dyDescent="0.25">
      <c r="M1277" s="27"/>
    </row>
    <row r="1278" spans="13:13" x14ac:dyDescent="0.25">
      <c r="M1278" s="27"/>
    </row>
    <row r="1279" spans="13:13" x14ac:dyDescent="0.25">
      <c r="M1279" s="27"/>
    </row>
    <row r="1280" spans="13:13" x14ac:dyDescent="0.25">
      <c r="M1280" s="27"/>
    </row>
    <row r="1281" spans="13:13" x14ac:dyDescent="0.25">
      <c r="M1281" s="27"/>
    </row>
    <row r="1282" spans="13:13" x14ac:dyDescent="0.25">
      <c r="M1282" s="27"/>
    </row>
    <row r="1283" spans="13:13" x14ac:dyDescent="0.25">
      <c r="M1283" s="27"/>
    </row>
    <row r="1284" spans="13:13" x14ac:dyDescent="0.25">
      <c r="M1284" s="27"/>
    </row>
    <row r="1285" spans="13:13" x14ac:dyDescent="0.25">
      <c r="M1285" s="27"/>
    </row>
    <row r="1286" spans="13:13" x14ac:dyDescent="0.25">
      <c r="M1286" s="27"/>
    </row>
    <row r="1287" spans="13:13" x14ac:dyDescent="0.25">
      <c r="M1287" s="27"/>
    </row>
    <row r="1288" spans="13:13" x14ac:dyDescent="0.25">
      <c r="M1288" s="27"/>
    </row>
    <row r="1289" spans="13:13" x14ac:dyDescent="0.25">
      <c r="M1289" s="27"/>
    </row>
    <row r="1290" spans="13:13" x14ac:dyDescent="0.25">
      <c r="M1290" s="27"/>
    </row>
    <row r="1291" spans="13:13" x14ac:dyDescent="0.25">
      <c r="M1291" s="27"/>
    </row>
    <row r="1292" spans="13:13" x14ac:dyDescent="0.25">
      <c r="M1292" s="27"/>
    </row>
    <row r="1293" spans="13:13" x14ac:dyDescent="0.25">
      <c r="M1293" s="27"/>
    </row>
    <row r="1294" spans="13:13" x14ac:dyDescent="0.25">
      <c r="M1294" s="27"/>
    </row>
    <row r="1295" spans="13:13" x14ac:dyDescent="0.25">
      <c r="M1295" s="27"/>
    </row>
    <row r="1296" spans="13:13" x14ac:dyDescent="0.25">
      <c r="M1296" s="27"/>
    </row>
    <row r="1297" spans="13:13" x14ac:dyDescent="0.25">
      <c r="M1297" s="27"/>
    </row>
    <row r="1298" spans="13:13" x14ac:dyDescent="0.25">
      <c r="M1298" s="27"/>
    </row>
    <row r="1299" spans="13:13" x14ac:dyDescent="0.25">
      <c r="M1299" s="27"/>
    </row>
    <row r="1300" spans="13:13" x14ac:dyDescent="0.25">
      <c r="M1300" s="27"/>
    </row>
    <row r="1301" spans="13:13" x14ac:dyDescent="0.25">
      <c r="M1301" s="27"/>
    </row>
    <row r="1302" spans="13:13" x14ac:dyDescent="0.25">
      <c r="M1302" s="27"/>
    </row>
    <row r="1303" spans="13:13" x14ac:dyDescent="0.25">
      <c r="M1303" s="27"/>
    </row>
    <row r="1304" spans="13:13" x14ac:dyDescent="0.25">
      <c r="M1304" s="27"/>
    </row>
    <row r="1305" spans="13:13" x14ac:dyDescent="0.25">
      <c r="M1305" s="27"/>
    </row>
    <row r="1306" spans="13:13" x14ac:dyDescent="0.25">
      <c r="M1306" s="27"/>
    </row>
    <row r="1307" spans="13:13" x14ac:dyDescent="0.25">
      <c r="M1307" s="27"/>
    </row>
    <row r="1308" spans="13:13" x14ac:dyDescent="0.25">
      <c r="M1308" s="27"/>
    </row>
    <row r="1309" spans="13:13" x14ac:dyDescent="0.25">
      <c r="M1309" s="27"/>
    </row>
    <row r="1310" spans="13:13" x14ac:dyDescent="0.25">
      <c r="M1310" s="27"/>
    </row>
    <row r="1311" spans="13:13" x14ac:dyDescent="0.25">
      <c r="M1311" s="27"/>
    </row>
    <row r="1312" spans="13:13" x14ac:dyDescent="0.25">
      <c r="M1312" s="27"/>
    </row>
    <row r="1313" spans="13:13" x14ac:dyDescent="0.25">
      <c r="M1313" s="27"/>
    </row>
    <row r="1314" spans="13:13" x14ac:dyDescent="0.25">
      <c r="M1314" s="27"/>
    </row>
    <row r="1315" spans="13:13" x14ac:dyDescent="0.25">
      <c r="M1315" s="27"/>
    </row>
    <row r="1316" spans="13:13" x14ac:dyDescent="0.25">
      <c r="M1316" s="27"/>
    </row>
    <row r="1317" spans="13:13" x14ac:dyDescent="0.25">
      <c r="M1317" s="27"/>
    </row>
    <row r="1318" spans="13:13" x14ac:dyDescent="0.25">
      <c r="M1318" s="27"/>
    </row>
    <row r="1319" spans="13:13" x14ac:dyDescent="0.25">
      <c r="M1319" s="27"/>
    </row>
    <row r="1320" spans="13:13" x14ac:dyDescent="0.25">
      <c r="M1320" s="27"/>
    </row>
    <row r="1321" spans="13:13" x14ac:dyDescent="0.25">
      <c r="M1321" s="27"/>
    </row>
    <row r="1322" spans="13:13" x14ac:dyDescent="0.25">
      <c r="M1322" s="27"/>
    </row>
    <row r="1323" spans="13:13" x14ac:dyDescent="0.25">
      <c r="M1323" s="27"/>
    </row>
    <row r="1324" spans="13:13" x14ac:dyDescent="0.25">
      <c r="M1324" s="27"/>
    </row>
    <row r="1325" spans="13:13" x14ac:dyDescent="0.25">
      <c r="M1325" s="27"/>
    </row>
    <row r="1326" spans="13:13" x14ac:dyDescent="0.25">
      <c r="M1326" s="27"/>
    </row>
    <row r="1327" spans="13:13" x14ac:dyDescent="0.25">
      <c r="M1327" s="27"/>
    </row>
    <row r="1328" spans="13:13" x14ac:dyDescent="0.25">
      <c r="M1328" s="27"/>
    </row>
    <row r="1329" spans="13:13" x14ac:dyDescent="0.25">
      <c r="M1329" s="27"/>
    </row>
    <row r="1330" spans="13:13" x14ac:dyDescent="0.25">
      <c r="M1330" s="27"/>
    </row>
    <row r="1331" spans="13:13" x14ac:dyDescent="0.25">
      <c r="M1331" s="27"/>
    </row>
    <row r="1332" spans="13:13" x14ac:dyDescent="0.25">
      <c r="M1332" s="27"/>
    </row>
    <row r="1333" spans="13:13" x14ac:dyDescent="0.25">
      <c r="M1333" s="27"/>
    </row>
    <row r="1334" spans="13:13" x14ac:dyDescent="0.25">
      <c r="M1334" s="27"/>
    </row>
    <row r="1335" spans="13:13" x14ac:dyDescent="0.25">
      <c r="M1335" s="27"/>
    </row>
    <row r="1336" spans="13:13" x14ac:dyDescent="0.25">
      <c r="M1336" s="27"/>
    </row>
    <row r="1337" spans="13:13" x14ac:dyDescent="0.25">
      <c r="M1337" s="27"/>
    </row>
    <row r="1338" spans="13:13" x14ac:dyDescent="0.25">
      <c r="M1338" s="27"/>
    </row>
    <row r="1339" spans="13:13" x14ac:dyDescent="0.25">
      <c r="M1339" s="27"/>
    </row>
    <row r="1340" spans="13:13" x14ac:dyDescent="0.25">
      <c r="M1340" s="27"/>
    </row>
    <row r="1341" spans="13:13" x14ac:dyDescent="0.25">
      <c r="M1341" s="27"/>
    </row>
    <row r="1342" spans="13:13" x14ac:dyDescent="0.25">
      <c r="M1342" s="27"/>
    </row>
    <row r="1343" spans="13:13" x14ac:dyDescent="0.25">
      <c r="M1343" s="27"/>
    </row>
    <row r="1344" spans="13:13" x14ac:dyDescent="0.25">
      <c r="M1344" s="27"/>
    </row>
    <row r="1345" spans="13:13" x14ac:dyDescent="0.25">
      <c r="M1345" s="27"/>
    </row>
    <row r="1346" spans="13:13" x14ac:dyDescent="0.25">
      <c r="M1346" s="27"/>
    </row>
    <row r="1347" spans="13:13" x14ac:dyDescent="0.25">
      <c r="M1347" s="27"/>
    </row>
    <row r="1348" spans="13:13" x14ac:dyDescent="0.25">
      <c r="M1348" s="27"/>
    </row>
    <row r="1349" spans="13:13" x14ac:dyDescent="0.25">
      <c r="M1349" s="27"/>
    </row>
    <row r="1350" spans="13:13" x14ac:dyDescent="0.25">
      <c r="M1350" s="27"/>
    </row>
    <row r="1351" spans="13:13" x14ac:dyDescent="0.25">
      <c r="M1351" s="27"/>
    </row>
    <row r="1352" spans="13:13" x14ac:dyDescent="0.25">
      <c r="M1352" s="27"/>
    </row>
    <row r="1353" spans="13:13" x14ac:dyDescent="0.25">
      <c r="M1353" s="27"/>
    </row>
    <row r="1354" spans="13:13" x14ac:dyDescent="0.25">
      <c r="M1354" s="27"/>
    </row>
    <row r="1355" spans="13:13" x14ac:dyDescent="0.25">
      <c r="M1355" s="27"/>
    </row>
    <row r="1356" spans="13:13" x14ac:dyDescent="0.25">
      <c r="M1356" s="27"/>
    </row>
    <row r="1357" spans="13:13" x14ac:dyDescent="0.25">
      <c r="M1357" s="27"/>
    </row>
    <row r="1358" spans="13:13" x14ac:dyDescent="0.25">
      <c r="M1358" s="27"/>
    </row>
    <row r="1359" spans="13:13" x14ac:dyDescent="0.25">
      <c r="M1359" s="27"/>
    </row>
    <row r="1360" spans="13:13" x14ac:dyDescent="0.25">
      <c r="M1360" s="27"/>
    </row>
    <row r="1361" spans="13:13" x14ac:dyDescent="0.25">
      <c r="M1361" s="27"/>
    </row>
    <row r="1362" spans="13:13" x14ac:dyDescent="0.25">
      <c r="M1362" s="27"/>
    </row>
    <row r="1363" spans="13:13" x14ac:dyDescent="0.25">
      <c r="M1363" s="27"/>
    </row>
    <row r="1364" spans="13:13" x14ac:dyDescent="0.25">
      <c r="M1364" s="27"/>
    </row>
    <row r="1365" spans="13:13" x14ac:dyDescent="0.25">
      <c r="M1365" s="27"/>
    </row>
    <row r="1366" spans="13:13" x14ac:dyDescent="0.25">
      <c r="M1366" s="27"/>
    </row>
    <row r="1367" spans="13:13" x14ac:dyDescent="0.25">
      <c r="M1367" s="27"/>
    </row>
    <row r="1368" spans="13:13" x14ac:dyDescent="0.25">
      <c r="M1368" s="27"/>
    </row>
    <row r="1369" spans="13:13" x14ac:dyDescent="0.25">
      <c r="M1369" s="27"/>
    </row>
    <row r="1370" spans="13:13" x14ac:dyDescent="0.25">
      <c r="M1370" s="27"/>
    </row>
    <row r="1371" spans="13:13" x14ac:dyDescent="0.25">
      <c r="M1371" s="27"/>
    </row>
    <row r="1372" spans="13:13" x14ac:dyDescent="0.25">
      <c r="M1372" s="27"/>
    </row>
    <row r="1373" spans="13:13" x14ac:dyDescent="0.25">
      <c r="M1373" s="27"/>
    </row>
    <row r="1374" spans="13:13" x14ac:dyDescent="0.25">
      <c r="M1374" s="27"/>
    </row>
    <row r="1375" spans="13:13" x14ac:dyDescent="0.25">
      <c r="M1375" s="27"/>
    </row>
    <row r="1376" spans="13:13" x14ac:dyDescent="0.25">
      <c r="M1376" s="27"/>
    </row>
    <row r="1377" spans="13:13" x14ac:dyDescent="0.25">
      <c r="M1377" s="27"/>
    </row>
    <row r="1378" spans="13:13" x14ac:dyDescent="0.25">
      <c r="M1378" s="27"/>
    </row>
    <row r="1379" spans="13:13" x14ac:dyDescent="0.25">
      <c r="M1379" s="27"/>
    </row>
    <row r="1380" spans="13:13" x14ac:dyDescent="0.25">
      <c r="M1380" s="27"/>
    </row>
    <row r="1381" spans="13:13" x14ac:dyDescent="0.25">
      <c r="M1381" s="27"/>
    </row>
    <row r="1382" spans="13:13" x14ac:dyDescent="0.25">
      <c r="M1382" s="27"/>
    </row>
    <row r="1383" spans="13:13" x14ac:dyDescent="0.25">
      <c r="M1383" s="27"/>
    </row>
    <row r="1384" spans="13:13" x14ac:dyDescent="0.25">
      <c r="M1384" s="27"/>
    </row>
    <row r="1385" spans="13:13" x14ac:dyDescent="0.25">
      <c r="M1385" s="27"/>
    </row>
    <row r="1386" spans="13:13" x14ac:dyDescent="0.25">
      <c r="M1386" s="27"/>
    </row>
    <row r="1387" spans="13:13" x14ac:dyDescent="0.25">
      <c r="M1387" s="27"/>
    </row>
    <row r="1388" spans="13:13" x14ac:dyDescent="0.25">
      <c r="M1388" s="27"/>
    </row>
    <row r="1389" spans="13:13" x14ac:dyDescent="0.25">
      <c r="M1389" s="27"/>
    </row>
    <row r="1390" spans="13:13" x14ac:dyDescent="0.25">
      <c r="M1390" s="27"/>
    </row>
    <row r="1391" spans="13:13" x14ac:dyDescent="0.25">
      <c r="M1391" s="27"/>
    </row>
    <row r="1392" spans="13:13" x14ac:dyDescent="0.25">
      <c r="M1392" s="27"/>
    </row>
    <row r="1393" spans="13:13" x14ac:dyDescent="0.25">
      <c r="M1393" s="27"/>
    </row>
    <row r="1394" spans="13:13" x14ac:dyDescent="0.25">
      <c r="M1394" s="27"/>
    </row>
    <row r="1395" spans="13:13" x14ac:dyDescent="0.25">
      <c r="M1395" s="27"/>
    </row>
    <row r="1396" spans="13:13" x14ac:dyDescent="0.25">
      <c r="M1396" s="27"/>
    </row>
    <row r="1397" spans="13:13" x14ac:dyDescent="0.25">
      <c r="M1397" s="27"/>
    </row>
    <row r="1398" spans="13:13" x14ac:dyDescent="0.25">
      <c r="M1398" s="27"/>
    </row>
    <row r="1399" spans="13:13" x14ac:dyDescent="0.25">
      <c r="M1399" s="27"/>
    </row>
    <row r="1400" spans="13:13" x14ac:dyDescent="0.25">
      <c r="M1400" s="27"/>
    </row>
    <row r="1401" spans="13:13" x14ac:dyDescent="0.25">
      <c r="M1401" s="27"/>
    </row>
    <row r="1402" spans="13:13" x14ac:dyDescent="0.25">
      <c r="M1402" s="27"/>
    </row>
    <row r="1403" spans="13:13" x14ac:dyDescent="0.25">
      <c r="M1403" s="27"/>
    </row>
    <row r="1404" spans="13:13" x14ac:dyDescent="0.25">
      <c r="M1404" s="27"/>
    </row>
    <row r="1405" spans="13:13" x14ac:dyDescent="0.25">
      <c r="M1405" s="27"/>
    </row>
    <row r="1406" spans="13:13" x14ac:dyDescent="0.25">
      <c r="M1406" s="27"/>
    </row>
    <row r="1407" spans="13:13" x14ac:dyDescent="0.25">
      <c r="M1407" s="27"/>
    </row>
    <row r="1408" spans="13:13" x14ac:dyDescent="0.25">
      <c r="M1408" s="27"/>
    </row>
    <row r="1409" spans="13:13" x14ac:dyDescent="0.25">
      <c r="M1409" s="27"/>
    </row>
    <row r="1410" spans="13:13" x14ac:dyDescent="0.25">
      <c r="M1410" s="27"/>
    </row>
    <row r="1411" spans="13:13" x14ac:dyDescent="0.25">
      <c r="M1411" s="27"/>
    </row>
    <row r="1412" spans="13:13" x14ac:dyDescent="0.25">
      <c r="M1412" s="27"/>
    </row>
    <row r="1413" spans="13:13" x14ac:dyDescent="0.25">
      <c r="M1413" s="27"/>
    </row>
    <row r="1414" spans="13:13" x14ac:dyDescent="0.25">
      <c r="M1414" s="27"/>
    </row>
    <row r="1415" spans="13:13" x14ac:dyDescent="0.25">
      <c r="M1415" s="27"/>
    </row>
    <row r="1416" spans="13:13" x14ac:dyDescent="0.25">
      <c r="M1416" s="27"/>
    </row>
    <row r="1417" spans="13:13" x14ac:dyDescent="0.25">
      <c r="M1417" s="27"/>
    </row>
    <row r="1418" spans="13:13" x14ac:dyDescent="0.25">
      <c r="M1418" s="27"/>
    </row>
    <row r="1419" spans="13:13" x14ac:dyDescent="0.25">
      <c r="M1419" s="27"/>
    </row>
    <row r="1420" spans="13:13" x14ac:dyDescent="0.25">
      <c r="M1420" s="27"/>
    </row>
    <row r="1421" spans="13:13" x14ac:dyDescent="0.25">
      <c r="M1421" s="27"/>
    </row>
    <row r="1422" spans="13:13" x14ac:dyDescent="0.25">
      <c r="M1422" s="27"/>
    </row>
    <row r="1423" spans="13:13" x14ac:dyDescent="0.25">
      <c r="M1423" s="27"/>
    </row>
    <row r="1424" spans="13:13" x14ac:dyDescent="0.25">
      <c r="M1424" s="27"/>
    </row>
    <row r="1425" spans="13:13" x14ac:dyDescent="0.25">
      <c r="M1425" s="27"/>
    </row>
    <row r="1426" spans="13:13" x14ac:dyDescent="0.25">
      <c r="M1426" s="27"/>
    </row>
    <row r="1427" spans="13:13" x14ac:dyDescent="0.25">
      <c r="M1427" s="27"/>
    </row>
    <row r="1428" spans="13:13" x14ac:dyDescent="0.25">
      <c r="M1428" s="27"/>
    </row>
    <row r="1429" spans="13:13" x14ac:dyDescent="0.25">
      <c r="M1429" s="27"/>
    </row>
    <row r="1430" spans="13:13" x14ac:dyDescent="0.25">
      <c r="M1430" s="27"/>
    </row>
    <row r="1431" spans="13:13" x14ac:dyDescent="0.25">
      <c r="M1431" s="27"/>
    </row>
    <row r="1432" spans="13:13" x14ac:dyDescent="0.25">
      <c r="M1432" s="27"/>
    </row>
    <row r="1433" spans="13:13" x14ac:dyDescent="0.25">
      <c r="M1433" s="27"/>
    </row>
    <row r="1434" spans="13:13" x14ac:dyDescent="0.25">
      <c r="M1434" s="27"/>
    </row>
    <row r="1435" spans="13:13" x14ac:dyDescent="0.25">
      <c r="M1435" s="27"/>
    </row>
    <row r="1436" spans="13:13" x14ac:dyDescent="0.25">
      <c r="M1436" s="27"/>
    </row>
    <row r="1437" spans="13:13" x14ac:dyDescent="0.25">
      <c r="M1437" s="27"/>
    </row>
    <row r="1438" spans="13:13" x14ac:dyDescent="0.25">
      <c r="M1438" s="27"/>
    </row>
    <row r="1439" spans="13:13" x14ac:dyDescent="0.25">
      <c r="M1439" s="27"/>
    </row>
    <row r="1440" spans="13:13" x14ac:dyDescent="0.25">
      <c r="M1440" s="27"/>
    </row>
    <row r="1441" spans="13:13" x14ac:dyDescent="0.25">
      <c r="M1441" s="27"/>
    </row>
    <row r="1442" spans="13:13" x14ac:dyDescent="0.25">
      <c r="M1442" s="27"/>
    </row>
    <row r="1443" spans="13:13" x14ac:dyDescent="0.25">
      <c r="M1443" s="27"/>
    </row>
    <row r="1444" spans="13:13" x14ac:dyDescent="0.25">
      <c r="M1444" s="27"/>
    </row>
    <row r="1445" spans="13:13" x14ac:dyDescent="0.25">
      <c r="M1445" s="27"/>
    </row>
    <row r="1446" spans="13:13" x14ac:dyDescent="0.25">
      <c r="M1446" s="27"/>
    </row>
    <row r="1447" spans="13:13" x14ac:dyDescent="0.25">
      <c r="M1447" s="27"/>
    </row>
    <row r="1448" spans="13:13" x14ac:dyDescent="0.25">
      <c r="M1448" s="27"/>
    </row>
    <row r="1449" spans="13:13" x14ac:dyDescent="0.25">
      <c r="M1449" s="27"/>
    </row>
    <row r="1450" spans="13:13" x14ac:dyDescent="0.25">
      <c r="M1450" s="27"/>
    </row>
    <row r="1451" spans="13:13" x14ac:dyDescent="0.25">
      <c r="M1451" s="27"/>
    </row>
    <row r="1452" spans="13:13" x14ac:dyDescent="0.25">
      <c r="M1452" s="27"/>
    </row>
    <row r="1453" spans="13:13" x14ac:dyDescent="0.25">
      <c r="M1453" s="27"/>
    </row>
    <row r="1454" spans="13:13" x14ac:dyDescent="0.25">
      <c r="M1454" s="27"/>
    </row>
    <row r="1455" spans="13:13" x14ac:dyDescent="0.25">
      <c r="M1455" s="27"/>
    </row>
    <row r="1456" spans="13:13" x14ac:dyDescent="0.25">
      <c r="M1456" s="27"/>
    </row>
    <row r="1457" spans="13:13" x14ac:dyDescent="0.25">
      <c r="M1457" s="27"/>
    </row>
    <row r="1458" spans="13:13" x14ac:dyDescent="0.25">
      <c r="M1458" s="27"/>
    </row>
    <row r="1459" spans="13:13" x14ac:dyDescent="0.25">
      <c r="M1459" s="27"/>
    </row>
    <row r="1460" spans="13:13" x14ac:dyDescent="0.25">
      <c r="M1460" s="27"/>
    </row>
    <row r="1461" spans="13:13" x14ac:dyDescent="0.25">
      <c r="M1461" s="27"/>
    </row>
    <row r="1462" spans="13:13" x14ac:dyDescent="0.25">
      <c r="M1462" s="27"/>
    </row>
    <row r="1463" spans="13:13" x14ac:dyDescent="0.25">
      <c r="M1463" s="27"/>
    </row>
    <row r="1464" spans="13:13" x14ac:dyDescent="0.25">
      <c r="M1464" s="27"/>
    </row>
    <row r="1465" spans="13:13" x14ac:dyDescent="0.25">
      <c r="M1465" s="27"/>
    </row>
    <row r="1466" spans="13:13" x14ac:dyDescent="0.25">
      <c r="M1466" s="27"/>
    </row>
    <row r="1467" spans="13:13" x14ac:dyDescent="0.25">
      <c r="M1467" s="27"/>
    </row>
    <row r="1468" spans="13:13" x14ac:dyDescent="0.25">
      <c r="M1468" s="27"/>
    </row>
    <row r="1469" spans="13:13" x14ac:dyDescent="0.25">
      <c r="M1469" s="27"/>
    </row>
    <row r="1470" spans="13:13" x14ac:dyDescent="0.25">
      <c r="M1470" s="27"/>
    </row>
    <row r="1471" spans="13:13" x14ac:dyDescent="0.25">
      <c r="M1471" s="27"/>
    </row>
    <row r="1472" spans="13:13" x14ac:dyDescent="0.25">
      <c r="M1472" s="27"/>
    </row>
    <row r="1473" spans="13:13" x14ac:dyDescent="0.25">
      <c r="M1473" s="27"/>
    </row>
    <row r="1474" spans="13:13" x14ac:dyDescent="0.25">
      <c r="M1474" s="27"/>
    </row>
    <row r="1475" spans="13:13" x14ac:dyDescent="0.25">
      <c r="M1475" s="27"/>
    </row>
    <row r="1476" spans="13:13" x14ac:dyDescent="0.25">
      <c r="M1476" s="27"/>
    </row>
    <row r="1477" spans="13:13" x14ac:dyDescent="0.25">
      <c r="M1477" s="27"/>
    </row>
    <row r="1478" spans="13:13" x14ac:dyDescent="0.25">
      <c r="M1478" s="27"/>
    </row>
    <row r="1479" spans="13:13" x14ac:dyDescent="0.25">
      <c r="M1479" s="27"/>
    </row>
    <row r="1480" spans="13:13" x14ac:dyDescent="0.25">
      <c r="M1480" s="27"/>
    </row>
    <row r="1481" spans="13:13" x14ac:dyDescent="0.25">
      <c r="M1481" s="27"/>
    </row>
    <row r="1482" spans="13:13" x14ac:dyDescent="0.25">
      <c r="M1482" s="27"/>
    </row>
    <row r="1483" spans="13:13" x14ac:dyDescent="0.25">
      <c r="M1483" s="27"/>
    </row>
    <row r="1484" spans="13:13" x14ac:dyDescent="0.25">
      <c r="M1484" s="27"/>
    </row>
    <row r="1485" spans="13:13" x14ac:dyDescent="0.25">
      <c r="M1485" s="27"/>
    </row>
    <row r="1486" spans="13:13" x14ac:dyDescent="0.25">
      <c r="M1486" s="27"/>
    </row>
    <row r="1487" spans="13:13" x14ac:dyDescent="0.25">
      <c r="M1487" s="27"/>
    </row>
    <row r="1488" spans="13:13" x14ac:dyDescent="0.25">
      <c r="M1488" s="27"/>
    </row>
    <row r="1489" spans="13:13" x14ac:dyDescent="0.25">
      <c r="M1489" s="27"/>
    </row>
    <row r="1490" spans="13:13" x14ac:dyDescent="0.25">
      <c r="M1490" s="27"/>
    </row>
    <row r="1491" spans="13:13" x14ac:dyDescent="0.25">
      <c r="M1491" s="27"/>
    </row>
    <row r="1492" spans="13:13" x14ac:dyDescent="0.25">
      <c r="M1492" s="27"/>
    </row>
    <row r="1493" spans="13:13" x14ac:dyDescent="0.25">
      <c r="M1493" s="27"/>
    </row>
    <row r="1494" spans="13:13" x14ac:dyDescent="0.25">
      <c r="M1494" s="27"/>
    </row>
    <row r="1495" spans="13:13" x14ac:dyDescent="0.25">
      <c r="M1495" s="27"/>
    </row>
    <row r="1496" spans="13:13" x14ac:dyDescent="0.25">
      <c r="M1496" s="27"/>
    </row>
    <row r="1497" spans="13:13" x14ac:dyDescent="0.25">
      <c r="M1497" s="27"/>
    </row>
    <row r="1498" spans="13:13" x14ac:dyDescent="0.25">
      <c r="M1498" s="27"/>
    </row>
    <row r="1499" spans="13:13" x14ac:dyDescent="0.25">
      <c r="M1499" s="27"/>
    </row>
    <row r="1500" spans="13:13" x14ac:dyDescent="0.25">
      <c r="M1500" s="27"/>
    </row>
    <row r="1501" spans="13:13" x14ac:dyDescent="0.25">
      <c r="M1501" s="27"/>
    </row>
    <row r="1502" spans="13:13" x14ac:dyDescent="0.25">
      <c r="M1502" s="27"/>
    </row>
    <row r="1503" spans="13:13" x14ac:dyDescent="0.25">
      <c r="M1503" s="27"/>
    </row>
    <row r="1504" spans="13:13" x14ac:dyDescent="0.25">
      <c r="M1504" s="27"/>
    </row>
    <row r="1505" spans="13:13" x14ac:dyDescent="0.25">
      <c r="M1505" s="27"/>
    </row>
    <row r="1506" spans="13:13" x14ac:dyDescent="0.25">
      <c r="M1506" s="27"/>
    </row>
    <row r="1507" spans="13:13" x14ac:dyDescent="0.25">
      <c r="M1507" s="27"/>
    </row>
    <row r="1508" spans="13:13" x14ac:dyDescent="0.25">
      <c r="M1508" s="27"/>
    </row>
    <row r="1509" spans="13:13" x14ac:dyDescent="0.25">
      <c r="M1509" s="27"/>
    </row>
    <row r="1510" spans="13:13" x14ac:dyDescent="0.25">
      <c r="M1510" s="27"/>
    </row>
    <row r="1511" spans="13:13" x14ac:dyDescent="0.25">
      <c r="M1511" s="27"/>
    </row>
    <row r="1512" spans="13:13" x14ac:dyDescent="0.25">
      <c r="M1512" s="27"/>
    </row>
    <row r="1513" spans="13:13" x14ac:dyDescent="0.25">
      <c r="M1513" s="27"/>
    </row>
    <row r="1514" spans="13:13" x14ac:dyDescent="0.25">
      <c r="M1514" s="27"/>
    </row>
    <row r="1515" spans="13:13" x14ac:dyDescent="0.25">
      <c r="M1515" s="27"/>
    </row>
    <row r="1516" spans="13:13" x14ac:dyDescent="0.25">
      <c r="M1516" s="27"/>
    </row>
    <row r="1517" spans="13:13" x14ac:dyDescent="0.25">
      <c r="M1517" s="27"/>
    </row>
    <row r="1518" spans="13:13" x14ac:dyDescent="0.25">
      <c r="M1518" s="27"/>
    </row>
    <row r="1519" spans="13:13" x14ac:dyDescent="0.25">
      <c r="M1519" s="27"/>
    </row>
    <row r="1520" spans="13:13" x14ac:dyDescent="0.25">
      <c r="M1520" s="27"/>
    </row>
    <row r="1521" spans="13:13" x14ac:dyDescent="0.25">
      <c r="M1521" s="27"/>
    </row>
    <row r="1522" spans="13:13" x14ac:dyDescent="0.25">
      <c r="M1522" s="27"/>
    </row>
    <row r="1523" spans="13:13" x14ac:dyDescent="0.25">
      <c r="M1523" s="27"/>
    </row>
    <row r="1524" spans="13:13" x14ac:dyDescent="0.25">
      <c r="M1524" s="27"/>
    </row>
    <row r="1525" spans="13:13" x14ac:dyDescent="0.25">
      <c r="M1525" s="27"/>
    </row>
    <row r="1526" spans="13:13" x14ac:dyDescent="0.25">
      <c r="M1526" s="27"/>
    </row>
    <row r="1527" spans="13:13" x14ac:dyDescent="0.25">
      <c r="M1527" s="27"/>
    </row>
    <row r="1528" spans="13:13" x14ac:dyDescent="0.25">
      <c r="M1528" s="27"/>
    </row>
    <row r="1529" spans="13:13" x14ac:dyDescent="0.25">
      <c r="M1529" s="27"/>
    </row>
    <row r="1530" spans="13:13" x14ac:dyDescent="0.25">
      <c r="M1530" s="27"/>
    </row>
    <row r="1531" spans="13:13" x14ac:dyDescent="0.25">
      <c r="M1531" s="27"/>
    </row>
    <row r="1532" spans="13:13" x14ac:dyDescent="0.25">
      <c r="M1532" s="27"/>
    </row>
    <row r="1533" spans="13:13" x14ac:dyDescent="0.25">
      <c r="M1533" s="27"/>
    </row>
    <row r="1534" spans="13:13" x14ac:dyDescent="0.25">
      <c r="M1534" s="27"/>
    </row>
    <row r="1535" spans="13:13" x14ac:dyDescent="0.25">
      <c r="M1535" s="27"/>
    </row>
    <row r="1536" spans="13:13" x14ac:dyDescent="0.25">
      <c r="M1536" s="27"/>
    </row>
    <row r="1537" spans="13:13" x14ac:dyDescent="0.25">
      <c r="M1537" s="27"/>
    </row>
    <row r="1538" spans="13:13" x14ac:dyDescent="0.25">
      <c r="M1538" s="27"/>
    </row>
    <row r="1539" spans="13:13" x14ac:dyDescent="0.25">
      <c r="M1539" s="27"/>
    </row>
    <row r="1540" spans="13:13" x14ac:dyDescent="0.25">
      <c r="M1540" s="27"/>
    </row>
    <row r="1541" spans="13:13" x14ac:dyDescent="0.25">
      <c r="M1541" s="27"/>
    </row>
    <row r="1542" spans="13:13" x14ac:dyDescent="0.25">
      <c r="M1542" s="27"/>
    </row>
    <row r="1543" spans="13:13" x14ac:dyDescent="0.25">
      <c r="M1543" s="27"/>
    </row>
    <row r="1544" spans="13:13" x14ac:dyDescent="0.25">
      <c r="M1544" s="27"/>
    </row>
    <row r="1545" spans="13:13" x14ac:dyDescent="0.25">
      <c r="M1545" s="27"/>
    </row>
    <row r="1546" spans="13:13" x14ac:dyDescent="0.25">
      <c r="M1546" s="27"/>
    </row>
    <row r="1547" spans="13:13" x14ac:dyDescent="0.25">
      <c r="M1547" s="27"/>
    </row>
    <row r="1548" spans="13:13" x14ac:dyDescent="0.25">
      <c r="M1548" s="27"/>
    </row>
    <row r="1549" spans="13:13" x14ac:dyDescent="0.25">
      <c r="M1549" s="27"/>
    </row>
    <row r="1550" spans="13:13" x14ac:dyDescent="0.25">
      <c r="M1550" s="27"/>
    </row>
    <row r="1551" spans="13:13" x14ac:dyDescent="0.25">
      <c r="M1551" s="27"/>
    </row>
    <row r="1552" spans="13:13" x14ac:dyDescent="0.25">
      <c r="M1552" s="27"/>
    </row>
    <row r="1553" spans="13:13" x14ac:dyDescent="0.25">
      <c r="M1553" s="27"/>
    </row>
    <row r="1554" spans="13:13" x14ac:dyDescent="0.25">
      <c r="M1554" s="27"/>
    </row>
    <row r="1555" spans="13:13" x14ac:dyDescent="0.25">
      <c r="M1555" s="27"/>
    </row>
    <row r="1556" spans="13:13" x14ac:dyDescent="0.25">
      <c r="M1556" s="27"/>
    </row>
    <row r="1557" spans="13:13" x14ac:dyDescent="0.25">
      <c r="M1557" s="27"/>
    </row>
    <row r="1558" spans="13:13" x14ac:dyDescent="0.25">
      <c r="M1558" s="27"/>
    </row>
    <row r="1559" spans="13:13" x14ac:dyDescent="0.25">
      <c r="M1559" s="27"/>
    </row>
    <row r="1560" spans="13:13" x14ac:dyDescent="0.25">
      <c r="M1560" s="27"/>
    </row>
    <row r="1561" spans="13:13" x14ac:dyDescent="0.25">
      <c r="M1561" s="27"/>
    </row>
    <row r="1562" spans="13:13" x14ac:dyDescent="0.25">
      <c r="M1562" s="27"/>
    </row>
    <row r="1563" spans="13:13" x14ac:dyDescent="0.25">
      <c r="M1563" s="27"/>
    </row>
    <row r="1564" spans="13:13" x14ac:dyDescent="0.25">
      <c r="M1564" s="27"/>
    </row>
    <row r="1565" spans="13:13" x14ac:dyDescent="0.25">
      <c r="M1565" s="27"/>
    </row>
    <row r="1566" spans="13:13" x14ac:dyDescent="0.25">
      <c r="M1566" s="27"/>
    </row>
    <row r="1567" spans="13:13" x14ac:dyDescent="0.25">
      <c r="M1567" s="27"/>
    </row>
    <row r="1568" spans="13:13" x14ac:dyDescent="0.25">
      <c r="M1568" s="27"/>
    </row>
    <row r="1569" spans="13:13" x14ac:dyDescent="0.25">
      <c r="M1569" s="27"/>
    </row>
    <row r="1570" spans="13:13" x14ac:dyDescent="0.25">
      <c r="M1570" s="27"/>
    </row>
    <row r="1571" spans="13:13" x14ac:dyDescent="0.25">
      <c r="M1571" s="27"/>
    </row>
    <row r="1572" spans="13:13" x14ac:dyDescent="0.25">
      <c r="M1572" s="27"/>
    </row>
    <row r="1573" spans="13:13" x14ac:dyDescent="0.25">
      <c r="M1573" s="27"/>
    </row>
    <row r="1574" spans="13:13" x14ac:dyDescent="0.25">
      <c r="M1574" s="27"/>
    </row>
    <row r="1575" spans="13:13" x14ac:dyDescent="0.25">
      <c r="M1575" s="27"/>
    </row>
    <row r="1576" spans="13:13" x14ac:dyDescent="0.25">
      <c r="M1576" s="27"/>
    </row>
    <row r="1577" spans="13:13" x14ac:dyDescent="0.25">
      <c r="M1577" s="27"/>
    </row>
    <row r="1578" spans="13:13" x14ac:dyDescent="0.25">
      <c r="M1578" s="27"/>
    </row>
    <row r="1579" spans="13:13" x14ac:dyDescent="0.25">
      <c r="M1579" s="27"/>
    </row>
    <row r="1580" spans="13:13" x14ac:dyDescent="0.25">
      <c r="M1580" s="27"/>
    </row>
    <row r="1581" spans="13:13" x14ac:dyDescent="0.25">
      <c r="M1581" s="27"/>
    </row>
    <row r="1582" spans="13:13" x14ac:dyDescent="0.25">
      <c r="M1582" s="27"/>
    </row>
    <row r="1583" spans="13:13" x14ac:dyDescent="0.25">
      <c r="M1583" s="27"/>
    </row>
    <row r="1584" spans="13:13" x14ac:dyDescent="0.25">
      <c r="M1584" s="27"/>
    </row>
    <row r="1585" spans="13:13" x14ac:dyDescent="0.25">
      <c r="M1585" s="27"/>
    </row>
    <row r="1586" spans="13:13" x14ac:dyDescent="0.25">
      <c r="M1586" s="27"/>
    </row>
    <row r="1587" spans="13:13" x14ac:dyDescent="0.25">
      <c r="M1587" s="27"/>
    </row>
    <row r="1588" spans="13:13" x14ac:dyDescent="0.25">
      <c r="M1588" s="27"/>
    </row>
    <row r="1589" spans="13:13" x14ac:dyDescent="0.25">
      <c r="M1589" s="27"/>
    </row>
    <row r="1590" spans="13:13" x14ac:dyDescent="0.25">
      <c r="M1590" s="27"/>
    </row>
    <row r="1591" spans="13:13" x14ac:dyDescent="0.25">
      <c r="M1591" s="27"/>
    </row>
    <row r="1592" spans="13:13" x14ac:dyDescent="0.25">
      <c r="M1592" s="27"/>
    </row>
    <row r="1593" spans="13:13" x14ac:dyDescent="0.25">
      <c r="M1593" s="27"/>
    </row>
    <row r="1594" spans="13:13" x14ac:dyDescent="0.25">
      <c r="M1594" s="27"/>
    </row>
    <row r="1595" spans="13:13" x14ac:dyDescent="0.25">
      <c r="M1595" s="27"/>
    </row>
    <row r="1596" spans="13:13" x14ac:dyDescent="0.25">
      <c r="M1596" s="27"/>
    </row>
    <row r="1597" spans="13:13" x14ac:dyDescent="0.25">
      <c r="M1597" s="27"/>
    </row>
    <row r="1598" spans="13:13" x14ac:dyDescent="0.25">
      <c r="M1598" s="27"/>
    </row>
    <row r="1599" spans="13:13" x14ac:dyDescent="0.25">
      <c r="M1599" s="27"/>
    </row>
    <row r="1600" spans="13:13" x14ac:dyDescent="0.25">
      <c r="M1600" s="27"/>
    </row>
    <row r="1601" spans="13:13" x14ac:dyDescent="0.25">
      <c r="M1601" s="27"/>
    </row>
    <row r="1602" spans="13:13" x14ac:dyDescent="0.25">
      <c r="M1602" s="27"/>
    </row>
    <row r="1603" spans="13:13" x14ac:dyDescent="0.25">
      <c r="M1603" s="27"/>
    </row>
    <row r="1604" spans="13:13" x14ac:dyDescent="0.25">
      <c r="M1604" s="27"/>
    </row>
    <row r="1605" spans="13:13" x14ac:dyDescent="0.25">
      <c r="M1605" s="27"/>
    </row>
    <row r="1606" spans="13:13" x14ac:dyDescent="0.25">
      <c r="M1606" s="27"/>
    </row>
    <row r="1607" spans="13:13" x14ac:dyDescent="0.25">
      <c r="M1607" s="27"/>
    </row>
    <row r="1608" spans="13:13" x14ac:dyDescent="0.25">
      <c r="M1608" s="27"/>
    </row>
    <row r="1609" spans="13:13" x14ac:dyDescent="0.25">
      <c r="M1609" s="27"/>
    </row>
    <row r="1610" spans="13:13" x14ac:dyDescent="0.25">
      <c r="M1610" s="27"/>
    </row>
    <row r="1611" spans="13:13" x14ac:dyDescent="0.25">
      <c r="M1611" s="27"/>
    </row>
    <row r="1612" spans="13:13" x14ac:dyDescent="0.25">
      <c r="M1612" s="27"/>
    </row>
    <row r="1613" spans="13:13" x14ac:dyDescent="0.25">
      <c r="M1613" s="27"/>
    </row>
    <row r="1614" spans="13:13" x14ac:dyDescent="0.25">
      <c r="M1614" s="27"/>
    </row>
    <row r="1615" spans="13:13" x14ac:dyDescent="0.25">
      <c r="M1615" s="27"/>
    </row>
    <row r="1616" spans="13:13" x14ac:dyDescent="0.25">
      <c r="M1616" s="27"/>
    </row>
    <row r="1617" spans="13:13" x14ac:dyDescent="0.25">
      <c r="M1617" s="27"/>
    </row>
    <row r="1618" spans="13:13" x14ac:dyDescent="0.25">
      <c r="M1618" s="27"/>
    </row>
    <row r="1619" spans="13:13" x14ac:dyDescent="0.25">
      <c r="M1619" s="27"/>
    </row>
    <row r="1620" spans="13:13" x14ac:dyDescent="0.25">
      <c r="M1620" s="27"/>
    </row>
    <row r="1621" spans="13:13" x14ac:dyDescent="0.25">
      <c r="M1621" s="27"/>
    </row>
    <row r="1622" spans="13:13" x14ac:dyDescent="0.25">
      <c r="M1622" s="27"/>
    </row>
    <row r="1623" spans="13:13" x14ac:dyDescent="0.25">
      <c r="M1623" s="27"/>
    </row>
    <row r="1624" spans="13:13" x14ac:dyDescent="0.25">
      <c r="M1624" s="27"/>
    </row>
    <row r="1625" spans="13:13" x14ac:dyDescent="0.25">
      <c r="M1625" s="27"/>
    </row>
    <row r="1626" spans="13:13" x14ac:dyDescent="0.25">
      <c r="M1626" s="27"/>
    </row>
    <row r="1627" spans="13:13" x14ac:dyDescent="0.25">
      <c r="M1627" s="27"/>
    </row>
    <row r="1628" spans="13:13" x14ac:dyDescent="0.25">
      <c r="M1628" s="27"/>
    </row>
    <row r="1629" spans="13:13" x14ac:dyDescent="0.25">
      <c r="M1629" s="27"/>
    </row>
    <row r="1630" spans="13:13" x14ac:dyDescent="0.25">
      <c r="M1630" s="27"/>
    </row>
    <row r="1631" spans="13:13" x14ac:dyDescent="0.25">
      <c r="M1631" s="27"/>
    </row>
    <row r="1632" spans="13:13" x14ac:dyDescent="0.25">
      <c r="M1632" s="27"/>
    </row>
    <row r="1633" spans="13:13" x14ac:dyDescent="0.25">
      <c r="M1633" s="27"/>
    </row>
    <row r="1634" spans="13:13" x14ac:dyDescent="0.25">
      <c r="M1634" s="27"/>
    </row>
    <row r="1635" spans="13:13" x14ac:dyDescent="0.25">
      <c r="M1635" s="27"/>
    </row>
    <row r="1636" spans="13:13" x14ac:dyDescent="0.25">
      <c r="M1636" s="27"/>
    </row>
    <row r="1637" spans="13:13" x14ac:dyDescent="0.25">
      <c r="M1637" s="27"/>
    </row>
    <row r="1638" spans="13:13" x14ac:dyDescent="0.25">
      <c r="M1638" s="27"/>
    </row>
    <row r="1639" spans="13:13" x14ac:dyDescent="0.25">
      <c r="M1639" s="27"/>
    </row>
    <row r="1640" spans="13:13" x14ac:dyDescent="0.25">
      <c r="M1640" s="27"/>
    </row>
    <row r="1641" spans="13:13" x14ac:dyDescent="0.25">
      <c r="M1641" s="27"/>
    </row>
    <row r="1642" spans="13:13" x14ac:dyDescent="0.25">
      <c r="M1642" s="27"/>
    </row>
    <row r="1643" spans="13:13" x14ac:dyDescent="0.25">
      <c r="M1643" s="27"/>
    </row>
    <row r="1644" spans="13:13" x14ac:dyDescent="0.25">
      <c r="M1644" s="27"/>
    </row>
    <row r="1645" spans="13:13" x14ac:dyDescent="0.25">
      <c r="M1645" s="27"/>
    </row>
    <row r="1646" spans="13:13" x14ac:dyDescent="0.25">
      <c r="M1646" s="27"/>
    </row>
    <row r="1647" spans="13:13" x14ac:dyDescent="0.25">
      <c r="M1647" s="27"/>
    </row>
    <row r="1648" spans="13:13" x14ac:dyDescent="0.25">
      <c r="M1648" s="27"/>
    </row>
    <row r="1649" spans="13:13" x14ac:dyDescent="0.25">
      <c r="M1649" s="27"/>
    </row>
    <row r="1650" spans="13:13" x14ac:dyDescent="0.25">
      <c r="M1650" s="27"/>
    </row>
    <row r="1651" spans="13:13" x14ac:dyDescent="0.25">
      <c r="M1651" s="27"/>
    </row>
    <row r="1652" spans="13:13" x14ac:dyDescent="0.25">
      <c r="M1652" s="27"/>
    </row>
    <row r="1653" spans="13:13" x14ac:dyDescent="0.25">
      <c r="M1653" s="27"/>
    </row>
    <row r="1654" spans="13:13" x14ac:dyDescent="0.25">
      <c r="M1654" s="27"/>
    </row>
    <row r="1655" spans="13:13" x14ac:dyDescent="0.25">
      <c r="M1655" s="27"/>
    </row>
    <row r="1656" spans="13:13" x14ac:dyDescent="0.25">
      <c r="M1656" s="27"/>
    </row>
    <row r="1657" spans="13:13" x14ac:dyDescent="0.25">
      <c r="M1657" s="27"/>
    </row>
    <row r="1658" spans="13:13" x14ac:dyDescent="0.25">
      <c r="M1658" s="27"/>
    </row>
    <row r="1659" spans="13:13" x14ac:dyDescent="0.25">
      <c r="M1659" s="27"/>
    </row>
    <row r="1660" spans="13:13" x14ac:dyDescent="0.25">
      <c r="M1660" s="27"/>
    </row>
    <row r="1661" spans="13:13" x14ac:dyDescent="0.25">
      <c r="M1661" s="27"/>
    </row>
    <row r="1662" spans="13:13" x14ac:dyDescent="0.25">
      <c r="M1662" s="27"/>
    </row>
    <row r="1663" spans="13:13" x14ac:dyDescent="0.25">
      <c r="M1663" s="27"/>
    </row>
    <row r="1664" spans="13:13" x14ac:dyDescent="0.25">
      <c r="M1664" s="27"/>
    </row>
    <row r="1665" spans="13:13" x14ac:dyDescent="0.25">
      <c r="M1665" s="27"/>
    </row>
    <row r="1666" spans="13:13" x14ac:dyDescent="0.25">
      <c r="M1666" s="27"/>
    </row>
    <row r="1667" spans="13:13" x14ac:dyDescent="0.25">
      <c r="M1667" s="27"/>
    </row>
    <row r="1668" spans="13:13" x14ac:dyDescent="0.25">
      <c r="M1668" s="27"/>
    </row>
    <row r="1669" spans="13:13" x14ac:dyDescent="0.25">
      <c r="M1669" s="27"/>
    </row>
    <row r="1670" spans="13:13" x14ac:dyDescent="0.25">
      <c r="M1670" s="27"/>
    </row>
    <row r="1671" spans="13:13" x14ac:dyDescent="0.25">
      <c r="M1671" s="27"/>
    </row>
    <row r="1672" spans="13:13" x14ac:dyDescent="0.25">
      <c r="M1672" s="27"/>
    </row>
    <row r="1673" spans="13:13" x14ac:dyDescent="0.25">
      <c r="M1673" s="27"/>
    </row>
    <row r="1674" spans="13:13" x14ac:dyDescent="0.25">
      <c r="M1674" s="27"/>
    </row>
    <row r="1675" spans="13:13" x14ac:dyDescent="0.25">
      <c r="M1675" s="27"/>
    </row>
    <row r="1676" spans="13:13" x14ac:dyDescent="0.25">
      <c r="M1676" s="27"/>
    </row>
    <row r="1677" spans="13:13" x14ac:dyDescent="0.25">
      <c r="M1677" s="27"/>
    </row>
    <row r="1678" spans="13:13" x14ac:dyDescent="0.25">
      <c r="M1678" s="27"/>
    </row>
    <row r="1679" spans="13:13" x14ac:dyDescent="0.25">
      <c r="M1679" s="27"/>
    </row>
    <row r="1680" spans="13:13" x14ac:dyDescent="0.25">
      <c r="M1680" s="27"/>
    </row>
    <row r="1681" spans="13:13" x14ac:dyDescent="0.25">
      <c r="M1681" s="27"/>
    </row>
    <row r="1682" spans="13:13" x14ac:dyDescent="0.25">
      <c r="M1682" s="27"/>
    </row>
    <row r="1683" spans="13:13" x14ac:dyDescent="0.25">
      <c r="M1683" s="27"/>
    </row>
    <row r="1684" spans="13:13" x14ac:dyDescent="0.25">
      <c r="M1684" s="27"/>
    </row>
    <row r="1685" spans="13:13" x14ac:dyDescent="0.25">
      <c r="M1685" s="27"/>
    </row>
    <row r="1686" spans="13:13" x14ac:dyDescent="0.25">
      <c r="M1686" s="27"/>
    </row>
    <row r="1687" spans="13:13" x14ac:dyDescent="0.25">
      <c r="M1687" s="27"/>
    </row>
    <row r="1688" spans="13:13" x14ac:dyDescent="0.25">
      <c r="M1688" s="27"/>
    </row>
    <row r="1689" spans="13:13" x14ac:dyDescent="0.25">
      <c r="M1689" s="27"/>
    </row>
    <row r="1690" spans="13:13" x14ac:dyDescent="0.25">
      <c r="M1690" s="27"/>
    </row>
    <row r="1691" spans="13:13" x14ac:dyDescent="0.25">
      <c r="M1691" s="27"/>
    </row>
    <row r="1692" spans="13:13" x14ac:dyDescent="0.25">
      <c r="M1692" s="27"/>
    </row>
    <row r="1693" spans="13:13" x14ac:dyDescent="0.25">
      <c r="M1693" s="27"/>
    </row>
    <row r="1694" spans="13:13" x14ac:dyDescent="0.25">
      <c r="M1694" s="27"/>
    </row>
    <row r="1695" spans="13:13" x14ac:dyDescent="0.25">
      <c r="M1695" s="27"/>
    </row>
    <row r="1696" spans="13:13" x14ac:dyDescent="0.25">
      <c r="M1696" s="27"/>
    </row>
    <row r="1697" spans="13:13" x14ac:dyDescent="0.25">
      <c r="M1697" s="27"/>
    </row>
    <row r="1698" spans="13:13" x14ac:dyDescent="0.25">
      <c r="M1698" s="27"/>
    </row>
    <row r="1699" spans="13:13" x14ac:dyDescent="0.25">
      <c r="M1699" s="27"/>
    </row>
    <row r="1700" spans="13:13" x14ac:dyDescent="0.25">
      <c r="M1700" s="27"/>
    </row>
    <row r="1701" spans="13:13" x14ac:dyDescent="0.25">
      <c r="M1701" s="27"/>
    </row>
    <row r="1702" spans="13:13" x14ac:dyDescent="0.25">
      <c r="M1702" s="27"/>
    </row>
    <row r="1703" spans="13:13" x14ac:dyDescent="0.25">
      <c r="M1703" s="27"/>
    </row>
    <row r="1704" spans="13:13" x14ac:dyDescent="0.25">
      <c r="M1704" s="27"/>
    </row>
    <row r="1705" spans="13:13" x14ac:dyDescent="0.25">
      <c r="M1705" s="27"/>
    </row>
    <row r="1706" spans="13:13" x14ac:dyDescent="0.25">
      <c r="M1706" s="27"/>
    </row>
    <row r="1707" spans="13:13" x14ac:dyDescent="0.25">
      <c r="M1707" s="27"/>
    </row>
    <row r="1708" spans="13:13" x14ac:dyDescent="0.25">
      <c r="M1708" s="27"/>
    </row>
    <row r="1709" spans="13:13" x14ac:dyDescent="0.25">
      <c r="M1709" s="27"/>
    </row>
    <row r="1710" spans="13:13" x14ac:dyDescent="0.25">
      <c r="M1710" s="27"/>
    </row>
    <row r="1711" spans="13:13" x14ac:dyDescent="0.25">
      <c r="M1711" s="27"/>
    </row>
    <row r="1712" spans="13:13" x14ac:dyDescent="0.25">
      <c r="M1712" s="27"/>
    </row>
    <row r="1713" spans="13:13" x14ac:dyDescent="0.25">
      <c r="M1713" s="27"/>
    </row>
    <row r="1714" spans="13:13" x14ac:dyDescent="0.25">
      <c r="M1714" s="27"/>
    </row>
    <row r="1715" spans="13:13" x14ac:dyDescent="0.25">
      <c r="M1715" s="27"/>
    </row>
    <row r="1716" spans="13:13" x14ac:dyDescent="0.25">
      <c r="M1716" s="27"/>
    </row>
    <row r="1717" spans="13:13" x14ac:dyDescent="0.25">
      <c r="M1717" s="27"/>
    </row>
    <row r="1718" spans="13:13" x14ac:dyDescent="0.25">
      <c r="M1718" s="27"/>
    </row>
    <row r="1719" spans="13:13" x14ac:dyDescent="0.25">
      <c r="M1719" s="27"/>
    </row>
    <row r="1720" spans="13:13" x14ac:dyDescent="0.25">
      <c r="M1720" s="27"/>
    </row>
    <row r="1721" spans="13:13" x14ac:dyDescent="0.25">
      <c r="M1721" s="27"/>
    </row>
    <row r="1722" spans="13:13" x14ac:dyDescent="0.25">
      <c r="M1722" s="27"/>
    </row>
    <row r="1723" spans="13:13" x14ac:dyDescent="0.25">
      <c r="M1723" s="27"/>
    </row>
    <row r="1724" spans="13:13" x14ac:dyDescent="0.25">
      <c r="M1724" s="27"/>
    </row>
    <row r="1725" spans="13:13" x14ac:dyDescent="0.25">
      <c r="M1725" s="27"/>
    </row>
    <row r="1726" spans="13:13" x14ac:dyDescent="0.25">
      <c r="M1726" s="27"/>
    </row>
    <row r="1727" spans="13:13" x14ac:dyDescent="0.25">
      <c r="M1727" s="27"/>
    </row>
    <row r="1728" spans="13:13" x14ac:dyDescent="0.25">
      <c r="M1728" s="27"/>
    </row>
    <row r="1729" spans="13:13" x14ac:dyDescent="0.25">
      <c r="M1729" s="27"/>
    </row>
    <row r="1730" spans="13:13" x14ac:dyDescent="0.25">
      <c r="M1730" s="27"/>
    </row>
    <row r="1731" spans="13:13" x14ac:dyDescent="0.25">
      <c r="M1731" s="27"/>
    </row>
    <row r="1732" spans="13:13" x14ac:dyDescent="0.25">
      <c r="M1732" s="27"/>
    </row>
    <row r="1733" spans="13:13" x14ac:dyDescent="0.25">
      <c r="M1733" s="27"/>
    </row>
    <row r="1734" spans="13:13" x14ac:dyDescent="0.25">
      <c r="M1734" s="27"/>
    </row>
    <row r="1735" spans="13:13" x14ac:dyDescent="0.25">
      <c r="M1735" s="27"/>
    </row>
    <row r="1736" spans="13:13" x14ac:dyDescent="0.25">
      <c r="M1736" s="27"/>
    </row>
    <row r="1737" spans="13:13" x14ac:dyDescent="0.25">
      <c r="M1737" s="27"/>
    </row>
    <row r="1738" spans="13:13" x14ac:dyDescent="0.25">
      <c r="M1738" s="27"/>
    </row>
    <row r="1739" spans="13:13" x14ac:dyDescent="0.25">
      <c r="M1739" s="27"/>
    </row>
    <row r="1740" spans="13:13" x14ac:dyDescent="0.25">
      <c r="M1740" s="27"/>
    </row>
    <row r="1741" spans="13:13" x14ac:dyDescent="0.25">
      <c r="M1741" s="27"/>
    </row>
    <row r="1742" spans="13:13" x14ac:dyDescent="0.25">
      <c r="M1742" s="27"/>
    </row>
    <row r="1743" spans="13:13" x14ac:dyDescent="0.25">
      <c r="M1743" s="27"/>
    </row>
    <row r="1744" spans="13:13" x14ac:dyDescent="0.25">
      <c r="M1744" s="27"/>
    </row>
    <row r="1745" spans="13:13" x14ac:dyDescent="0.25">
      <c r="M1745" s="27"/>
    </row>
    <row r="1746" spans="13:13" x14ac:dyDescent="0.25">
      <c r="M1746" s="27"/>
    </row>
    <row r="1747" spans="13:13" x14ac:dyDescent="0.25">
      <c r="M1747" s="27"/>
    </row>
    <row r="1748" spans="13:13" x14ac:dyDescent="0.25">
      <c r="M1748" s="27"/>
    </row>
    <row r="1749" spans="13:13" x14ac:dyDescent="0.25">
      <c r="M1749" s="27"/>
    </row>
    <row r="1750" spans="13:13" x14ac:dyDescent="0.25">
      <c r="M1750" s="27"/>
    </row>
    <row r="1751" spans="13:13" x14ac:dyDescent="0.25">
      <c r="M1751" s="27"/>
    </row>
    <row r="1752" spans="13:13" x14ac:dyDescent="0.25">
      <c r="M1752" s="27"/>
    </row>
    <row r="1753" spans="13:13" x14ac:dyDescent="0.25">
      <c r="M1753" s="27"/>
    </row>
    <row r="1754" spans="13:13" x14ac:dyDescent="0.25">
      <c r="M1754" s="27"/>
    </row>
    <row r="1755" spans="13:13" x14ac:dyDescent="0.25">
      <c r="M1755" s="27"/>
    </row>
    <row r="1756" spans="13:13" x14ac:dyDescent="0.25">
      <c r="M1756" s="27"/>
    </row>
    <row r="1757" spans="13:13" x14ac:dyDescent="0.25">
      <c r="M1757" s="27"/>
    </row>
    <row r="1758" spans="13:13" x14ac:dyDescent="0.25">
      <c r="M1758" s="27"/>
    </row>
    <row r="1759" spans="13:13" x14ac:dyDescent="0.25">
      <c r="M1759" s="27"/>
    </row>
    <row r="1760" spans="13:13" x14ac:dyDescent="0.25">
      <c r="M1760" s="27"/>
    </row>
    <row r="1761" spans="13:13" x14ac:dyDescent="0.25">
      <c r="M1761" s="27"/>
    </row>
    <row r="1762" spans="13:13" x14ac:dyDescent="0.25">
      <c r="M1762" s="27"/>
    </row>
    <row r="1763" spans="13:13" x14ac:dyDescent="0.25">
      <c r="M1763" s="27"/>
    </row>
    <row r="1764" spans="13:13" x14ac:dyDescent="0.25">
      <c r="M1764" s="27"/>
    </row>
    <row r="1765" spans="13:13" x14ac:dyDescent="0.25">
      <c r="M1765" s="27"/>
    </row>
    <row r="1766" spans="13:13" x14ac:dyDescent="0.25">
      <c r="M1766" s="27"/>
    </row>
    <row r="1767" spans="13:13" x14ac:dyDescent="0.25">
      <c r="M1767" s="27"/>
    </row>
    <row r="1768" spans="13:13" x14ac:dyDescent="0.25">
      <c r="M1768" s="27"/>
    </row>
    <row r="1769" spans="13:13" x14ac:dyDescent="0.25">
      <c r="M1769" s="27"/>
    </row>
    <row r="1770" spans="13:13" x14ac:dyDescent="0.25">
      <c r="M1770" s="27"/>
    </row>
    <row r="1771" spans="13:13" x14ac:dyDescent="0.25">
      <c r="M1771" s="27"/>
    </row>
    <row r="1772" spans="13:13" x14ac:dyDescent="0.25">
      <c r="M1772" s="27"/>
    </row>
    <row r="1773" spans="13:13" x14ac:dyDescent="0.25">
      <c r="M1773" s="27"/>
    </row>
    <row r="1774" spans="13:13" x14ac:dyDescent="0.25">
      <c r="M1774" s="27"/>
    </row>
    <row r="1775" spans="13:13" x14ac:dyDescent="0.25">
      <c r="M1775" s="27"/>
    </row>
    <row r="1776" spans="13:13" x14ac:dyDescent="0.25">
      <c r="M1776" s="27"/>
    </row>
    <row r="1777" spans="13:13" x14ac:dyDescent="0.25">
      <c r="M1777" s="27"/>
    </row>
    <row r="1778" spans="13:13" x14ac:dyDescent="0.25">
      <c r="M1778" s="27"/>
    </row>
    <row r="1779" spans="13:13" x14ac:dyDescent="0.25">
      <c r="M1779" s="27"/>
    </row>
    <row r="1780" spans="13:13" x14ac:dyDescent="0.25">
      <c r="M1780" s="27"/>
    </row>
    <row r="1781" spans="13:13" x14ac:dyDescent="0.25">
      <c r="M1781" s="27"/>
    </row>
    <row r="1782" spans="13:13" x14ac:dyDescent="0.25">
      <c r="M1782" s="27"/>
    </row>
    <row r="1783" spans="13:13" x14ac:dyDescent="0.25">
      <c r="M1783" s="27"/>
    </row>
    <row r="1784" spans="13:13" x14ac:dyDescent="0.25">
      <c r="M1784" s="27"/>
    </row>
    <row r="1785" spans="13:13" x14ac:dyDescent="0.25">
      <c r="M1785" s="27"/>
    </row>
    <row r="1786" spans="13:13" x14ac:dyDescent="0.25">
      <c r="M1786" s="27"/>
    </row>
    <row r="1787" spans="13:13" x14ac:dyDescent="0.25">
      <c r="M1787" s="27"/>
    </row>
    <row r="1788" spans="13:13" x14ac:dyDescent="0.25">
      <c r="M1788" s="27"/>
    </row>
    <row r="1789" spans="13:13" x14ac:dyDescent="0.25">
      <c r="M1789" s="27"/>
    </row>
    <row r="1790" spans="13:13" x14ac:dyDescent="0.25">
      <c r="M1790" s="27"/>
    </row>
    <row r="1791" spans="13:13" x14ac:dyDescent="0.25">
      <c r="M1791" s="27"/>
    </row>
    <row r="1792" spans="13:13" x14ac:dyDescent="0.25">
      <c r="M1792" s="27"/>
    </row>
    <row r="1793" spans="13:13" x14ac:dyDescent="0.25">
      <c r="M1793" s="27"/>
    </row>
    <row r="1794" spans="13:13" x14ac:dyDescent="0.25">
      <c r="M1794" s="27"/>
    </row>
    <row r="1795" spans="13:13" x14ac:dyDescent="0.25">
      <c r="M1795" s="27"/>
    </row>
    <row r="1796" spans="13:13" x14ac:dyDescent="0.25">
      <c r="M1796" s="27"/>
    </row>
    <row r="1797" spans="13:13" x14ac:dyDescent="0.25">
      <c r="M1797" s="27"/>
    </row>
    <row r="1798" spans="13:13" x14ac:dyDescent="0.25">
      <c r="M1798" s="27"/>
    </row>
    <row r="1799" spans="13:13" x14ac:dyDescent="0.25">
      <c r="M1799" s="27"/>
    </row>
    <row r="1800" spans="13:13" x14ac:dyDescent="0.25">
      <c r="M1800" s="27"/>
    </row>
    <row r="1801" spans="13:13" x14ac:dyDescent="0.25">
      <c r="M1801" s="27"/>
    </row>
    <row r="1802" spans="13:13" x14ac:dyDescent="0.25">
      <c r="M1802" s="27"/>
    </row>
    <row r="1803" spans="13:13" x14ac:dyDescent="0.25">
      <c r="M1803" s="27"/>
    </row>
    <row r="1804" spans="13:13" x14ac:dyDescent="0.25">
      <c r="M1804" s="27"/>
    </row>
    <row r="1805" spans="13:13" x14ac:dyDescent="0.25">
      <c r="M1805" s="27"/>
    </row>
    <row r="1806" spans="13:13" x14ac:dyDescent="0.25">
      <c r="M1806" s="27"/>
    </row>
    <row r="1807" spans="13:13" x14ac:dyDescent="0.25">
      <c r="M1807" s="27"/>
    </row>
    <row r="1808" spans="13:13" x14ac:dyDescent="0.25">
      <c r="M1808" s="27"/>
    </row>
    <row r="1809" spans="13:13" x14ac:dyDescent="0.25">
      <c r="M1809" s="27"/>
    </row>
    <row r="1810" spans="13:13" x14ac:dyDescent="0.25">
      <c r="M1810" s="27"/>
    </row>
    <row r="1811" spans="13:13" x14ac:dyDescent="0.25">
      <c r="M1811" s="27"/>
    </row>
    <row r="1812" spans="13:13" x14ac:dyDescent="0.25">
      <c r="M1812" s="27"/>
    </row>
    <row r="1813" spans="13:13" x14ac:dyDescent="0.25">
      <c r="M1813" s="27"/>
    </row>
    <row r="1814" spans="13:13" x14ac:dyDescent="0.25">
      <c r="M1814" s="27"/>
    </row>
    <row r="1815" spans="13:13" x14ac:dyDescent="0.25">
      <c r="M1815" s="27"/>
    </row>
    <row r="1816" spans="13:13" x14ac:dyDescent="0.25">
      <c r="M1816" s="27"/>
    </row>
    <row r="1817" spans="13:13" x14ac:dyDescent="0.25">
      <c r="M1817" s="27"/>
    </row>
    <row r="1818" spans="13:13" x14ac:dyDescent="0.25">
      <c r="M1818" s="27"/>
    </row>
    <row r="1819" spans="13:13" x14ac:dyDescent="0.25">
      <c r="M1819" s="27"/>
    </row>
    <row r="1820" spans="13:13" x14ac:dyDescent="0.25">
      <c r="M1820" s="27"/>
    </row>
    <row r="1821" spans="13:13" x14ac:dyDescent="0.25">
      <c r="M1821" s="27"/>
    </row>
    <row r="1822" spans="13:13" x14ac:dyDescent="0.25">
      <c r="M1822" s="27"/>
    </row>
    <row r="1823" spans="13:13" x14ac:dyDescent="0.25">
      <c r="M1823" s="27"/>
    </row>
    <row r="1824" spans="13:13" x14ac:dyDescent="0.25">
      <c r="M1824" s="27"/>
    </row>
    <row r="1825" spans="13:13" x14ac:dyDescent="0.25">
      <c r="M1825" s="27"/>
    </row>
    <row r="1826" spans="13:13" x14ac:dyDescent="0.25">
      <c r="M1826" s="27"/>
    </row>
    <row r="1827" spans="13:13" x14ac:dyDescent="0.25">
      <c r="M1827" s="27"/>
    </row>
    <row r="1828" spans="13:13" x14ac:dyDescent="0.25">
      <c r="M1828" s="27"/>
    </row>
    <row r="1829" spans="13:13" x14ac:dyDescent="0.25">
      <c r="M1829" s="27"/>
    </row>
    <row r="1830" spans="13:13" x14ac:dyDescent="0.25">
      <c r="M1830" s="27"/>
    </row>
    <row r="1831" spans="13:13" x14ac:dyDescent="0.25">
      <c r="M1831" s="27"/>
    </row>
    <row r="1832" spans="13:13" x14ac:dyDescent="0.25">
      <c r="M1832" s="27"/>
    </row>
    <row r="1833" spans="13:13" x14ac:dyDescent="0.25">
      <c r="M1833" s="27"/>
    </row>
    <row r="1834" spans="13:13" x14ac:dyDescent="0.25">
      <c r="M1834" s="27"/>
    </row>
    <row r="1835" spans="13:13" x14ac:dyDescent="0.25">
      <c r="M1835" s="27"/>
    </row>
    <row r="1836" spans="13:13" x14ac:dyDescent="0.25">
      <c r="M1836" s="27"/>
    </row>
    <row r="1837" spans="13:13" x14ac:dyDescent="0.25">
      <c r="M1837" s="27"/>
    </row>
    <row r="1838" spans="13:13" x14ac:dyDescent="0.25">
      <c r="M1838" s="27"/>
    </row>
    <row r="1839" spans="13:13" x14ac:dyDescent="0.25">
      <c r="M1839" s="27"/>
    </row>
    <row r="1840" spans="13:13" x14ac:dyDescent="0.25">
      <c r="M1840" s="27"/>
    </row>
    <row r="1841" spans="13:13" x14ac:dyDescent="0.25">
      <c r="M1841" s="27"/>
    </row>
    <row r="1842" spans="13:13" x14ac:dyDescent="0.25">
      <c r="M1842" s="27"/>
    </row>
    <row r="1843" spans="13:13" x14ac:dyDescent="0.25">
      <c r="M1843" s="27"/>
    </row>
    <row r="1844" spans="13:13" x14ac:dyDescent="0.25">
      <c r="M1844" s="27"/>
    </row>
    <row r="1845" spans="13:13" x14ac:dyDescent="0.25">
      <c r="M1845" s="27"/>
    </row>
    <row r="1846" spans="13:13" x14ac:dyDescent="0.25">
      <c r="M1846" s="27"/>
    </row>
    <row r="1847" spans="13:13" x14ac:dyDescent="0.25">
      <c r="M1847" s="27"/>
    </row>
    <row r="1848" spans="13:13" x14ac:dyDescent="0.25">
      <c r="M1848" s="27"/>
    </row>
    <row r="1849" spans="13:13" x14ac:dyDescent="0.25">
      <c r="M1849" s="27"/>
    </row>
    <row r="1850" spans="13:13" x14ac:dyDescent="0.25">
      <c r="M1850" s="27"/>
    </row>
    <row r="1851" spans="13:13" x14ac:dyDescent="0.25">
      <c r="M1851" s="27"/>
    </row>
    <row r="1852" spans="13:13" x14ac:dyDescent="0.25">
      <c r="M1852" s="27"/>
    </row>
    <row r="1853" spans="13:13" x14ac:dyDescent="0.25">
      <c r="M1853" s="27"/>
    </row>
    <row r="1854" spans="13:13" x14ac:dyDescent="0.25">
      <c r="M1854" s="2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5243-0CD6-4C17-BFFD-95D13F8EE7F4}">
  <dimension ref="A1:I201"/>
  <sheetViews>
    <sheetView topLeftCell="A46" workbookViewId="0">
      <selection activeCell="F27" sqref="F27"/>
    </sheetView>
  </sheetViews>
  <sheetFormatPr defaultRowHeight="15" x14ac:dyDescent="0.25"/>
  <cols>
    <col min="1" max="1" width="5" bestFit="1" customWidth="1"/>
    <col min="2" max="2" width="18.85546875" bestFit="1" customWidth="1"/>
    <col min="3" max="3" width="70.5703125" bestFit="1" customWidth="1"/>
    <col min="4" max="4" width="12.85546875" bestFit="1" customWidth="1"/>
    <col min="5" max="5" width="8.140625" bestFit="1" customWidth="1"/>
    <col min="6" max="6" width="17.7109375" customWidth="1"/>
    <col min="7" max="7" width="11.28515625" bestFit="1" customWidth="1"/>
    <col min="8" max="8" width="70.5703125" bestFit="1" customWidth="1"/>
    <col min="9" max="9" width="19.7109375" bestFit="1" customWidth="1"/>
  </cols>
  <sheetData>
    <row r="1" spans="1:9" x14ac:dyDescent="0.25">
      <c r="A1" s="27" t="s">
        <v>47</v>
      </c>
      <c r="B1" s="27" t="s">
        <v>11</v>
      </c>
      <c r="C1" s="27" t="s">
        <v>195</v>
      </c>
      <c r="D1" s="27" t="s">
        <v>193</v>
      </c>
      <c r="E1" s="27" t="s">
        <v>196</v>
      </c>
      <c r="H1" s="35" t="s">
        <v>196</v>
      </c>
      <c r="I1" s="36">
        <v>0</v>
      </c>
    </row>
    <row r="2" spans="1:9" x14ac:dyDescent="0.25">
      <c r="A2" s="30">
        <v>2018</v>
      </c>
      <c r="B2" s="27" t="s">
        <v>141</v>
      </c>
      <c r="C2" s="27" t="s">
        <v>136</v>
      </c>
      <c r="D2" s="27" t="s">
        <v>201</v>
      </c>
      <c r="E2" s="27">
        <v>-66</v>
      </c>
      <c r="F2" s="27"/>
    </row>
    <row r="3" spans="1:9" x14ac:dyDescent="0.25">
      <c r="A3" s="30">
        <v>2018</v>
      </c>
      <c r="B3" s="27" t="s">
        <v>141</v>
      </c>
      <c r="C3" s="27" t="s">
        <v>138</v>
      </c>
      <c r="D3" s="27" t="s">
        <v>201</v>
      </c>
      <c r="E3" s="27">
        <v>-68</v>
      </c>
      <c r="F3" s="27"/>
      <c r="H3" s="35" t="s">
        <v>227</v>
      </c>
      <c r="I3" t="s">
        <v>229</v>
      </c>
    </row>
    <row r="4" spans="1:9" x14ac:dyDescent="0.25">
      <c r="A4" s="30">
        <v>2018</v>
      </c>
      <c r="B4" s="27" t="s">
        <v>141</v>
      </c>
      <c r="C4" s="27" t="s">
        <v>139</v>
      </c>
      <c r="D4" s="27" t="s">
        <v>198</v>
      </c>
      <c r="E4" s="27">
        <v>65</v>
      </c>
      <c r="F4" s="27"/>
      <c r="H4" s="36" t="s">
        <v>205</v>
      </c>
      <c r="I4">
        <v>5</v>
      </c>
    </row>
    <row r="5" spans="1:9" x14ac:dyDescent="0.25">
      <c r="A5" s="30">
        <v>2018</v>
      </c>
      <c r="B5" s="27" t="s">
        <v>204</v>
      </c>
      <c r="C5" s="27" t="s">
        <v>144</v>
      </c>
      <c r="D5" s="27" t="s">
        <v>201</v>
      </c>
      <c r="E5" s="27">
        <v>-234</v>
      </c>
      <c r="F5" s="27"/>
      <c r="H5" s="36" t="s">
        <v>137</v>
      </c>
      <c r="I5">
        <v>1</v>
      </c>
    </row>
    <row r="6" spans="1:9" x14ac:dyDescent="0.25">
      <c r="A6" s="30">
        <v>2018</v>
      </c>
      <c r="B6" s="27" t="s">
        <v>204</v>
      </c>
      <c r="C6" s="27" t="s">
        <v>145</v>
      </c>
      <c r="D6" s="27" t="s">
        <v>201</v>
      </c>
      <c r="E6" s="27">
        <v>-66</v>
      </c>
      <c r="F6" s="27"/>
      <c r="H6" s="36" t="s">
        <v>133</v>
      </c>
      <c r="I6">
        <v>3</v>
      </c>
    </row>
    <row r="7" spans="1:9" x14ac:dyDescent="0.25">
      <c r="A7" s="30">
        <v>2018</v>
      </c>
      <c r="B7" s="27" t="s">
        <v>204</v>
      </c>
      <c r="C7" s="27" t="s">
        <v>146</v>
      </c>
      <c r="D7" s="27" t="s">
        <v>201</v>
      </c>
      <c r="E7" s="27">
        <v>-200</v>
      </c>
      <c r="F7" s="27"/>
      <c r="H7" s="36" t="s">
        <v>158</v>
      </c>
      <c r="I7">
        <v>1</v>
      </c>
    </row>
    <row r="8" spans="1:9" x14ac:dyDescent="0.25">
      <c r="A8" s="30">
        <v>2018</v>
      </c>
      <c r="B8" s="27" t="s">
        <v>204</v>
      </c>
      <c r="C8" s="27" t="s">
        <v>205</v>
      </c>
      <c r="D8" s="27" t="s">
        <v>198</v>
      </c>
      <c r="E8" s="27">
        <v>0</v>
      </c>
      <c r="F8" s="27"/>
      <c r="H8" s="36" t="s">
        <v>199</v>
      </c>
      <c r="I8">
        <v>3</v>
      </c>
    </row>
    <row r="9" spans="1:9" x14ac:dyDescent="0.25">
      <c r="A9" s="30">
        <v>2018</v>
      </c>
      <c r="B9" s="27" t="s">
        <v>204</v>
      </c>
      <c r="C9" s="27" t="s">
        <v>206</v>
      </c>
      <c r="D9" s="27" t="s">
        <v>198</v>
      </c>
      <c r="E9" s="27">
        <v>0</v>
      </c>
      <c r="F9" s="27"/>
      <c r="H9" s="36" t="s">
        <v>197</v>
      </c>
      <c r="I9">
        <v>6</v>
      </c>
    </row>
    <row r="10" spans="1:9" x14ac:dyDescent="0.25">
      <c r="A10" s="30">
        <v>2018</v>
      </c>
      <c r="B10" s="27" t="s">
        <v>204</v>
      </c>
      <c r="C10" s="27" t="s">
        <v>207</v>
      </c>
      <c r="D10" s="27" t="s">
        <v>198</v>
      </c>
      <c r="E10" s="27">
        <v>0</v>
      </c>
      <c r="F10" s="27"/>
      <c r="H10" s="36" t="s">
        <v>146</v>
      </c>
      <c r="I10">
        <v>5</v>
      </c>
    </row>
    <row r="11" spans="1:9" x14ac:dyDescent="0.25">
      <c r="A11" s="30">
        <v>2018</v>
      </c>
      <c r="B11" s="27" t="s">
        <v>204</v>
      </c>
      <c r="C11" s="27" t="s">
        <v>147</v>
      </c>
      <c r="D11" s="27" t="s">
        <v>198</v>
      </c>
      <c r="E11" s="27">
        <v>825</v>
      </c>
      <c r="F11" s="27"/>
      <c r="H11" s="36" t="s">
        <v>212</v>
      </c>
      <c r="I11">
        <v>6</v>
      </c>
    </row>
    <row r="12" spans="1:9" x14ac:dyDescent="0.25">
      <c r="A12" s="30">
        <v>2018</v>
      </c>
      <c r="B12" s="27" t="s">
        <v>204</v>
      </c>
      <c r="C12" s="27" t="s">
        <v>203</v>
      </c>
      <c r="D12" s="27" t="s">
        <v>201</v>
      </c>
      <c r="E12" s="27">
        <v>-12</v>
      </c>
      <c r="F12" s="27"/>
      <c r="H12" s="36" t="s">
        <v>149</v>
      </c>
      <c r="I12">
        <v>1</v>
      </c>
    </row>
    <row r="13" spans="1:9" x14ac:dyDescent="0.25">
      <c r="A13" s="31">
        <v>2018</v>
      </c>
      <c r="B13" s="27" t="s">
        <v>208</v>
      </c>
      <c r="C13" s="27" t="s">
        <v>149</v>
      </c>
      <c r="D13" s="27" t="s">
        <v>198</v>
      </c>
      <c r="E13" s="27">
        <v>1556</v>
      </c>
      <c r="F13" s="27"/>
      <c r="H13" s="36" t="s">
        <v>207</v>
      </c>
      <c r="I13">
        <v>5</v>
      </c>
    </row>
    <row r="14" spans="1:9" x14ac:dyDescent="0.25">
      <c r="A14" s="31">
        <v>2018</v>
      </c>
      <c r="B14" s="27" t="s">
        <v>208</v>
      </c>
      <c r="C14" s="27" t="s">
        <v>150</v>
      </c>
      <c r="D14" s="27" t="s">
        <v>201</v>
      </c>
      <c r="E14" s="27">
        <v>-1264</v>
      </c>
      <c r="F14" s="27"/>
      <c r="H14" s="36" t="s">
        <v>206</v>
      </c>
      <c r="I14">
        <v>5</v>
      </c>
    </row>
    <row r="15" spans="1:9" x14ac:dyDescent="0.25">
      <c r="A15" s="31">
        <v>2018</v>
      </c>
      <c r="B15" s="27" t="s">
        <v>208</v>
      </c>
      <c r="C15" s="27" t="s">
        <v>151</v>
      </c>
      <c r="D15" s="27" t="s">
        <v>198</v>
      </c>
      <c r="E15" s="27">
        <v>0</v>
      </c>
      <c r="F15" s="27"/>
      <c r="H15" s="36" t="s">
        <v>145</v>
      </c>
      <c r="I15">
        <v>5</v>
      </c>
    </row>
    <row r="16" spans="1:9" x14ac:dyDescent="0.25">
      <c r="A16" s="31">
        <v>2018</v>
      </c>
      <c r="B16" s="27" t="s">
        <v>208</v>
      </c>
      <c r="C16" s="27" t="s">
        <v>209</v>
      </c>
      <c r="D16" s="27" t="s">
        <v>198</v>
      </c>
      <c r="E16" s="27">
        <v>59</v>
      </c>
      <c r="F16" s="27"/>
      <c r="H16" s="36" t="s">
        <v>151</v>
      </c>
      <c r="I16">
        <v>4</v>
      </c>
    </row>
    <row r="17" spans="1:9" x14ac:dyDescent="0.25">
      <c r="A17" s="31">
        <v>2018</v>
      </c>
      <c r="B17" s="27" t="s">
        <v>208</v>
      </c>
      <c r="C17" s="27" t="s">
        <v>210</v>
      </c>
      <c r="D17" s="27" t="s">
        <v>201</v>
      </c>
      <c r="E17" s="27">
        <v>-59</v>
      </c>
      <c r="F17" s="27"/>
      <c r="H17" s="36" t="s">
        <v>210</v>
      </c>
      <c r="I17">
        <v>3</v>
      </c>
    </row>
    <row r="18" spans="1:9" x14ac:dyDescent="0.25">
      <c r="A18" s="31">
        <v>2018</v>
      </c>
      <c r="B18" s="27" t="s">
        <v>208</v>
      </c>
      <c r="C18" s="27" t="s">
        <v>211</v>
      </c>
      <c r="D18" s="27" t="s">
        <v>198</v>
      </c>
      <c r="E18" s="27">
        <v>0</v>
      </c>
      <c r="F18" s="27"/>
      <c r="H18" s="36" t="s">
        <v>209</v>
      </c>
      <c r="I18">
        <v>3</v>
      </c>
    </row>
    <row r="19" spans="1:9" x14ac:dyDescent="0.25">
      <c r="A19" s="31">
        <v>2018</v>
      </c>
      <c r="B19" s="27" t="s">
        <v>208</v>
      </c>
      <c r="C19" s="27" t="s">
        <v>156</v>
      </c>
      <c r="D19" s="27" t="s">
        <v>201</v>
      </c>
      <c r="E19" s="27">
        <v>-2390</v>
      </c>
      <c r="F19" s="27"/>
      <c r="H19" s="36" t="s">
        <v>211</v>
      </c>
      <c r="I19">
        <v>6</v>
      </c>
    </row>
    <row r="20" spans="1:9" x14ac:dyDescent="0.25">
      <c r="A20" s="31">
        <v>2018</v>
      </c>
      <c r="B20" s="27" t="s">
        <v>208</v>
      </c>
      <c r="C20" s="27" t="s">
        <v>157</v>
      </c>
      <c r="D20" s="27" t="s">
        <v>201</v>
      </c>
      <c r="E20" s="27">
        <v>-462</v>
      </c>
      <c r="F20" s="27"/>
      <c r="H20" s="36" t="s">
        <v>228</v>
      </c>
      <c r="I20">
        <v>62</v>
      </c>
    </row>
    <row r="21" spans="1:9" x14ac:dyDescent="0.25">
      <c r="A21" s="31">
        <v>2018</v>
      </c>
      <c r="B21" s="27" t="s">
        <v>208</v>
      </c>
      <c r="C21" s="27" t="s">
        <v>158</v>
      </c>
      <c r="D21" s="27" t="s">
        <v>201</v>
      </c>
      <c r="E21" s="27">
        <v>-13</v>
      </c>
      <c r="F21" s="27"/>
    </row>
    <row r="22" spans="1:9" x14ac:dyDescent="0.25">
      <c r="A22" s="31">
        <v>2018</v>
      </c>
      <c r="B22" s="27" t="s">
        <v>208</v>
      </c>
      <c r="C22" s="27" t="s">
        <v>212</v>
      </c>
      <c r="D22" s="27" t="s">
        <v>198</v>
      </c>
      <c r="E22" s="27">
        <v>0</v>
      </c>
      <c r="F22" s="27"/>
    </row>
    <row r="23" spans="1:9" x14ac:dyDescent="0.25">
      <c r="A23" s="31">
        <v>2018</v>
      </c>
      <c r="B23" s="27" t="s">
        <v>208</v>
      </c>
      <c r="C23" s="27" t="s">
        <v>203</v>
      </c>
      <c r="D23" s="27" t="s">
        <v>201</v>
      </c>
      <c r="E23" s="27">
        <v>-47</v>
      </c>
      <c r="F23" s="27"/>
    </row>
    <row r="24" spans="1:9" x14ac:dyDescent="0.25">
      <c r="A24" s="30">
        <v>2018</v>
      </c>
      <c r="B24" s="27" t="s">
        <v>141</v>
      </c>
      <c r="C24" s="27" t="s">
        <v>137</v>
      </c>
      <c r="D24" s="27" t="s">
        <v>198</v>
      </c>
      <c r="E24" s="27">
        <v>0</v>
      </c>
      <c r="F24" s="27"/>
    </row>
    <row r="25" spans="1:9" x14ac:dyDescent="0.25">
      <c r="A25" s="30">
        <v>2018</v>
      </c>
      <c r="B25" s="27" t="s">
        <v>141</v>
      </c>
      <c r="C25" s="27" t="s">
        <v>133</v>
      </c>
      <c r="D25" s="27" t="s">
        <v>201</v>
      </c>
      <c r="E25" s="27">
        <v>-16</v>
      </c>
      <c r="F25" s="27"/>
    </row>
    <row r="26" spans="1:9" x14ac:dyDescent="0.25">
      <c r="A26" s="30">
        <v>2018</v>
      </c>
      <c r="B26" s="27" t="s">
        <v>141</v>
      </c>
      <c r="C26" s="27" t="s">
        <v>134</v>
      </c>
      <c r="D26" s="27" t="s">
        <v>201</v>
      </c>
      <c r="E26" s="27">
        <v>-11</v>
      </c>
      <c r="F26" s="27"/>
    </row>
    <row r="27" spans="1:9" x14ac:dyDescent="0.25">
      <c r="A27" s="30">
        <v>2018</v>
      </c>
      <c r="B27" s="27" t="s">
        <v>141</v>
      </c>
      <c r="C27" s="27" t="s">
        <v>132</v>
      </c>
      <c r="D27" s="27" t="s">
        <v>198</v>
      </c>
      <c r="E27" s="27">
        <v>137</v>
      </c>
      <c r="F27" s="27"/>
    </row>
    <row r="28" spans="1:9" x14ac:dyDescent="0.25">
      <c r="A28" s="30">
        <v>2018</v>
      </c>
      <c r="B28" s="27" t="s">
        <v>141</v>
      </c>
      <c r="C28" s="27" t="s">
        <v>199</v>
      </c>
      <c r="D28" s="27" t="s">
        <v>198</v>
      </c>
      <c r="E28" s="27">
        <v>0</v>
      </c>
      <c r="F28" s="27"/>
    </row>
    <row r="29" spans="1:9" x14ac:dyDescent="0.25">
      <c r="A29" s="30">
        <v>2018</v>
      </c>
      <c r="B29" s="27" t="s">
        <v>141</v>
      </c>
      <c r="C29" s="27" t="s">
        <v>197</v>
      </c>
      <c r="D29" s="27" t="s">
        <v>198</v>
      </c>
      <c r="E29" s="27">
        <v>0</v>
      </c>
      <c r="F29" s="27"/>
    </row>
    <row r="30" spans="1:9" x14ac:dyDescent="0.25">
      <c r="A30" s="30">
        <v>2018</v>
      </c>
      <c r="B30" s="27" t="s">
        <v>141</v>
      </c>
      <c r="C30" s="27" t="s">
        <v>202</v>
      </c>
      <c r="D30" s="27" t="s">
        <v>201</v>
      </c>
      <c r="E30" s="27">
        <v>-9</v>
      </c>
      <c r="F30" s="27"/>
    </row>
    <row r="31" spans="1:9" x14ac:dyDescent="0.25">
      <c r="A31" s="30">
        <v>2018</v>
      </c>
      <c r="B31" s="27" t="s">
        <v>141</v>
      </c>
      <c r="C31" s="27" t="s">
        <v>35</v>
      </c>
      <c r="D31" s="27" t="s">
        <v>198</v>
      </c>
      <c r="E31" s="27">
        <v>1542</v>
      </c>
      <c r="F31" s="27"/>
    </row>
    <row r="32" spans="1:9" x14ac:dyDescent="0.25">
      <c r="A32" s="30">
        <v>2018</v>
      </c>
      <c r="B32" s="27" t="s">
        <v>141</v>
      </c>
      <c r="C32" s="27" t="s">
        <v>203</v>
      </c>
      <c r="D32" s="27" t="s">
        <v>198</v>
      </c>
      <c r="E32" s="27">
        <v>92</v>
      </c>
      <c r="F32" s="27"/>
    </row>
    <row r="33" spans="1:6" x14ac:dyDescent="0.25">
      <c r="A33" s="30">
        <v>2018</v>
      </c>
      <c r="B33" s="27" t="s">
        <v>141</v>
      </c>
      <c r="C33" s="27" t="s">
        <v>200</v>
      </c>
      <c r="D33" s="27" t="s">
        <v>201</v>
      </c>
      <c r="E33" s="27">
        <v>-540</v>
      </c>
      <c r="F33" s="27"/>
    </row>
    <row r="34" spans="1:6" x14ac:dyDescent="0.25">
      <c r="A34" s="30">
        <v>2018</v>
      </c>
      <c r="B34" s="27" t="s">
        <v>141</v>
      </c>
      <c r="C34" s="27" t="s">
        <v>135</v>
      </c>
      <c r="D34" s="27" t="s">
        <v>198</v>
      </c>
      <c r="E34" s="27">
        <v>50</v>
      </c>
      <c r="F34" s="27"/>
    </row>
    <row r="35" spans="1:6" x14ac:dyDescent="0.25">
      <c r="A35" s="30">
        <v>2019</v>
      </c>
      <c r="B35" s="27" t="s">
        <v>141</v>
      </c>
      <c r="C35" s="27" t="s">
        <v>136</v>
      </c>
      <c r="D35" s="27" t="s">
        <v>201</v>
      </c>
      <c r="E35" s="27">
        <v>-56</v>
      </c>
      <c r="F35" s="27"/>
    </row>
    <row r="36" spans="1:6" x14ac:dyDescent="0.25">
      <c r="A36" s="30">
        <v>2019</v>
      </c>
      <c r="B36" s="27" t="s">
        <v>141</v>
      </c>
      <c r="C36" s="27" t="s">
        <v>138</v>
      </c>
      <c r="D36" s="27" t="s">
        <v>201</v>
      </c>
      <c r="E36" s="27">
        <v>-36</v>
      </c>
      <c r="F36" s="27"/>
    </row>
    <row r="37" spans="1:6" x14ac:dyDescent="0.25">
      <c r="A37" s="30">
        <v>2019</v>
      </c>
      <c r="B37" s="27" t="s">
        <v>141</v>
      </c>
      <c r="C37" s="27" t="s">
        <v>139</v>
      </c>
      <c r="D37" s="27" t="s">
        <v>198</v>
      </c>
      <c r="E37" s="27">
        <v>23</v>
      </c>
      <c r="F37" s="27"/>
    </row>
    <row r="38" spans="1:6" x14ac:dyDescent="0.25">
      <c r="A38" s="30">
        <v>2019</v>
      </c>
      <c r="B38" s="27" t="s">
        <v>141</v>
      </c>
      <c r="C38" s="27" t="s">
        <v>137</v>
      </c>
      <c r="D38" s="27" t="s">
        <v>201</v>
      </c>
      <c r="E38" s="27">
        <v>-8</v>
      </c>
      <c r="F38" s="27"/>
    </row>
    <row r="39" spans="1:6" x14ac:dyDescent="0.25">
      <c r="A39" s="30">
        <v>2019</v>
      </c>
      <c r="B39" s="27" t="s">
        <v>141</v>
      </c>
      <c r="C39" s="27" t="s">
        <v>133</v>
      </c>
      <c r="D39" s="27" t="s">
        <v>201</v>
      </c>
      <c r="E39" s="27">
        <v>-15</v>
      </c>
      <c r="F39" s="27"/>
    </row>
    <row r="40" spans="1:6" x14ac:dyDescent="0.25">
      <c r="A40" s="30">
        <v>2019</v>
      </c>
      <c r="B40" s="27" t="s">
        <v>204</v>
      </c>
      <c r="C40" s="27" t="s">
        <v>144</v>
      </c>
      <c r="D40" s="27" t="s">
        <v>201</v>
      </c>
      <c r="E40" s="27">
        <v>-196</v>
      </c>
      <c r="F40" s="27"/>
    </row>
    <row r="41" spans="1:6" x14ac:dyDescent="0.25">
      <c r="A41" s="30">
        <v>2019</v>
      </c>
      <c r="B41" s="27" t="s">
        <v>204</v>
      </c>
      <c r="C41" s="27" t="s">
        <v>145</v>
      </c>
      <c r="D41" s="27" t="s">
        <v>198</v>
      </c>
      <c r="E41" s="27">
        <v>0</v>
      </c>
      <c r="F41" s="27"/>
    </row>
    <row r="42" spans="1:6" x14ac:dyDescent="0.25">
      <c r="A42" s="30">
        <v>2019</v>
      </c>
      <c r="B42" s="27" t="s">
        <v>204</v>
      </c>
      <c r="C42" s="27" t="s">
        <v>146</v>
      </c>
      <c r="D42" s="27" t="s">
        <v>198</v>
      </c>
      <c r="E42" s="27">
        <v>0</v>
      </c>
      <c r="F42" s="27"/>
    </row>
    <row r="43" spans="1:6" x14ac:dyDescent="0.25">
      <c r="A43" s="30">
        <v>2019</v>
      </c>
      <c r="B43" s="27" t="s">
        <v>204</v>
      </c>
      <c r="C43" s="27" t="s">
        <v>205</v>
      </c>
      <c r="D43" s="27" t="s">
        <v>198</v>
      </c>
      <c r="E43" s="27">
        <v>0</v>
      </c>
      <c r="F43" s="27"/>
    </row>
    <row r="44" spans="1:6" x14ac:dyDescent="0.25">
      <c r="A44" s="30">
        <v>2019</v>
      </c>
      <c r="B44" s="27" t="s">
        <v>204</v>
      </c>
      <c r="C44" s="27" t="s">
        <v>206</v>
      </c>
      <c r="D44" s="27" t="s">
        <v>198</v>
      </c>
      <c r="E44" s="27">
        <v>0</v>
      </c>
      <c r="F44" s="27"/>
    </row>
    <row r="45" spans="1:6" x14ac:dyDescent="0.25">
      <c r="A45" s="30">
        <v>2019</v>
      </c>
      <c r="B45" s="27" t="s">
        <v>204</v>
      </c>
      <c r="C45" s="27" t="s">
        <v>207</v>
      </c>
      <c r="D45" s="27" t="s">
        <v>198</v>
      </c>
      <c r="E45" s="27">
        <v>0</v>
      </c>
      <c r="F45" s="27"/>
    </row>
    <row r="46" spans="1:6" x14ac:dyDescent="0.25">
      <c r="A46" s="30">
        <v>2019</v>
      </c>
      <c r="B46" s="27" t="s">
        <v>204</v>
      </c>
      <c r="C46" s="27" t="s">
        <v>147</v>
      </c>
      <c r="D46" s="27" t="s">
        <v>198</v>
      </c>
      <c r="E46" s="27">
        <v>110</v>
      </c>
      <c r="F46" s="27"/>
    </row>
    <row r="47" spans="1:6" x14ac:dyDescent="0.25">
      <c r="A47" s="30">
        <v>2019</v>
      </c>
      <c r="B47" s="27" t="s">
        <v>204</v>
      </c>
      <c r="C47" s="27" t="s">
        <v>203</v>
      </c>
      <c r="D47" s="27" t="s">
        <v>201</v>
      </c>
      <c r="E47" s="27">
        <v>-2</v>
      </c>
      <c r="F47" s="27"/>
    </row>
    <row r="48" spans="1:6" x14ac:dyDescent="0.25">
      <c r="A48" s="30">
        <v>2019</v>
      </c>
      <c r="B48" s="27" t="s">
        <v>208</v>
      </c>
      <c r="C48" s="27" t="s">
        <v>149</v>
      </c>
      <c r="D48" s="27" t="s">
        <v>198</v>
      </c>
      <c r="E48" s="27">
        <v>800</v>
      </c>
      <c r="F48" s="27"/>
    </row>
    <row r="49" spans="1:6" x14ac:dyDescent="0.25">
      <c r="A49" s="30">
        <v>2019</v>
      </c>
      <c r="B49" s="27" t="s">
        <v>208</v>
      </c>
      <c r="C49" s="27" t="s">
        <v>150</v>
      </c>
      <c r="D49" s="27" t="s">
        <v>201</v>
      </c>
      <c r="E49" s="27">
        <v>-331</v>
      </c>
      <c r="F49" s="27"/>
    </row>
    <row r="50" spans="1:6" x14ac:dyDescent="0.25">
      <c r="A50" s="30">
        <v>2019</v>
      </c>
      <c r="B50" s="27" t="s">
        <v>208</v>
      </c>
      <c r="C50" s="27" t="s">
        <v>151</v>
      </c>
      <c r="D50" s="27" t="s">
        <v>198</v>
      </c>
      <c r="E50" s="27">
        <v>0</v>
      </c>
      <c r="F50" s="27"/>
    </row>
    <row r="51" spans="1:6" x14ac:dyDescent="0.25">
      <c r="A51" s="30">
        <v>2019</v>
      </c>
      <c r="B51" s="27" t="s">
        <v>208</v>
      </c>
      <c r="C51" s="27" t="s">
        <v>209</v>
      </c>
      <c r="D51" s="27" t="s">
        <v>198</v>
      </c>
      <c r="E51" s="27">
        <v>130</v>
      </c>
      <c r="F51" s="27"/>
    </row>
    <row r="52" spans="1:6" x14ac:dyDescent="0.25">
      <c r="A52" s="30">
        <v>2019</v>
      </c>
      <c r="B52" s="27" t="s">
        <v>208</v>
      </c>
      <c r="C52" s="27" t="s">
        <v>210</v>
      </c>
      <c r="D52" s="27" t="s">
        <v>201</v>
      </c>
      <c r="E52" s="27">
        <v>-126</v>
      </c>
      <c r="F52" s="27"/>
    </row>
    <row r="53" spans="1:6" x14ac:dyDescent="0.25">
      <c r="A53" s="30">
        <v>2019</v>
      </c>
      <c r="B53" s="27" t="s">
        <v>208</v>
      </c>
      <c r="C53" s="27" t="s">
        <v>211</v>
      </c>
      <c r="D53" s="27" t="s">
        <v>198</v>
      </c>
      <c r="E53" s="27">
        <v>0</v>
      </c>
      <c r="F53" s="27"/>
    </row>
    <row r="54" spans="1:6" x14ac:dyDescent="0.25">
      <c r="A54" s="30">
        <v>2019</v>
      </c>
      <c r="B54" s="27" t="s">
        <v>208</v>
      </c>
      <c r="C54" s="27" t="s">
        <v>156</v>
      </c>
      <c r="D54" s="27" t="s">
        <v>201</v>
      </c>
      <c r="E54" s="27">
        <v>-815</v>
      </c>
      <c r="F54" s="27"/>
    </row>
    <row r="55" spans="1:6" x14ac:dyDescent="0.25">
      <c r="A55" s="30">
        <v>2019</v>
      </c>
      <c r="B55" s="27" t="s">
        <v>208</v>
      </c>
      <c r="C55" s="27" t="s">
        <v>157</v>
      </c>
      <c r="D55" s="27" t="s">
        <v>201</v>
      </c>
      <c r="E55" s="27">
        <v>-511</v>
      </c>
      <c r="F55" s="27"/>
    </row>
    <row r="56" spans="1:6" x14ac:dyDescent="0.25">
      <c r="A56" s="30">
        <v>2019</v>
      </c>
      <c r="B56" s="27" t="s">
        <v>208</v>
      </c>
      <c r="C56" s="27" t="s">
        <v>158</v>
      </c>
      <c r="D56" s="27" t="s">
        <v>201</v>
      </c>
      <c r="E56" s="27">
        <v>-10</v>
      </c>
      <c r="F56" s="27"/>
    </row>
    <row r="57" spans="1:6" x14ac:dyDescent="0.25">
      <c r="A57" s="30">
        <v>2019</v>
      </c>
      <c r="B57" s="27" t="s">
        <v>208</v>
      </c>
      <c r="C57" s="27" t="s">
        <v>212</v>
      </c>
      <c r="D57" s="27" t="s">
        <v>198</v>
      </c>
      <c r="E57" s="27">
        <v>0</v>
      </c>
      <c r="F57" s="27"/>
    </row>
    <row r="58" spans="1:6" x14ac:dyDescent="0.25">
      <c r="A58" s="30">
        <v>2019</v>
      </c>
      <c r="B58" s="27" t="s">
        <v>208</v>
      </c>
      <c r="C58" s="27" t="s">
        <v>203</v>
      </c>
      <c r="D58" s="27" t="s">
        <v>201</v>
      </c>
      <c r="E58" s="27">
        <v>-75</v>
      </c>
      <c r="F58" s="27"/>
    </row>
    <row r="59" spans="1:6" x14ac:dyDescent="0.25">
      <c r="A59" s="30">
        <v>2019</v>
      </c>
      <c r="B59" s="27" t="s">
        <v>141</v>
      </c>
      <c r="C59" s="27" t="s">
        <v>134</v>
      </c>
      <c r="D59" s="27" t="s">
        <v>201</v>
      </c>
      <c r="E59" s="27">
        <v>-232</v>
      </c>
      <c r="F59" s="27"/>
    </row>
    <row r="60" spans="1:6" x14ac:dyDescent="0.25">
      <c r="A60" s="30">
        <v>2019</v>
      </c>
      <c r="B60" s="27" t="s">
        <v>141</v>
      </c>
      <c r="C60" s="27" t="s">
        <v>132</v>
      </c>
      <c r="D60" s="27" t="s">
        <v>198</v>
      </c>
      <c r="E60" s="27">
        <v>112</v>
      </c>
      <c r="F60" s="27"/>
    </row>
    <row r="61" spans="1:6" x14ac:dyDescent="0.25">
      <c r="A61" s="30">
        <v>2019</v>
      </c>
      <c r="B61" s="27" t="s">
        <v>141</v>
      </c>
      <c r="C61" s="27" t="s">
        <v>199</v>
      </c>
      <c r="D61" s="27" t="s">
        <v>198</v>
      </c>
      <c r="E61" s="27">
        <v>0</v>
      </c>
      <c r="F61" s="27"/>
    </row>
    <row r="62" spans="1:6" x14ac:dyDescent="0.25">
      <c r="A62" s="30">
        <v>2019</v>
      </c>
      <c r="B62" s="27" t="s">
        <v>141</v>
      </c>
      <c r="C62" s="27" t="s">
        <v>197</v>
      </c>
      <c r="D62" s="27" t="s">
        <v>198</v>
      </c>
      <c r="E62" s="27">
        <v>0</v>
      </c>
      <c r="F62" s="27"/>
    </row>
    <row r="63" spans="1:6" x14ac:dyDescent="0.25">
      <c r="A63" s="30">
        <v>2019</v>
      </c>
      <c r="B63" s="27" t="s">
        <v>141</v>
      </c>
      <c r="C63" s="27" t="s">
        <v>202</v>
      </c>
      <c r="D63" s="27" t="s">
        <v>198</v>
      </c>
      <c r="E63" s="27">
        <v>67</v>
      </c>
      <c r="F63" s="27"/>
    </row>
    <row r="64" spans="1:6" x14ac:dyDescent="0.25">
      <c r="A64" s="30">
        <v>2019</v>
      </c>
      <c r="B64" s="27" t="s">
        <v>141</v>
      </c>
      <c r="C64" s="27" t="s">
        <v>35</v>
      </c>
      <c r="D64" s="27" t="s">
        <v>198</v>
      </c>
      <c r="E64" s="27">
        <v>1294</v>
      </c>
      <c r="F64" s="27"/>
    </row>
    <row r="65" spans="1:6" x14ac:dyDescent="0.25">
      <c r="A65" s="30">
        <v>2019</v>
      </c>
      <c r="B65" s="27" t="s">
        <v>141</v>
      </c>
      <c r="C65" s="27" t="s">
        <v>203</v>
      </c>
      <c r="D65" s="27" t="s">
        <v>198</v>
      </c>
      <c r="E65" s="27">
        <v>144</v>
      </c>
      <c r="F65" s="27"/>
    </row>
    <row r="66" spans="1:6" x14ac:dyDescent="0.25">
      <c r="A66" s="30">
        <v>2019</v>
      </c>
      <c r="B66" s="27" t="s">
        <v>141</v>
      </c>
      <c r="C66" s="27" t="s">
        <v>200</v>
      </c>
      <c r="D66" s="27" t="s">
        <v>201</v>
      </c>
      <c r="E66" s="27">
        <v>-37</v>
      </c>
      <c r="F66" s="27"/>
    </row>
    <row r="67" spans="1:6" x14ac:dyDescent="0.25">
      <c r="A67" s="30">
        <v>2019</v>
      </c>
      <c r="B67" s="27" t="s">
        <v>141</v>
      </c>
      <c r="C67" s="27" t="s">
        <v>135</v>
      </c>
      <c r="D67" s="27" t="s">
        <v>198</v>
      </c>
      <c r="E67" s="27">
        <v>59</v>
      </c>
      <c r="F67" s="27"/>
    </row>
    <row r="68" spans="1:6" x14ac:dyDescent="0.25">
      <c r="A68" s="30">
        <v>2020</v>
      </c>
      <c r="B68" s="27" t="s">
        <v>141</v>
      </c>
      <c r="C68" s="27" t="s">
        <v>136</v>
      </c>
      <c r="D68" s="27" t="s">
        <v>198</v>
      </c>
      <c r="E68" s="27">
        <v>62</v>
      </c>
      <c r="F68" s="27"/>
    </row>
    <row r="69" spans="1:6" x14ac:dyDescent="0.25">
      <c r="A69" s="30">
        <v>2020</v>
      </c>
      <c r="B69" s="27" t="s">
        <v>141</v>
      </c>
      <c r="C69" s="27" t="s">
        <v>138</v>
      </c>
      <c r="D69" s="27" t="s">
        <v>198</v>
      </c>
      <c r="E69" s="27">
        <v>128</v>
      </c>
      <c r="F69" s="27"/>
    </row>
    <row r="70" spans="1:6" x14ac:dyDescent="0.25">
      <c r="A70" s="30">
        <v>2020</v>
      </c>
      <c r="B70" s="27" t="s">
        <v>141</v>
      </c>
      <c r="C70" s="27" t="s">
        <v>139</v>
      </c>
      <c r="D70" s="27" t="s">
        <v>201</v>
      </c>
      <c r="E70" s="27">
        <v>-110</v>
      </c>
      <c r="F70" s="27"/>
    </row>
    <row r="71" spans="1:6" x14ac:dyDescent="0.25">
      <c r="A71" s="30">
        <v>2020</v>
      </c>
      <c r="B71" s="27" t="s">
        <v>141</v>
      </c>
      <c r="C71" s="27" t="s">
        <v>137</v>
      </c>
      <c r="D71" s="27" t="s">
        <v>198</v>
      </c>
      <c r="E71" s="27">
        <v>8</v>
      </c>
      <c r="F71" s="27"/>
    </row>
    <row r="72" spans="1:6" x14ac:dyDescent="0.25">
      <c r="A72" s="30">
        <v>2020</v>
      </c>
      <c r="B72" s="27" t="s">
        <v>141</v>
      </c>
      <c r="C72" s="27" t="s">
        <v>133</v>
      </c>
      <c r="D72" s="27" t="s">
        <v>201</v>
      </c>
      <c r="E72" s="27">
        <v>-6</v>
      </c>
      <c r="F72" s="27"/>
    </row>
    <row r="73" spans="1:6" x14ac:dyDescent="0.25">
      <c r="A73" s="30">
        <v>2020</v>
      </c>
      <c r="B73" s="27" t="s">
        <v>141</v>
      </c>
      <c r="C73" s="27" t="s">
        <v>134</v>
      </c>
      <c r="D73" s="27" t="s">
        <v>201</v>
      </c>
      <c r="E73" s="27">
        <v>-65</v>
      </c>
      <c r="F73" s="27"/>
    </row>
    <row r="74" spans="1:6" x14ac:dyDescent="0.25">
      <c r="A74" s="30">
        <v>2020</v>
      </c>
      <c r="B74" s="27" t="s">
        <v>141</v>
      </c>
      <c r="C74" s="27" t="s">
        <v>132</v>
      </c>
      <c r="D74" s="27" t="s">
        <v>198</v>
      </c>
      <c r="E74" s="27">
        <v>146</v>
      </c>
      <c r="F74" s="27"/>
    </row>
    <row r="75" spans="1:6" x14ac:dyDescent="0.25">
      <c r="A75" s="30">
        <v>2020</v>
      </c>
      <c r="B75" s="27" t="s">
        <v>204</v>
      </c>
      <c r="C75" s="27" t="s">
        <v>144</v>
      </c>
      <c r="D75" s="27" t="s">
        <v>201</v>
      </c>
      <c r="E75" s="27">
        <v>-160</v>
      </c>
      <c r="F75" s="27"/>
    </row>
    <row r="76" spans="1:6" x14ac:dyDescent="0.25">
      <c r="A76" s="30">
        <v>2020</v>
      </c>
      <c r="B76" s="27" t="s">
        <v>204</v>
      </c>
      <c r="C76" s="27" t="s">
        <v>145</v>
      </c>
      <c r="D76" s="27" t="s">
        <v>198</v>
      </c>
      <c r="E76" s="27">
        <v>0</v>
      </c>
      <c r="F76" s="27"/>
    </row>
    <row r="77" spans="1:6" x14ac:dyDescent="0.25">
      <c r="A77" s="30">
        <v>2020</v>
      </c>
      <c r="B77" s="27" t="s">
        <v>204</v>
      </c>
      <c r="C77" s="27" t="s">
        <v>146</v>
      </c>
      <c r="D77" s="27" t="s">
        <v>198</v>
      </c>
      <c r="E77" s="27">
        <v>0</v>
      </c>
      <c r="F77" s="27"/>
    </row>
    <row r="78" spans="1:6" x14ac:dyDescent="0.25">
      <c r="A78" s="30">
        <v>2020</v>
      </c>
      <c r="B78" s="27" t="s">
        <v>204</v>
      </c>
      <c r="C78" s="27" t="s">
        <v>205</v>
      </c>
      <c r="D78" s="27" t="s">
        <v>201</v>
      </c>
      <c r="E78" s="27">
        <v>-408</v>
      </c>
      <c r="F78" s="27"/>
    </row>
    <row r="79" spans="1:6" x14ac:dyDescent="0.25">
      <c r="A79" s="30">
        <v>2020</v>
      </c>
      <c r="B79" s="27" t="s">
        <v>204</v>
      </c>
      <c r="C79" s="27" t="s">
        <v>206</v>
      </c>
      <c r="D79" s="27" t="s">
        <v>198</v>
      </c>
      <c r="E79" s="27">
        <v>206</v>
      </c>
      <c r="F79" s="27"/>
    </row>
    <row r="80" spans="1:6" x14ac:dyDescent="0.25">
      <c r="A80" s="30">
        <v>2020</v>
      </c>
      <c r="B80" s="27" t="s">
        <v>204</v>
      </c>
      <c r="C80" s="27" t="s">
        <v>207</v>
      </c>
      <c r="D80" s="27" t="s">
        <v>198</v>
      </c>
      <c r="E80" s="27">
        <v>0</v>
      </c>
      <c r="F80" s="27"/>
    </row>
    <row r="81" spans="1:6" x14ac:dyDescent="0.25">
      <c r="A81" s="30">
        <v>2020</v>
      </c>
      <c r="B81" s="27" t="s">
        <v>204</v>
      </c>
      <c r="C81" s="27" t="s">
        <v>147</v>
      </c>
      <c r="D81" s="27" t="s">
        <v>198</v>
      </c>
      <c r="E81" s="27">
        <v>19</v>
      </c>
      <c r="F81" s="27"/>
    </row>
    <row r="82" spans="1:6" x14ac:dyDescent="0.25">
      <c r="A82" s="30">
        <v>2020</v>
      </c>
      <c r="B82" s="27" t="s">
        <v>204</v>
      </c>
      <c r="C82" s="27" t="s">
        <v>203</v>
      </c>
      <c r="D82" s="27" t="s">
        <v>198</v>
      </c>
      <c r="E82" s="27">
        <v>8</v>
      </c>
      <c r="F82" s="27"/>
    </row>
    <row r="83" spans="1:6" x14ac:dyDescent="0.25">
      <c r="A83" s="30">
        <v>2020</v>
      </c>
      <c r="B83" s="27" t="s">
        <v>208</v>
      </c>
      <c r="C83" s="27" t="s">
        <v>149</v>
      </c>
      <c r="D83" s="27" t="s">
        <v>198</v>
      </c>
      <c r="E83" s="27">
        <v>1650</v>
      </c>
      <c r="F83" s="27"/>
    </row>
    <row r="84" spans="1:6" x14ac:dyDescent="0.25">
      <c r="A84" s="30">
        <v>2020</v>
      </c>
      <c r="B84" s="27" t="s">
        <v>208</v>
      </c>
      <c r="C84" s="27" t="s">
        <v>150</v>
      </c>
      <c r="D84" s="27" t="s">
        <v>201</v>
      </c>
      <c r="E84" s="27">
        <v>-1517</v>
      </c>
      <c r="F84" s="27"/>
    </row>
    <row r="85" spans="1:6" x14ac:dyDescent="0.25">
      <c r="A85" s="30">
        <v>2020</v>
      </c>
      <c r="B85" s="27" t="s">
        <v>208</v>
      </c>
      <c r="C85" s="27" t="s">
        <v>151</v>
      </c>
      <c r="D85" s="27" t="s">
        <v>198</v>
      </c>
      <c r="E85" s="27">
        <v>0</v>
      </c>
      <c r="F85" s="27"/>
    </row>
    <row r="86" spans="1:6" x14ac:dyDescent="0.25">
      <c r="A86" s="30">
        <v>2020</v>
      </c>
      <c r="B86" s="27" t="s">
        <v>208</v>
      </c>
      <c r="C86" s="27" t="s">
        <v>209</v>
      </c>
      <c r="D86" s="27" t="s">
        <v>198</v>
      </c>
      <c r="E86" s="27">
        <v>95</v>
      </c>
      <c r="F86" s="27"/>
    </row>
    <row r="87" spans="1:6" x14ac:dyDescent="0.25">
      <c r="A87" s="30">
        <v>2020</v>
      </c>
      <c r="B87" s="27" t="s">
        <v>208</v>
      </c>
      <c r="C87" s="27" t="s">
        <v>210</v>
      </c>
      <c r="D87" s="27" t="s">
        <v>201</v>
      </c>
      <c r="E87" s="27">
        <v>-100</v>
      </c>
      <c r="F87" s="27"/>
    </row>
    <row r="88" spans="1:6" x14ac:dyDescent="0.25">
      <c r="A88" s="30">
        <v>2020</v>
      </c>
      <c r="B88" s="27" t="s">
        <v>208</v>
      </c>
      <c r="C88" s="27" t="s">
        <v>211</v>
      </c>
      <c r="D88" s="27" t="s">
        <v>198</v>
      </c>
      <c r="E88" s="27">
        <v>0</v>
      </c>
      <c r="F88" s="27"/>
    </row>
    <row r="89" spans="1:6" x14ac:dyDescent="0.25">
      <c r="A89" s="30">
        <v>2020</v>
      </c>
      <c r="B89" s="27" t="s">
        <v>208</v>
      </c>
      <c r="C89" s="27" t="s">
        <v>156</v>
      </c>
      <c r="D89" s="27" t="s">
        <v>201</v>
      </c>
      <c r="E89" s="27">
        <v>-239</v>
      </c>
      <c r="F89" s="27"/>
    </row>
    <row r="90" spans="1:6" x14ac:dyDescent="0.25">
      <c r="A90" s="30">
        <v>2020</v>
      </c>
      <c r="B90" s="27" t="s">
        <v>208</v>
      </c>
      <c r="C90" s="27" t="s">
        <v>157</v>
      </c>
      <c r="D90" s="27" t="s">
        <v>201</v>
      </c>
      <c r="E90" s="27">
        <v>-566</v>
      </c>
      <c r="F90" s="27"/>
    </row>
    <row r="91" spans="1:6" x14ac:dyDescent="0.25">
      <c r="A91" s="30">
        <v>2020</v>
      </c>
      <c r="B91" s="27" t="s">
        <v>208</v>
      </c>
      <c r="C91" s="27" t="s">
        <v>158</v>
      </c>
      <c r="D91" s="27" t="s">
        <v>201</v>
      </c>
      <c r="E91" s="27">
        <v>-20</v>
      </c>
      <c r="F91" s="27"/>
    </row>
    <row r="92" spans="1:6" x14ac:dyDescent="0.25">
      <c r="A92" s="30">
        <v>2020</v>
      </c>
      <c r="B92" s="27" t="s">
        <v>208</v>
      </c>
      <c r="C92" s="27" t="s">
        <v>212</v>
      </c>
      <c r="D92" s="27" t="s">
        <v>198</v>
      </c>
      <c r="E92" s="27">
        <v>0</v>
      </c>
      <c r="F92" s="27"/>
    </row>
    <row r="93" spans="1:6" x14ac:dyDescent="0.25">
      <c r="A93" s="30">
        <v>2020</v>
      </c>
      <c r="B93" s="27" t="s">
        <v>208</v>
      </c>
      <c r="C93" s="27" t="s">
        <v>203</v>
      </c>
      <c r="D93" s="27" t="s">
        <v>201</v>
      </c>
      <c r="E93" s="27">
        <v>-41</v>
      </c>
      <c r="F93" s="27"/>
    </row>
    <row r="94" spans="1:6" x14ac:dyDescent="0.25">
      <c r="A94" s="30">
        <v>2020</v>
      </c>
      <c r="B94" s="27" t="s">
        <v>141</v>
      </c>
      <c r="C94" s="27" t="s">
        <v>199</v>
      </c>
      <c r="D94" s="27" t="s">
        <v>198</v>
      </c>
      <c r="E94" s="27">
        <v>172</v>
      </c>
      <c r="F94" s="27"/>
    </row>
    <row r="95" spans="1:6" x14ac:dyDescent="0.25">
      <c r="A95" s="30">
        <v>2020</v>
      </c>
      <c r="B95" s="27" t="s">
        <v>141</v>
      </c>
      <c r="C95" s="27" t="s">
        <v>197</v>
      </c>
      <c r="D95" s="27" t="s">
        <v>198</v>
      </c>
      <c r="E95" s="27">
        <v>0</v>
      </c>
      <c r="F95" s="27"/>
    </row>
    <row r="96" spans="1:6" x14ac:dyDescent="0.25">
      <c r="A96" s="30">
        <v>2020</v>
      </c>
      <c r="B96" s="27" t="s">
        <v>141</v>
      </c>
      <c r="C96" s="27" t="s">
        <v>202</v>
      </c>
      <c r="D96" s="27" t="s">
        <v>201</v>
      </c>
      <c r="E96" s="27">
        <v>-74</v>
      </c>
      <c r="F96" s="27"/>
    </row>
    <row r="97" spans="1:6" x14ac:dyDescent="0.25">
      <c r="A97" s="30">
        <v>2020</v>
      </c>
      <c r="B97" s="27" t="s">
        <v>141</v>
      </c>
      <c r="C97" s="27" t="s">
        <v>35</v>
      </c>
      <c r="D97" s="27" t="s">
        <v>198</v>
      </c>
      <c r="E97" s="27">
        <v>904</v>
      </c>
      <c r="F97" s="27"/>
    </row>
    <row r="98" spans="1:6" x14ac:dyDescent="0.25">
      <c r="A98" s="30">
        <v>2020</v>
      </c>
      <c r="B98" s="27" t="s">
        <v>141</v>
      </c>
      <c r="C98" s="27" t="s">
        <v>203</v>
      </c>
      <c r="D98" s="27" t="s">
        <v>198</v>
      </c>
      <c r="E98" s="27">
        <v>77</v>
      </c>
      <c r="F98" s="27"/>
    </row>
    <row r="99" spans="1:6" x14ac:dyDescent="0.25">
      <c r="A99" s="30">
        <v>2020</v>
      </c>
      <c r="B99" s="27" t="s">
        <v>141</v>
      </c>
      <c r="C99" s="27" t="s">
        <v>200</v>
      </c>
      <c r="D99" s="27" t="s">
        <v>201</v>
      </c>
      <c r="E99" s="27">
        <v>-34</v>
      </c>
      <c r="F99" s="27"/>
    </row>
    <row r="100" spans="1:6" x14ac:dyDescent="0.25">
      <c r="A100" s="30">
        <v>2020</v>
      </c>
      <c r="B100" s="27" t="s">
        <v>141</v>
      </c>
      <c r="C100" s="27" t="s">
        <v>135</v>
      </c>
      <c r="D100" s="27" t="s">
        <v>198</v>
      </c>
      <c r="E100" s="27">
        <v>97</v>
      </c>
      <c r="F100" s="27"/>
    </row>
    <row r="101" spans="1:6" x14ac:dyDescent="0.25">
      <c r="A101" s="30">
        <v>2021</v>
      </c>
      <c r="B101" s="27" t="s">
        <v>141</v>
      </c>
      <c r="C101" s="27" t="s">
        <v>136</v>
      </c>
      <c r="D101" s="27" t="s">
        <v>201</v>
      </c>
      <c r="E101" s="27">
        <v>-46</v>
      </c>
      <c r="F101" s="27"/>
    </row>
    <row r="102" spans="1:6" x14ac:dyDescent="0.25">
      <c r="A102" s="30">
        <v>2021</v>
      </c>
      <c r="B102" s="27" t="s">
        <v>141</v>
      </c>
      <c r="C102" s="27" t="s">
        <v>138</v>
      </c>
      <c r="D102" s="27" t="s">
        <v>198</v>
      </c>
      <c r="E102" s="27">
        <v>122</v>
      </c>
      <c r="F102" s="27"/>
    </row>
    <row r="103" spans="1:6" x14ac:dyDescent="0.25">
      <c r="A103" s="30">
        <v>2021</v>
      </c>
      <c r="B103" s="27" t="s">
        <v>141</v>
      </c>
      <c r="C103" s="27" t="s">
        <v>139</v>
      </c>
      <c r="D103" s="27" t="s">
        <v>201</v>
      </c>
      <c r="E103" s="27">
        <v>-41</v>
      </c>
      <c r="F103" s="27"/>
    </row>
    <row r="104" spans="1:6" x14ac:dyDescent="0.25">
      <c r="A104" s="30">
        <v>2021</v>
      </c>
      <c r="B104" s="27" t="s">
        <v>141</v>
      </c>
      <c r="C104" s="27" t="s">
        <v>137</v>
      </c>
      <c r="D104" s="27" t="s">
        <v>201</v>
      </c>
      <c r="E104" s="27">
        <v>-33</v>
      </c>
      <c r="F104" s="27"/>
    </row>
    <row r="105" spans="1:6" x14ac:dyDescent="0.25">
      <c r="A105" s="30">
        <v>2021</v>
      </c>
      <c r="B105" s="27" t="s">
        <v>141</v>
      </c>
      <c r="C105" s="27" t="s">
        <v>133</v>
      </c>
      <c r="D105" s="27" t="s">
        <v>198</v>
      </c>
      <c r="E105" s="27">
        <v>0</v>
      </c>
      <c r="F105" s="27"/>
    </row>
    <row r="106" spans="1:6" x14ac:dyDescent="0.25">
      <c r="A106" s="30">
        <v>2021</v>
      </c>
      <c r="B106" s="27" t="s">
        <v>141</v>
      </c>
      <c r="C106" s="27" t="s">
        <v>134</v>
      </c>
      <c r="D106" s="27" t="s">
        <v>201</v>
      </c>
      <c r="E106" s="27">
        <v>-200</v>
      </c>
      <c r="F106" s="27"/>
    </row>
    <row r="107" spans="1:6" x14ac:dyDescent="0.25">
      <c r="A107" s="30">
        <v>2021</v>
      </c>
      <c r="B107" s="27" t="s">
        <v>141</v>
      </c>
      <c r="C107" s="27" t="s">
        <v>132</v>
      </c>
      <c r="D107" s="27" t="s">
        <v>198</v>
      </c>
      <c r="E107" s="27">
        <v>164</v>
      </c>
      <c r="F107" s="27"/>
    </row>
    <row r="108" spans="1:6" x14ac:dyDescent="0.25">
      <c r="A108" s="30">
        <v>2021</v>
      </c>
      <c r="B108" s="27" t="s">
        <v>141</v>
      </c>
      <c r="C108" s="27" t="s">
        <v>199</v>
      </c>
      <c r="D108" s="27" t="s">
        <v>198</v>
      </c>
      <c r="E108" s="27">
        <v>19</v>
      </c>
      <c r="F108" s="27"/>
    </row>
    <row r="109" spans="1:6" x14ac:dyDescent="0.25">
      <c r="A109" s="30">
        <v>2021</v>
      </c>
      <c r="B109" s="27" t="s">
        <v>141</v>
      </c>
      <c r="C109" s="27" t="s">
        <v>197</v>
      </c>
      <c r="D109" s="27" t="s">
        <v>198</v>
      </c>
      <c r="E109" s="27">
        <v>0</v>
      </c>
      <c r="F109" s="27"/>
    </row>
    <row r="110" spans="1:6" x14ac:dyDescent="0.25">
      <c r="A110" s="30">
        <v>2021</v>
      </c>
      <c r="B110" s="27" t="s">
        <v>204</v>
      </c>
      <c r="C110" s="27" t="s">
        <v>144</v>
      </c>
      <c r="D110" s="27" t="s">
        <v>201</v>
      </c>
      <c r="E110" s="27">
        <v>-230</v>
      </c>
      <c r="F110" s="27"/>
    </row>
    <row r="111" spans="1:6" x14ac:dyDescent="0.25">
      <c r="A111" s="30">
        <v>2021</v>
      </c>
      <c r="B111" s="27" t="s">
        <v>204</v>
      </c>
      <c r="C111" s="27" t="s">
        <v>145</v>
      </c>
      <c r="D111" s="27" t="s">
        <v>198</v>
      </c>
      <c r="E111" s="27">
        <v>0</v>
      </c>
      <c r="F111" s="27"/>
    </row>
    <row r="112" spans="1:6" x14ac:dyDescent="0.25">
      <c r="A112" s="30">
        <v>2021</v>
      </c>
      <c r="B112" s="27" t="s">
        <v>204</v>
      </c>
      <c r="C112" s="27" t="s">
        <v>146</v>
      </c>
      <c r="D112" s="27" t="s">
        <v>198</v>
      </c>
      <c r="E112" s="27">
        <v>0</v>
      </c>
      <c r="F112" s="27"/>
    </row>
    <row r="113" spans="1:6" x14ac:dyDescent="0.25">
      <c r="A113" s="30">
        <v>2021</v>
      </c>
      <c r="B113" s="27" t="s">
        <v>204</v>
      </c>
      <c r="C113" s="27" t="s">
        <v>205</v>
      </c>
      <c r="D113" s="27" t="s">
        <v>198</v>
      </c>
      <c r="E113" s="27">
        <v>0</v>
      </c>
      <c r="F113" s="27"/>
    </row>
    <row r="114" spans="1:6" x14ac:dyDescent="0.25">
      <c r="A114" s="30">
        <v>2021</v>
      </c>
      <c r="B114" s="27" t="s">
        <v>204</v>
      </c>
      <c r="C114" s="27" t="s">
        <v>206</v>
      </c>
      <c r="D114" s="27" t="s">
        <v>198</v>
      </c>
      <c r="E114" s="27">
        <v>0</v>
      </c>
      <c r="F114" s="27"/>
    </row>
    <row r="115" spans="1:6" x14ac:dyDescent="0.25">
      <c r="A115" s="30">
        <v>2021</v>
      </c>
      <c r="B115" s="27" t="s">
        <v>204</v>
      </c>
      <c r="C115" s="27" t="s">
        <v>207</v>
      </c>
      <c r="D115" s="27" t="s">
        <v>198</v>
      </c>
      <c r="E115" s="27">
        <v>0</v>
      </c>
      <c r="F115" s="27"/>
    </row>
    <row r="116" spans="1:6" x14ac:dyDescent="0.25">
      <c r="A116" s="30">
        <v>2021</v>
      </c>
      <c r="B116" s="27" t="s">
        <v>204</v>
      </c>
      <c r="C116" s="27" t="s">
        <v>147</v>
      </c>
      <c r="D116" s="27" t="s">
        <v>198</v>
      </c>
      <c r="E116" s="27">
        <v>85</v>
      </c>
      <c r="F116" s="27"/>
    </row>
    <row r="117" spans="1:6" x14ac:dyDescent="0.25">
      <c r="A117" s="30">
        <v>2021</v>
      </c>
      <c r="B117" s="27" t="s">
        <v>204</v>
      </c>
      <c r="C117" s="27" t="s">
        <v>203</v>
      </c>
      <c r="D117" s="27" t="s">
        <v>201</v>
      </c>
      <c r="E117" s="27">
        <v>-28</v>
      </c>
      <c r="F117" s="27"/>
    </row>
    <row r="118" spans="1:6" x14ac:dyDescent="0.25">
      <c r="A118" s="30">
        <v>2021</v>
      </c>
      <c r="B118" s="27" t="s">
        <v>208</v>
      </c>
      <c r="C118" s="27" t="s">
        <v>149</v>
      </c>
      <c r="D118" s="27" t="s">
        <v>198</v>
      </c>
      <c r="E118" s="27">
        <v>4150</v>
      </c>
      <c r="F118" s="27"/>
    </row>
    <row r="119" spans="1:6" x14ac:dyDescent="0.25">
      <c r="A119" s="30">
        <v>2021</v>
      </c>
      <c r="B119" s="27" t="s">
        <v>208</v>
      </c>
      <c r="C119" s="27" t="s">
        <v>150</v>
      </c>
      <c r="D119" s="27" t="s">
        <v>201</v>
      </c>
      <c r="E119" s="27">
        <v>-3657</v>
      </c>
      <c r="F119" s="27"/>
    </row>
    <row r="120" spans="1:6" x14ac:dyDescent="0.25">
      <c r="A120" s="30">
        <v>2021</v>
      </c>
      <c r="B120" s="27" t="s">
        <v>208</v>
      </c>
      <c r="C120" s="27" t="s">
        <v>151</v>
      </c>
      <c r="D120" s="27" t="s">
        <v>198</v>
      </c>
      <c r="E120" s="27">
        <v>0</v>
      </c>
      <c r="F120" s="27"/>
    </row>
    <row r="121" spans="1:6" x14ac:dyDescent="0.25">
      <c r="A121" s="30">
        <v>2021</v>
      </c>
      <c r="B121" s="27" t="s">
        <v>208</v>
      </c>
      <c r="C121" s="27" t="s">
        <v>209</v>
      </c>
      <c r="D121" s="27" t="s">
        <v>198</v>
      </c>
      <c r="E121" s="27">
        <v>0</v>
      </c>
      <c r="F121" s="27"/>
    </row>
    <row r="122" spans="1:6" x14ac:dyDescent="0.25">
      <c r="A122" s="30">
        <v>2021</v>
      </c>
      <c r="B122" s="27" t="s">
        <v>208</v>
      </c>
      <c r="C122" s="27" t="s">
        <v>210</v>
      </c>
      <c r="D122" s="27" t="s">
        <v>198</v>
      </c>
      <c r="E122" s="27">
        <v>0</v>
      </c>
      <c r="F122" s="27"/>
    </row>
    <row r="123" spans="1:6" x14ac:dyDescent="0.25">
      <c r="A123" s="30">
        <v>2021</v>
      </c>
      <c r="B123" s="27" t="s">
        <v>208</v>
      </c>
      <c r="C123" s="27" t="s">
        <v>211</v>
      </c>
      <c r="D123" s="27" t="s">
        <v>198</v>
      </c>
      <c r="E123" s="27">
        <v>0</v>
      </c>
      <c r="F123" s="27"/>
    </row>
    <row r="124" spans="1:6" x14ac:dyDescent="0.25">
      <c r="A124" s="30">
        <v>2021</v>
      </c>
      <c r="B124" s="27" t="s">
        <v>208</v>
      </c>
      <c r="C124" s="27" t="s">
        <v>156</v>
      </c>
      <c r="D124" s="27" t="s">
        <v>201</v>
      </c>
      <c r="E124" s="27">
        <v>-1591</v>
      </c>
      <c r="F124" s="27"/>
    </row>
    <row r="125" spans="1:6" x14ac:dyDescent="0.25">
      <c r="A125" s="30">
        <v>2021</v>
      </c>
      <c r="B125" s="27" t="s">
        <v>208</v>
      </c>
      <c r="C125" s="27" t="s">
        <v>157</v>
      </c>
      <c r="D125" s="27" t="s">
        <v>201</v>
      </c>
      <c r="E125" s="27">
        <v>-592</v>
      </c>
      <c r="F125" s="27"/>
    </row>
    <row r="126" spans="1:6" x14ac:dyDescent="0.25">
      <c r="A126" s="30">
        <v>2021</v>
      </c>
      <c r="B126" s="27" t="s">
        <v>208</v>
      </c>
      <c r="C126" s="27" t="s">
        <v>158</v>
      </c>
      <c r="D126" s="27" t="s">
        <v>201</v>
      </c>
      <c r="E126" s="27">
        <v>-37</v>
      </c>
      <c r="F126" s="27"/>
    </row>
    <row r="127" spans="1:6" x14ac:dyDescent="0.25">
      <c r="A127" s="30">
        <v>2021</v>
      </c>
      <c r="B127" s="27" t="s">
        <v>208</v>
      </c>
      <c r="C127" s="27" t="s">
        <v>212</v>
      </c>
      <c r="D127" s="27" t="s">
        <v>198</v>
      </c>
      <c r="E127" s="27">
        <v>0</v>
      </c>
      <c r="F127" s="27"/>
    </row>
    <row r="128" spans="1:6" x14ac:dyDescent="0.25">
      <c r="A128" s="30">
        <v>2021</v>
      </c>
      <c r="B128" s="27" t="s">
        <v>208</v>
      </c>
      <c r="C128" s="27" t="s">
        <v>203</v>
      </c>
      <c r="D128" s="27" t="s">
        <v>201</v>
      </c>
      <c r="E128" s="27">
        <v>-40</v>
      </c>
      <c r="F128" s="27"/>
    </row>
    <row r="129" spans="1:6" x14ac:dyDescent="0.25">
      <c r="A129" s="30">
        <v>2021</v>
      </c>
      <c r="B129" s="27" t="s">
        <v>141</v>
      </c>
      <c r="C129" s="27" t="s">
        <v>202</v>
      </c>
      <c r="D129" s="27" t="s">
        <v>201</v>
      </c>
      <c r="E129" s="27">
        <v>-86</v>
      </c>
      <c r="F129" s="27"/>
    </row>
    <row r="130" spans="1:6" x14ac:dyDescent="0.25">
      <c r="A130" s="30">
        <v>2021</v>
      </c>
      <c r="B130" s="27" t="s">
        <v>141</v>
      </c>
      <c r="C130" s="27" t="s">
        <v>35</v>
      </c>
      <c r="D130" s="27" t="s">
        <v>198</v>
      </c>
      <c r="E130" s="27">
        <v>1575</v>
      </c>
      <c r="F130" s="27"/>
    </row>
    <row r="131" spans="1:6" x14ac:dyDescent="0.25">
      <c r="A131" s="30">
        <v>2021</v>
      </c>
      <c r="B131" s="27" t="s">
        <v>141</v>
      </c>
      <c r="C131" s="27" t="s">
        <v>203</v>
      </c>
      <c r="D131" s="27" t="s">
        <v>198</v>
      </c>
      <c r="E131" s="27">
        <v>192</v>
      </c>
      <c r="F131" s="27"/>
    </row>
    <row r="132" spans="1:6" x14ac:dyDescent="0.25">
      <c r="A132" s="30">
        <v>2021</v>
      </c>
      <c r="B132" s="27" t="s">
        <v>141</v>
      </c>
      <c r="C132" s="27" t="s">
        <v>200</v>
      </c>
      <c r="D132" s="27" t="s">
        <v>201</v>
      </c>
      <c r="E132" s="27">
        <v>-35</v>
      </c>
      <c r="F132" s="27"/>
    </row>
    <row r="133" spans="1:6" x14ac:dyDescent="0.25">
      <c r="A133" s="30">
        <v>2021</v>
      </c>
      <c r="B133" s="27" t="s">
        <v>141</v>
      </c>
      <c r="C133" s="27" t="s">
        <v>135</v>
      </c>
      <c r="D133" s="27" t="s">
        <v>198</v>
      </c>
      <c r="E133" s="27">
        <v>75</v>
      </c>
      <c r="F133" s="27"/>
    </row>
    <row r="134" spans="1:6" x14ac:dyDescent="0.25">
      <c r="A134" s="30">
        <v>2022</v>
      </c>
      <c r="B134" s="27" t="s">
        <v>141</v>
      </c>
      <c r="C134" s="27" t="s">
        <v>136</v>
      </c>
      <c r="D134" s="27" t="s">
        <v>201</v>
      </c>
      <c r="E134" s="27">
        <v>-84</v>
      </c>
      <c r="F134" s="27"/>
    </row>
    <row r="135" spans="1:6" x14ac:dyDescent="0.25">
      <c r="A135" s="30">
        <v>2022</v>
      </c>
      <c r="B135" s="27" t="s">
        <v>141</v>
      </c>
      <c r="C135" s="27" t="s">
        <v>138</v>
      </c>
      <c r="D135" s="27" t="s">
        <v>201</v>
      </c>
      <c r="E135" s="27">
        <v>-39</v>
      </c>
      <c r="F135" s="27"/>
    </row>
    <row r="136" spans="1:6" x14ac:dyDescent="0.25">
      <c r="A136" s="30">
        <v>2022</v>
      </c>
      <c r="B136" s="27" t="s">
        <v>141</v>
      </c>
      <c r="C136" s="27" t="s">
        <v>139</v>
      </c>
      <c r="D136" s="27" t="s">
        <v>198</v>
      </c>
      <c r="E136" s="27">
        <v>17</v>
      </c>
      <c r="F136" s="27"/>
    </row>
    <row r="137" spans="1:6" x14ac:dyDescent="0.25">
      <c r="A137" s="30">
        <v>2022</v>
      </c>
      <c r="B137" s="27" t="s">
        <v>141</v>
      </c>
      <c r="C137" s="27" t="s">
        <v>137</v>
      </c>
      <c r="D137" s="27" t="s">
        <v>198</v>
      </c>
      <c r="E137" s="27">
        <v>1</v>
      </c>
      <c r="F137" s="27"/>
    </row>
    <row r="138" spans="1:6" x14ac:dyDescent="0.25">
      <c r="A138" s="30">
        <v>2022</v>
      </c>
      <c r="B138" s="27" t="s">
        <v>141</v>
      </c>
      <c r="C138" s="27" t="s">
        <v>133</v>
      </c>
      <c r="D138" s="27" t="s">
        <v>198</v>
      </c>
      <c r="E138" s="27">
        <v>0</v>
      </c>
      <c r="F138" s="27"/>
    </row>
    <row r="139" spans="1:6" x14ac:dyDescent="0.25">
      <c r="A139" s="30">
        <v>2022</v>
      </c>
      <c r="B139" s="27" t="s">
        <v>141</v>
      </c>
      <c r="C139" s="27" t="s">
        <v>134</v>
      </c>
      <c r="D139" s="27" t="s">
        <v>201</v>
      </c>
      <c r="E139" s="27">
        <v>-55</v>
      </c>
      <c r="F139" s="27"/>
    </row>
    <row r="140" spans="1:6" x14ac:dyDescent="0.25">
      <c r="A140" s="30">
        <v>2022</v>
      </c>
      <c r="B140" s="27" t="s">
        <v>141</v>
      </c>
      <c r="C140" s="27" t="s">
        <v>132</v>
      </c>
      <c r="D140" s="27" t="s">
        <v>198</v>
      </c>
      <c r="E140" s="27">
        <v>146</v>
      </c>
      <c r="F140" s="27"/>
    </row>
    <row r="141" spans="1:6" x14ac:dyDescent="0.25">
      <c r="A141" s="30">
        <v>2022</v>
      </c>
      <c r="B141" s="27" t="s">
        <v>141</v>
      </c>
      <c r="C141" s="27" t="s">
        <v>199</v>
      </c>
      <c r="D141" s="27" t="s">
        <v>198</v>
      </c>
      <c r="E141" s="27">
        <v>10</v>
      </c>
      <c r="F141" s="27"/>
    </row>
    <row r="142" spans="1:6" x14ac:dyDescent="0.25">
      <c r="A142" s="30">
        <v>2022</v>
      </c>
      <c r="B142" s="27" t="s">
        <v>141</v>
      </c>
      <c r="C142" s="27" t="s">
        <v>197</v>
      </c>
      <c r="D142" s="27" t="s">
        <v>198</v>
      </c>
      <c r="E142" s="27">
        <v>0</v>
      </c>
      <c r="F142" s="27"/>
    </row>
    <row r="143" spans="1:6" x14ac:dyDescent="0.25">
      <c r="A143" s="30">
        <v>2022</v>
      </c>
      <c r="B143" s="27" t="s">
        <v>141</v>
      </c>
      <c r="C143" s="27" t="s">
        <v>202</v>
      </c>
      <c r="D143" s="27" t="s">
        <v>201</v>
      </c>
      <c r="E143" s="27">
        <v>-11</v>
      </c>
      <c r="F143" s="27"/>
    </row>
    <row r="144" spans="1:6" x14ac:dyDescent="0.25">
      <c r="A144" s="30">
        <v>2022</v>
      </c>
      <c r="B144" s="27" t="s">
        <v>141</v>
      </c>
      <c r="C144" s="27" t="s">
        <v>35</v>
      </c>
      <c r="D144" s="27" t="s">
        <v>198</v>
      </c>
      <c r="E144" s="27">
        <v>1325</v>
      </c>
      <c r="F144" s="27"/>
    </row>
    <row r="145" spans="1:6" x14ac:dyDescent="0.25">
      <c r="A145" s="30">
        <v>2022</v>
      </c>
      <c r="B145" s="27" t="s">
        <v>204</v>
      </c>
      <c r="C145" s="27" t="s">
        <v>144</v>
      </c>
      <c r="D145" s="27" t="s">
        <v>201</v>
      </c>
      <c r="E145" s="27">
        <v>-279</v>
      </c>
      <c r="F145" s="27"/>
    </row>
    <row r="146" spans="1:6" x14ac:dyDescent="0.25">
      <c r="A146" s="30">
        <v>2022</v>
      </c>
      <c r="B146" s="27" t="s">
        <v>204</v>
      </c>
      <c r="C146" s="27" t="s">
        <v>145</v>
      </c>
      <c r="D146" s="27" t="s">
        <v>198</v>
      </c>
      <c r="E146" s="27">
        <v>0</v>
      </c>
      <c r="F146" s="27"/>
    </row>
    <row r="147" spans="1:6" x14ac:dyDescent="0.25">
      <c r="A147" s="30">
        <v>2022</v>
      </c>
      <c r="B147" s="27" t="s">
        <v>204</v>
      </c>
      <c r="C147" s="27" t="s">
        <v>146</v>
      </c>
      <c r="D147" s="27" t="s">
        <v>198</v>
      </c>
      <c r="E147" s="27">
        <v>0</v>
      </c>
      <c r="F147" s="27"/>
    </row>
    <row r="148" spans="1:6" x14ac:dyDescent="0.25">
      <c r="A148" s="30">
        <v>2022</v>
      </c>
      <c r="B148" s="27" t="s">
        <v>204</v>
      </c>
      <c r="C148" s="27" t="s">
        <v>205</v>
      </c>
      <c r="D148" s="27" t="s">
        <v>198</v>
      </c>
      <c r="E148" s="27">
        <v>0</v>
      </c>
      <c r="F148" s="27"/>
    </row>
    <row r="149" spans="1:6" x14ac:dyDescent="0.25">
      <c r="A149" s="30">
        <v>2022</v>
      </c>
      <c r="B149" s="27" t="s">
        <v>204</v>
      </c>
      <c r="C149" s="27" t="s">
        <v>206</v>
      </c>
      <c r="D149" s="27" t="s">
        <v>198</v>
      </c>
      <c r="E149" s="27">
        <v>0</v>
      </c>
      <c r="F149" s="27"/>
    </row>
    <row r="150" spans="1:6" x14ac:dyDescent="0.25">
      <c r="A150" s="30">
        <v>2022</v>
      </c>
      <c r="B150" s="27" t="s">
        <v>204</v>
      </c>
      <c r="C150" s="27" t="s">
        <v>207</v>
      </c>
      <c r="D150" s="27" t="s">
        <v>198</v>
      </c>
      <c r="E150" s="27">
        <v>0</v>
      </c>
      <c r="F150" s="27"/>
    </row>
    <row r="151" spans="1:6" x14ac:dyDescent="0.25">
      <c r="A151" s="30">
        <v>2022</v>
      </c>
      <c r="B151" s="27" t="s">
        <v>204</v>
      </c>
      <c r="C151" s="27" t="s">
        <v>147</v>
      </c>
      <c r="D151" s="27" t="s">
        <v>198</v>
      </c>
      <c r="E151" s="27">
        <v>73</v>
      </c>
      <c r="F151" s="27"/>
    </row>
    <row r="152" spans="1:6" x14ac:dyDescent="0.25">
      <c r="A152" s="30">
        <v>2022</v>
      </c>
      <c r="B152" s="27" t="s">
        <v>204</v>
      </c>
      <c r="C152" s="27" t="s">
        <v>203</v>
      </c>
      <c r="D152" s="27" t="s">
        <v>198</v>
      </c>
      <c r="E152" s="27">
        <v>4</v>
      </c>
      <c r="F152" s="27"/>
    </row>
    <row r="153" spans="1:6" x14ac:dyDescent="0.25">
      <c r="A153" s="30">
        <v>2022</v>
      </c>
      <c r="B153" s="27" t="s">
        <v>208</v>
      </c>
      <c r="C153" s="27" t="s">
        <v>149</v>
      </c>
      <c r="D153" s="27" t="s">
        <v>198</v>
      </c>
      <c r="E153" s="27">
        <v>999</v>
      </c>
      <c r="F153" s="27"/>
    </row>
    <row r="154" spans="1:6" x14ac:dyDescent="0.25">
      <c r="A154" s="30">
        <v>2022</v>
      </c>
      <c r="B154" s="27" t="s">
        <v>208</v>
      </c>
      <c r="C154" s="27" t="s">
        <v>150</v>
      </c>
      <c r="D154" s="27" t="s">
        <v>201</v>
      </c>
      <c r="E154" s="27">
        <v>-699</v>
      </c>
      <c r="F154" s="27"/>
    </row>
    <row r="155" spans="1:6" x14ac:dyDescent="0.25">
      <c r="A155" s="30">
        <v>2022</v>
      </c>
      <c r="B155" s="27" t="s">
        <v>208</v>
      </c>
      <c r="C155" s="27" t="s">
        <v>151</v>
      </c>
      <c r="D155" s="27" t="s">
        <v>198</v>
      </c>
      <c r="E155" s="27">
        <v>279</v>
      </c>
      <c r="F155" s="27"/>
    </row>
    <row r="156" spans="1:6" x14ac:dyDescent="0.25">
      <c r="A156" s="30">
        <v>2022</v>
      </c>
      <c r="B156" s="27" t="s">
        <v>208</v>
      </c>
      <c r="C156" s="27" t="s">
        <v>209</v>
      </c>
      <c r="D156" s="27" t="s">
        <v>198</v>
      </c>
      <c r="E156" s="27">
        <v>0</v>
      </c>
      <c r="F156" s="27"/>
    </row>
    <row r="157" spans="1:6" x14ac:dyDescent="0.25">
      <c r="A157" s="30">
        <v>2022</v>
      </c>
      <c r="B157" s="27" t="s">
        <v>208</v>
      </c>
      <c r="C157" s="27" t="s">
        <v>210</v>
      </c>
      <c r="D157" s="27" t="s">
        <v>198</v>
      </c>
      <c r="E157" s="27">
        <v>0</v>
      </c>
      <c r="F157" s="27"/>
    </row>
    <row r="158" spans="1:6" x14ac:dyDescent="0.25">
      <c r="A158" s="30">
        <v>2022</v>
      </c>
      <c r="B158" s="27" t="s">
        <v>208</v>
      </c>
      <c r="C158" s="27" t="s">
        <v>211</v>
      </c>
      <c r="D158" s="27" t="s">
        <v>198</v>
      </c>
      <c r="E158" s="27">
        <v>0</v>
      </c>
      <c r="F158" s="27"/>
    </row>
    <row r="159" spans="1:6" x14ac:dyDescent="0.25">
      <c r="A159" s="30">
        <v>2022</v>
      </c>
      <c r="B159" s="27" t="s">
        <v>208</v>
      </c>
      <c r="C159" s="27" t="s">
        <v>156</v>
      </c>
      <c r="D159" s="27" t="s">
        <v>201</v>
      </c>
      <c r="E159" s="27">
        <v>-1200</v>
      </c>
      <c r="F159" s="27"/>
    </row>
    <row r="160" spans="1:6" x14ac:dyDescent="0.25">
      <c r="A160" s="30">
        <v>2022</v>
      </c>
      <c r="B160" s="27" t="s">
        <v>208</v>
      </c>
      <c r="C160" s="27" t="s">
        <v>157</v>
      </c>
      <c r="D160" s="27" t="s">
        <v>201</v>
      </c>
      <c r="E160" s="27">
        <v>-649</v>
      </c>
      <c r="F160" s="27"/>
    </row>
    <row r="161" spans="1:6" x14ac:dyDescent="0.25">
      <c r="A161" s="30">
        <v>2022</v>
      </c>
      <c r="B161" s="27" t="s">
        <v>208</v>
      </c>
      <c r="C161" s="27" t="s">
        <v>158</v>
      </c>
      <c r="D161" s="27" t="s">
        <v>201</v>
      </c>
      <c r="E161" s="27">
        <v>-11</v>
      </c>
      <c r="F161" s="27"/>
    </row>
    <row r="162" spans="1:6" x14ac:dyDescent="0.25">
      <c r="A162" s="30">
        <v>2022</v>
      </c>
      <c r="B162" s="27" t="s">
        <v>208</v>
      </c>
      <c r="C162" s="27" t="s">
        <v>212</v>
      </c>
      <c r="D162" s="27" t="s">
        <v>198</v>
      </c>
      <c r="E162" s="27">
        <v>0</v>
      </c>
      <c r="F162" s="27"/>
    </row>
    <row r="163" spans="1:6" x14ac:dyDescent="0.25">
      <c r="A163" s="30">
        <v>2022</v>
      </c>
      <c r="B163" s="27" t="s">
        <v>208</v>
      </c>
      <c r="C163" s="27" t="s">
        <v>203</v>
      </c>
      <c r="D163" s="27" t="s">
        <v>201</v>
      </c>
      <c r="E163" s="27">
        <v>-42</v>
      </c>
      <c r="F163" s="27"/>
    </row>
    <row r="164" spans="1:6" x14ac:dyDescent="0.25">
      <c r="A164" s="30">
        <v>2022</v>
      </c>
      <c r="B164" s="27" t="s">
        <v>141</v>
      </c>
      <c r="C164" s="27" t="s">
        <v>203</v>
      </c>
      <c r="D164" s="27" t="s">
        <v>198</v>
      </c>
      <c r="E164" s="27">
        <v>60</v>
      </c>
      <c r="F164" s="27"/>
    </row>
    <row r="165" spans="1:6" x14ac:dyDescent="0.25">
      <c r="A165" s="30">
        <v>2022</v>
      </c>
      <c r="B165" s="27" t="s">
        <v>141</v>
      </c>
      <c r="C165" s="27" t="s">
        <v>200</v>
      </c>
      <c r="D165" s="27" t="s">
        <v>201</v>
      </c>
      <c r="E165" s="27">
        <v>-27</v>
      </c>
      <c r="F165" s="27"/>
    </row>
    <row r="166" spans="1:6" x14ac:dyDescent="0.25">
      <c r="A166" s="30">
        <v>2022</v>
      </c>
      <c r="B166" s="27" t="s">
        <v>141</v>
      </c>
      <c r="C166" s="27" t="s">
        <v>135</v>
      </c>
      <c r="D166" s="27" t="s">
        <v>198</v>
      </c>
      <c r="E166" s="27">
        <v>84</v>
      </c>
      <c r="F166" s="27"/>
    </row>
    <row r="167" spans="1:6" x14ac:dyDescent="0.25">
      <c r="A167" s="30">
        <v>2023</v>
      </c>
      <c r="B167" s="27" t="s">
        <v>141</v>
      </c>
      <c r="C167" s="27" t="s">
        <v>136</v>
      </c>
      <c r="D167" s="27" t="s">
        <v>201</v>
      </c>
      <c r="E167" s="27">
        <v>-13</v>
      </c>
      <c r="F167" s="27"/>
    </row>
    <row r="168" spans="1:6" x14ac:dyDescent="0.25">
      <c r="A168" s="30">
        <v>2023</v>
      </c>
      <c r="B168" s="27" t="s">
        <v>141</v>
      </c>
      <c r="C168" s="27" t="s">
        <v>138</v>
      </c>
      <c r="D168" s="27" t="s">
        <v>201</v>
      </c>
      <c r="E168" s="27">
        <v>-52</v>
      </c>
      <c r="F168" s="27"/>
    </row>
    <row r="169" spans="1:6" x14ac:dyDescent="0.25">
      <c r="A169" s="30">
        <v>2023</v>
      </c>
      <c r="B169" s="27" t="s">
        <v>141</v>
      </c>
      <c r="C169" s="27" t="s">
        <v>139</v>
      </c>
      <c r="D169" s="27" t="s">
        <v>201</v>
      </c>
      <c r="E169" s="27">
        <v>-4</v>
      </c>
      <c r="F169" s="27"/>
    </row>
    <row r="170" spans="1:6" x14ac:dyDescent="0.25">
      <c r="A170" s="30">
        <v>2023</v>
      </c>
      <c r="B170" s="27" t="s">
        <v>141</v>
      </c>
      <c r="C170" s="27" t="s">
        <v>137</v>
      </c>
      <c r="D170" s="27" t="s">
        <v>201</v>
      </c>
      <c r="E170" s="27">
        <v>-16</v>
      </c>
      <c r="F170" s="27"/>
    </row>
    <row r="171" spans="1:6" x14ac:dyDescent="0.25">
      <c r="A171" s="30">
        <v>2023</v>
      </c>
      <c r="B171" s="27" t="s">
        <v>141</v>
      </c>
      <c r="C171" s="27" t="s">
        <v>133</v>
      </c>
      <c r="D171" s="27" t="s">
        <v>198</v>
      </c>
      <c r="E171" s="27">
        <v>0</v>
      </c>
      <c r="F171" s="27"/>
    </row>
    <row r="172" spans="1:6" x14ac:dyDescent="0.25">
      <c r="A172" s="30">
        <v>2023</v>
      </c>
      <c r="B172" s="27" t="s">
        <v>141</v>
      </c>
      <c r="C172" s="27" t="s">
        <v>134</v>
      </c>
      <c r="D172" s="27" t="s">
        <v>201</v>
      </c>
      <c r="E172" s="27">
        <v>-93</v>
      </c>
      <c r="F172" s="27"/>
    </row>
    <row r="173" spans="1:6" x14ac:dyDescent="0.25">
      <c r="A173" s="30">
        <v>2023</v>
      </c>
      <c r="B173" s="27" t="s">
        <v>141</v>
      </c>
      <c r="C173" s="27" t="s">
        <v>132</v>
      </c>
      <c r="D173" s="27" t="s">
        <v>198</v>
      </c>
      <c r="E173" s="27">
        <v>104</v>
      </c>
      <c r="F173" s="27"/>
    </row>
    <row r="174" spans="1:6" x14ac:dyDescent="0.25">
      <c r="A174" s="30">
        <v>2023</v>
      </c>
      <c r="B174" s="27" t="s">
        <v>141</v>
      </c>
      <c r="C174" s="27" t="s">
        <v>199</v>
      </c>
      <c r="D174" s="27" t="s">
        <v>198</v>
      </c>
      <c r="E174" s="27">
        <v>0</v>
      </c>
      <c r="F174" s="27"/>
    </row>
    <row r="175" spans="1:6" x14ac:dyDescent="0.25">
      <c r="A175" s="30">
        <v>2023</v>
      </c>
      <c r="B175" s="27" t="s">
        <v>141</v>
      </c>
      <c r="C175" s="27" t="s">
        <v>197</v>
      </c>
      <c r="D175" s="27" t="s">
        <v>198</v>
      </c>
      <c r="E175" s="27">
        <v>0</v>
      </c>
      <c r="F175" s="27"/>
    </row>
    <row r="176" spans="1:6" x14ac:dyDescent="0.25">
      <c r="A176" s="30">
        <v>2023</v>
      </c>
      <c r="B176" s="27" t="s">
        <v>141</v>
      </c>
      <c r="C176" s="27" t="s">
        <v>202</v>
      </c>
      <c r="D176" s="27" t="s">
        <v>201</v>
      </c>
      <c r="E176" s="27">
        <v>-21</v>
      </c>
      <c r="F176" s="27"/>
    </row>
    <row r="177" spans="1:6" x14ac:dyDescent="0.25">
      <c r="A177" s="30">
        <v>2023</v>
      </c>
      <c r="B177" s="27" t="s">
        <v>141</v>
      </c>
      <c r="C177" s="27" t="s">
        <v>35</v>
      </c>
      <c r="D177" s="27" t="s">
        <v>198</v>
      </c>
      <c r="E177" s="27">
        <v>1134</v>
      </c>
      <c r="F177" s="27"/>
    </row>
    <row r="178" spans="1:6" x14ac:dyDescent="0.25">
      <c r="A178" s="30">
        <v>2023</v>
      </c>
      <c r="B178" s="27" t="s">
        <v>141</v>
      </c>
      <c r="C178" s="27" t="s">
        <v>203</v>
      </c>
      <c r="D178" s="27" t="s">
        <v>198</v>
      </c>
      <c r="E178" s="27">
        <v>87</v>
      </c>
      <c r="F178" s="27"/>
    </row>
    <row r="179" spans="1:6" x14ac:dyDescent="0.25">
      <c r="A179" s="30">
        <v>2023</v>
      </c>
      <c r="B179" s="27" t="s">
        <v>141</v>
      </c>
      <c r="C179" s="27" t="s">
        <v>200</v>
      </c>
      <c r="D179" s="27" t="s">
        <v>201</v>
      </c>
      <c r="E179" s="27">
        <v>-40</v>
      </c>
      <c r="F179" s="27"/>
    </row>
    <row r="180" spans="1:6" x14ac:dyDescent="0.25">
      <c r="A180" s="30">
        <v>2023</v>
      </c>
      <c r="B180" s="27" t="s">
        <v>141</v>
      </c>
      <c r="C180" s="27" t="s">
        <v>135</v>
      </c>
      <c r="D180" s="27" t="s">
        <v>198</v>
      </c>
      <c r="E180" s="27">
        <v>69</v>
      </c>
      <c r="F180" s="27"/>
    </row>
    <row r="181" spans="1:6" x14ac:dyDescent="0.25">
      <c r="A181" s="30">
        <v>2023</v>
      </c>
      <c r="B181" s="27" t="s">
        <v>204</v>
      </c>
      <c r="C181" s="27" t="s">
        <v>144</v>
      </c>
      <c r="D181" s="27" t="s">
        <v>201</v>
      </c>
      <c r="E181" s="27">
        <v>-179</v>
      </c>
      <c r="F181" s="27"/>
    </row>
    <row r="182" spans="1:6" x14ac:dyDescent="0.25">
      <c r="A182" s="30">
        <v>2023</v>
      </c>
      <c r="B182" s="27" t="s">
        <v>204</v>
      </c>
      <c r="C182" s="27" t="s">
        <v>145</v>
      </c>
      <c r="D182" s="27" t="s">
        <v>198</v>
      </c>
      <c r="E182" s="27">
        <v>0</v>
      </c>
      <c r="F182" s="27"/>
    </row>
    <row r="183" spans="1:6" x14ac:dyDescent="0.25">
      <c r="A183" s="30">
        <v>2023</v>
      </c>
      <c r="B183" s="27" t="s">
        <v>204</v>
      </c>
      <c r="C183" s="27" t="s">
        <v>146</v>
      </c>
      <c r="D183" s="27" t="s">
        <v>198</v>
      </c>
      <c r="E183" s="27">
        <v>0</v>
      </c>
      <c r="F183" s="27"/>
    </row>
    <row r="184" spans="1:6" x14ac:dyDescent="0.25">
      <c r="A184" s="30">
        <v>2023</v>
      </c>
      <c r="B184" s="27" t="s">
        <v>204</v>
      </c>
      <c r="C184" s="27" t="s">
        <v>205</v>
      </c>
      <c r="D184" s="27" t="s">
        <v>198</v>
      </c>
      <c r="E184" s="27">
        <v>0</v>
      </c>
      <c r="F184" s="27"/>
    </row>
    <row r="185" spans="1:6" x14ac:dyDescent="0.25">
      <c r="A185" s="30">
        <v>2023</v>
      </c>
      <c r="B185" s="27" t="s">
        <v>204</v>
      </c>
      <c r="C185" s="27" t="s">
        <v>206</v>
      </c>
      <c r="D185" s="27" t="s">
        <v>198</v>
      </c>
      <c r="E185" s="27">
        <v>0</v>
      </c>
      <c r="F185" s="27"/>
    </row>
    <row r="186" spans="1:6" x14ac:dyDescent="0.25">
      <c r="A186" s="30">
        <v>2023</v>
      </c>
      <c r="B186" s="27" t="s">
        <v>204</v>
      </c>
      <c r="C186" s="27" t="s">
        <v>207</v>
      </c>
      <c r="D186" s="27" t="s">
        <v>198</v>
      </c>
      <c r="E186" s="27">
        <v>121</v>
      </c>
      <c r="F186" s="27"/>
    </row>
    <row r="187" spans="1:6" x14ac:dyDescent="0.25">
      <c r="A187" s="30">
        <v>2023</v>
      </c>
      <c r="B187" s="27" t="s">
        <v>204</v>
      </c>
      <c r="C187" s="27" t="s">
        <v>147</v>
      </c>
      <c r="D187" s="27" t="s">
        <v>198</v>
      </c>
      <c r="E187" s="27">
        <v>57</v>
      </c>
      <c r="F187" s="27"/>
    </row>
    <row r="188" spans="1:6" x14ac:dyDescent="0.25">
      <c r="A188" s="30">
        <v>2023</v>
      </c>
      <c r="B188" s="27" t="s">
        <v>204</v>
      </c>
      <c r="C188" s="27" t="s">
        <v>203</v>
      </c>
      <c r="D188" s="27" t="s">
        <v>201</v>
      </c>
      <c r="E188" s="27">
        <v>-3</v>
      </c>
      <c r="F188" s="27"/>
    </row>
    <row r="189" spans="1:6" x14ac:dyDescent="0.25">
      <c r="A189" s="30">
        <v>2023</v>
      </c>
      <c r="B189" s="27" t="s">
        <v>208</v>
      </c>
      <c r="C189" s="27" t="s">
        <v>149</v>
      </c>
      <c r="D189" s="27" t="s">
        <v>198</v>
      </c>
      <c r="E189" s="27">
        <v>0</v>
      </c>
      <c r="F189" s="27"/>
    </row>
    <row r="190" spans="1:6" x14ac:dyDescent="0.25">
      <c r="A190" s="30">
        <v>2023</v>
      </c>
      <c r="B190" s="27" t="s">
        <v>208</v>
      </c>
      <c r="C190" s="27" t="s">
        <v>150</v>
      </c>
      <c r="D190" s="27" t="s">
        <v>201</v>
      </c>
      <c r="E190" s="27">
        <v>-60</v>
      </c>
      <c r="F190" s="27"/>
    </row>
    <row r="191" spans="1:6" x14ac:dyDescent="0.25">
      <c r="A191" s="30">
        <v>2023</v>
      </c>
      <c r="B191" s="27" t="s">
        <v>208</v>
      </c>
      <c r="C191" s="27" t="s">
        <v>151</v>
      </c>
      <c r="D191" s="27" t="s">
        <v>201</v>
      </c>
      <c r="E191" s="27">
        <v>-279</v>
      </c>
      <c r="F191" s="27"/>
    </row>
    <row r="192" spans="1:6" x14ac:dyDescent="0.25">
      <c r="A192" s="30">
        <v>2023</v>
      </c>
      <c r="B192" s="27" t="s">
        <v>208</v>
      </c>
      <c r="C192" s="27" t="s">
        <v>209</v>
      </c>
      <c r="D192" s="27" t="s">
        <v>198</v>
      </c>
      <c r="E192" s="27">
        <v>0</v>
      </c>
      <c r="F192" s="27"/>
    </row>
    <row r="193" spans="1:6" x14ac:dyDescent="0.25">
      <c r="A193" s="30">
        <v>2023</v>
      </c>
      <c r="B193" s="27" t="s">
        <v>208</v>
      </c>
      <c r="C193" s="27" t="s">
        <v>210</v>
      </c>
      <c r="D193" s="27" t="s">
        <v>198</v>
      </c>
      <c r="E193" s="27">
        <v>0</v>
      </c>
      <c r="F193" s="27"/>
    </row>
    <row r="194" spans="1:6" x14ac:dyDescent="0.25">
      <c r="A194" s="30">
        <v>2023</v>
      </c>
      <c r="B194" s="27" t="s">
        <v>208</v>
      </c>
      <c r="C194" s="27" t="s">
        <v>211</v>
      </c>
      <c r="D194" s="27" t="s">
        <v>198</v>
      </c>
      <c r="E194" s="27">
        <v>0</v>
      </c>
      <c r="F194" s="27"/>
    </row>
    <row r="195" spans="1:6" x14ac:dyDescent="0.25">
      <c r="A195" s="30">
        <v>2023</v>
      </c>
      <c r="B195" s="27" t="s">
        <v>208</v>
      </c>
      <c r="C195" s="27" t="s">
        <v>156</v>
      </c>
      <c r="D195" s="27" t="s">
        <v>201</v>
      </c>
      <c r="E195" s="27">
        <v>-50</v>
      </c>
      <c r="F195" s="27"/>
    </row>
    <row r="196" spans="1:6" x14ac:dyDescent="0.25">
      <c r="A196" s="30">
        <v>2023</v>
      </c>
      <c r="B196" s="27" t="s">
        <v>208</v>
      </c>
      <c r="C196" s="27" t="s">
        <v>157</v>
      </c>
      <c r="D196" s="27" t="s">
        <v>201</v>
      </c>
      <c r="E196" s="27">
        <v>-508</v>
      </c>
      <c r="F196" s="27"/>
    </row>
    <row r="197" spans="1:6" x14ac:dyDescent="0.25">
      <c r="A197" s="30">
        <v>2023</v>
      </c>
      <c r="B197" s="27" t="s">
        <v>208</v>
      </c>
      <c r="C197" s="27" t="s">
        <v>158</v>
      </c>
      <c r="D197" s="27" t="s">
        <v>198</v>
      </c>
      <c r="E197" s="27">
        <v>0</v>
      </c>
      <c r="F197" s="27"/>
    </row>
    <row r="198" spans="1:6" x14ac:dyDescent="0.25">
      <c r="A198" s="30">
        <v>2023</v>
      </c>
      <c r="B198" s="27" t="s">
        <v>208</v>
      </c>
      <c r="C198" s="27" t="s">
        <v>212</v>
      </c>
      <c r="D198" s="27" t="s">
        <v>198</v>
      </c>
      <c r="E198" s="27">
        <v>0</v>
      </c>
      <c r="F198" s="27"/>
    </row>
    <row r="199" spans="1:6" x14ac:dyDescent="0.25">
      <c r="A199" s="30">
        <v>2023</v>
      </c>
      <c r="B199" s="27" t="s">
        <v>208</v>
      </c>
      <c r="C199" s="27" t="s">
        <v>203</v>
      </c>
      <c r="D199" s="27" t="s">
        <v>201</v>
      </c>
      <c r="E199" s="27">
        <v>-24</v>
      </c>
      <c r="F199" s="27"/>
    </row>
    <row r="201" spans="1:6" x14ac:dyDescent="0.25">
      <c r="E20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DD17-07BD-4148-9788-853C8DCD39D7}">
  <dimension ref="A1:L201"/>
  <sheetViews>
    <sheetView workbookViewId="0">
      <selection activeCell="C7" sqref="C6:C7"/>
    </sheetView>
  </sheetViews>
  <sheetFormatPr defaultRowHeight="15" x14ac:dyDescent="0.25"/>
  <cols>
    <col min="1" max="1" width="7.140625" bestFit="1" customWidth="1"/>
    <col min="2" max="2" width="18.85546875" bestFit="1" customWidth="1"/>
    <col min="3" max="3" width="70.5703125" bestFit="1" customWidth="1"/>
    <col min="4" max="4" width="25.85546875" bestFit="1" customWidth="1"/>
    <col min="5" max="5" width="10.42578125" bestFit="1" customWidth="1"/>
    <col min="6" max="6" width="25.85546875" bestFit="1" customWidth="1"/>
    <col min="7" max="7" width="39.5703125" bestFit="1" customWidth="1"/>
    <col min="8" max="8" width="5.7109375" bestFit="1" customWidth="1"/>
    <col min="9" max="9" width="1.85546875" bestFit="1" customWidth="1"/>
    <col min="10" max="10" width="21.42578125" bestFit="1" customWidth="1"/>
    <col min="11" max="11" width="117.5703125" bestFit="1" customWidth="1"/>
    <col min="12" max="12" width="41.28515625" bestFit="1" customWidth="1"/>
  </cols>
  <sheetData>
    <row r="1" spans="1:12" ht="15.75" customHeight="1" x14ac:dyDescent="0.25">
      <c r="A1" s="27" t="s">
        <v>47</v>
      </c>
      <c r="B1" s="27" t="s">
        <v>11</v>
      </c>
      <c r="C1" s="27" t="s">
        <v>195</v>
      </c>
      <c r="D1" s="27" t="s">
        <v>193</v>
      </c>
      <c r="E1" s="27" t="s">
        <v>196</v>
      </c>
      <c r="F1" s="27" t="s">
        <v>243</v>
      </c>
      <c r="G1" s="27" t="s">
        <v>195</v>
      </c>
      <c r="H1" s="27"/>
    </row>
    <row r="2" spans="1:12" x14ac:dyDescent="0.25">
      <c r="A2" s="30">
        <v>2018</v>
      </c>
      <c r="B2" s="32" t="s">
        <v>141</v>
      </c>
      <c r="C2" s="27" t="s">
        <v>136</v>
      </c>
      <c r="D2" s="27" t="s">
        <v>201</v>
      </c>
      <c r="E2" s="27">
        <v>-66</v>
      </c>
      <c r="F2" s="27" t="s">
        <v>218</v>
      </c>
      <c r="G2" s="27" t="s">
        <v>231</v>
      </c>
      <c r="H2" s="27"/>
      <c r="I2" s="27" t="s">
        <v>244</v>
      </c>
      <c r="J2" s="27" t="s">
        <v>245</v>
      </c>
      <c r="K2" t="str">
        <f t="shared" ref="K2:K15" si="0">J2&amp;"="&amp;I2&amp;C2&amp;I2&amp;","&amp;L2&amp;","</f>
        <v>Cashflow[Component]="Changes in accounts and notes receivable","Accounts/Notes Receivables",</v>
      </c>
      <c r="L2" t="str">
        <f t="shared" ref="L2:L15" si="1">I2&amp;G2&amp;I2</f>
        <v>"Accounts/Notes Receivables"</v>
      </c>
    </row>
    <row r="3" spans="1:12" x14ac:dyDescent="0.25">
      <c r="A3" s="30">
        <v>2018</v>
      </c>
      <c r="B3" s="32" t="s">
        <v>141</v>
      </c>
      <c r="C3" s="27" t="s">
        <v>138</v>
      </c>
      <c r="D3" s="27" t="s">
        <v>201</v>
      </c>
      <c r="E3" s="27">
        <v>-68</v>
      </c>
      <c r="F3" s="27" t="s">
        <v>218</v>
      </c>
      <c r="G3" s="27" t="s">
        <v>232</v>
      </c>
      <c r="H3" s="27"/>
      <c r="I3" s="27" t="s">
        <v>244</v>
      </c>
      <c r="J3" s="27" t="s">
        <v>245</v>
      </c>
      <c r="K3" t="str">
        <f t="shared" si="0"/>
        <v>Cashflow[Component]="Changes in accounts payable and other current liabilities","Accounts Payable/Other Current Liabilities",</v>
      </c>
      <c r="L3" t="str">
        <f t="shared" si="1"/>
        <v>"Accounts Payable/Other Current Liabilities"</v>
      </c>
    </row>
    <row r="4" spans="1:12" x14ac:dyDescent="0.25">
      <c r="A4" s="30">
        <v>2018</v>
      </c>
      <c r="B4" s="32" t="s">
        <v>141</v>
      </c>
      <c r="C4" s="27" t="s">
        <v>139</v>
      </c>
      <c r="D4" s="27" t="s">
        <v>198</v>
      </c>
      <c r="E4" s="27">
        <v>65</v>
      </c>
      <c r="F4" s="27" t="s">
        <v>218</v>
      </c>
      <c r="G4" s="27" t="s">
        <v>233</v>
      </c>
      <c r="H4" s="27"/>
      <c r="I4" s="27" t="s">
        <v>244</v>
      </c>
      <c r="J4" s="27" t="s">
        <v>245</v>
      </c>
      <c r="K4" t="str">
        <f t="shared" si="0"/>
        <v>Cashflow[Component]="Changes in income taxes payable","Income Taxes Payable",</v>
      </c>
      <c r="L4" t="str">
        <f t="shared" si="1"/>
        <v>"Income Taxes Payable"</v>
      </c>
    </row>
    <row r="5" spans="1:12" x14ac:dyDescent="0.25">
      <c r="A5" s="30">
        <v>2018</v>
      </c>
      <c r="B5" s="32" t="s">
        <v>141</v>
      </c>
      <c r="C5" s="27" t="s">
        <v>137</v>
      </c>
      <c r="D5" s="27" t="s">
        <v>198</v>
      </c>
      <c r="E5" s="27">
        <v>0</v>
      </c>
      <c r="F5" s="27" t="s">
        <v>218</v>
      </c>
      <c r="G5" s="27" t="s">
        <v>234</v>
      </c>
      <c r="H5" s="27"/>
      <c r="I5" s="27" t="s">
        <v>244</v>
      </c>
      <c r="J5" s="27" t="s">
        <v>245</v>
      </c>
      <c r="K5" t="str">
        <f t="shared" si="0"/>
        <v>Cashflow[Component]="Changes in prepaid expenses and other current assets","Prepaid Expenses/Other Current Assets",</v>
      </c>
      <c r="L5" t="str">
        <f t="shared" si="1"/>
        <v>"Prepaid Expenses/Other Current Assets"</v>
      </c>
    </row>
    <row r="6" spans="1:12" x14ac:dyDescent="0.25">
      <c r="A6" s="30">
        <v>2018</v>
      </c>
      <c r="B6" s="32" t="s">
        <v>141</v>
      </c>
      <c r="C6" s="27" t="s">
        <v>35</v>
      </c>
      <c r="D6" s="27" t="s">
        <v>198</v>
      </c>
      <c r="E6" s="27">
        <v>1542</v>
      </c>
      <c r="F6" s="27" t="s">
        <v>35</v>
      </c>
      <c r="G6" s="27" t="s">
        <v>35</v>
      </c>
      <c r="H6" s="27"/>
      <c r="I6" s="27" t="s">
        <v>244</v>
      </c>
      <c r="J6" s="27" t="s">
        <v>245</v>
      </c>
      <c r="K6" t="str">
        <f t="shared" si="0"/>
        <v>Cashflow[Component]="Net Income","Net Income",</v>
      </c>
      <c r="L6" t="str">
        <f t="shared" si="1"/>
        <v>"Net Income"</v>
      </c>
    </row>
    <row r="7" spans="1:12" x14ac:dyDescent="0.25">
      <c r="A7" s="30">
        <v>2018</v>
      </c>
      <c r="B7" s="32" t="s">
        <v>141</v>
      </c>
      <c r="C7" s="27" t="s">
        <v>132</v>
      </c>
      <c r="D7" s="27" t="s">
        <v>198</v>
      </c>
      <c r="E7" s="27">
        <v>137</v>
      </c>
      <c r="F7" s="27" t="s">
        <v>220</v>
      </c>
      <c r="G7" s="27" t="s">
        <v>235</v>
      </c>
      <c r="H7" s="27"/>
      <c r="I7" s="27" t="s">
        <v>244</v>
      </c>
      <c r="J7" s="27" t="s">
        <v>245</v>
      </c>
      <c r="K7" t="str">
        <f t="shared" si="0"/>
        <v>Cashflow[Component]="Depreciation and amortization","Depreciation And Amortization",</v>
      </c>
      <c r="L7" t="str">
        <f t="shared" si="1"/>
        <v>"Depreciation And Amortization"</v>
      </c>
    </row>
    <row r="8" spans="1:12" x14ac:dyDescent="0.25">
      <c r="A8" s="30">
        <v>2018</v>
      </c>
      <c r="B8" s="32" t="s">
        <v>141</v>
      </c>
      <c r="C8" s="27" t="s">
        <v>135</v>
      </c>
      <c r="D8" s="27" t="s">
        <v>198</v>
      </c>
      <c r="E8" s="27">
        <v>50</v>
      </c>
      <c r="F8" s="27" t="s">
        <v>220</v>
      </c>
      <c r="G8" s="27" t="s">
        <v>213</v>
      </c>
      <c r="H8" s="27"/>
      <c r="I8" s="27" t="s">
        <v>244</v>
      </c>
      <c r="J8" s="27" t="s">
        <v>245</v>
      </c>
      <c r="K8" t="str">
        <f t="shared" si="0"/>
        <v>Cashflow[Component]="Share-based compensation expense","Share-based Compensation",</v>
      </c>
      <c r="L8" t="str">
        <f t="shared" si="1"/>
        <v>"Share-based Compensation"</v>
      </c>
    </row>
    <row r="9" spans="1:12" x14ac:dyDescent="0.25">
      <c r="A9" s="30">
        <v>2018</v>
      </c>
      <c r="B9" s="32" t="s">
        <v>141</v>
      </c>
      <c r="C9" s="27" t="s">
        <v>133</v>
      </c>
      <c r="D9" s="27" t="s">
        <v>201</v>
      </c>
      <c r="E9" s="27">
        <v>-16</v>
      </c>
      <c r="F9" s="27" t="s">
        <v>214</v>
      </c>
      <c r="G9" s="27" t="s">
        <v>237</v>
      </c>
      <c r="H9" s="27"/>
      <c r="I9" s="27" t="s">
        <v>244</v>
      </c>
      <c r="J9" s="27" t="s">
        <v>245</v>
      </c>
      <c r="K9" t="str">
        <f t="shared" si="0"/>
        <v>Cashflow[Component]="Contributions to defined benefit pension plans","Pension Plan Contributions",</v>
      </c>
      <c r="L9" t="str">
        <f t="shared" si="1"/>
        <v>"Pension Plan Contributions"</v>
      </c>
    </row>
    <row r="10" spans="1:12" x14ac:dyDescent="0.25">
      <c r="A10" s="30">
        <v>2018</v>
      </c>
      <c r="B10" s="32" t="s">
        <v>141</v>
      </c>
      <c r="C10" s="27" t="s">
        <v>199</v>
      </c>
      <c r="D10" s="27" t="s">
        <v>198</v>
      </c>
      <c r="E10" s="27">
        <v>0</v>
      </c>
      <c r="F10" s="27" t="s">
        <v>214</v>
      </c>
      <c r="G10" s="27" t="s">
        <v>239</v>
      </c>
      <c r="H10" s="27"/>
      <c r="I10" s="27" t="s">
        <v>244</v>
      </c>
      <c r="J10" s="27" t="s">
        <v>245</v>
      </c>
      <c r="K10" t="str">
        <f t="shared" si="0"/>
        <v>Cashflow[Component]="Impairment and closure expense","Impairment And Closure Expense",</v>
      </c>
      <c r="L10" t="str">
        <f t="shared" si="1"/>
        <v>"Impairment And Closure Expense"</v>
      </c>
    </row>
    <row r="11" spans="1:12" x14ac:dyDescent="0.25">
      <c r="A11" s="30">
        <v>2018</v>
      </c>
      <c r="B11" s="32" t="s">
        <v>141</v>
      </c>
      <c r="C11" s="27" t="s">
        <v>202</v>
      </c>
      <c r="D11" s="27" t="s">
        <v>201</v>
      </c>
      <c r="E11" s="27">
        <v>-9</v>
      </c>
      <c r="F11" s="27" t="s">
        <v>214</v>
      </c>
      <c r="G11" s="27" t="s">
        <v>241</v>
      </c>
      <c r="H11" s="27"/>
      <c r="I11" s="27" t="s">
        <v>244</v>
      </c>
      <c r="J11" s="27" t="s">
        <v>245</v>
      </c>
      <c r="K11" t="str">
        <f t="shared" si="0"/>
        <v>Cashflow[Component]="Investment income/expense (net)","Investement",</v>
      </c>
      <c r="L11" t="str">
        <f t="shared" si="1"/>
        <v>"Investement"</v>
      </c>
    </row>
    <row r="12" spans="1:12" x14ac:dyDescent="0.25">
      <c r="A12" s="30">
        <v>2018</v>
      </c>
      <c r="B12" s="32" t="s">
        <v>141</v>
      </c>
      <c r="C12" s="27" t="s">
        <v>203</v>
      </c>
      <c r="D12" s="27" t="s">
        <v>198</v>
      </c>
      <c r="E12" s="27">
        <v>92</v>
      </c>
      <c r="F12" s="27" t="s">
        <v>214</v>
      </c>
      <c r="G12" s="27" t="s">
        <v>214</v>
      </c>
      <c r="H12" s="27"/>
      <c r="I12" s="27" t="s">
        <v>244</v>
      </c>
      <c r="J12" s="27" t="s">
        <v>245</v>
      </c>
      <c r="K12" t="str">
        <f t="shared" si="0"/>
        <v>Cashflow[Component]="Other (net)","Other Operating Activities",</v>
      </c>
      <c r="L12" t="str">
        <f t="shared" si="1"/>
        <v>"Other Operating Activities"</v>
      </c>
    </row>
    <row r="13" spans="1:12" x14ac:dyDescent="0.25">
      <c r="A13" s="30">
        <v>2018</v>
      </c>
      <c r="B13" s="32" t="s">
        <v>141</v>
      </c>
      <c r="C13" s="27" t="s">
        <v>200</v>
      </c>
      <c r="D13" s="27" t="s">
        <v>201</v>
      </c>
      <c r="E13" s="27">
        <v>-540</v>
      </c>
      <c r="F13" s="27" t="s">
        <v>200</v>
      </c>
      <c r="G13" s="27" t="s">
        <v>236</v>
      </c>
      <c r="H13" s="27"/>
      <c r="I13" s="27" t="s">
        <v>244</v>
      </c>
      <c r="J13" s="27" t="s">
        <v>245</v>
      </c>
      <c r="K13" t="str">
        <f t="shared" si="0"/>
        <v>Cashflow[Component]="Refranchising gain/loss","Refranchising Gain/Loss",</v>
      </c>
      <c r="L13" t="str">
        <f t="shared" si="1"/>
        <v>"Refranchising Gain/Loss"</v>
      </c>
    </row>
    <row r="14" spans="1:12" x14ac:dyDescent="0.25">
      <c r="A14" s="30">
        <v>2018</v>
      </c>
      <c r="B14" s="32" t="s">
        <v>141</v>
      </c>
      <c r="C14" s="27" t="s">
        <v>134</v>
      </c>
      <c r="D14" s="27" t="s">
        <v>201</v>
      </c>
      <c r="E14" s="27">
        <v>-11</v>
      </c>
      <c r="F14" s="27" t="s">
        <v>219</v>
      </c>
      <c r="G14" s="27" t="s">
        <v>238</v>
      </c>
      <c r="H14" s="27"/>
      <c r="I14" s="27" t="s">
        <v>244</v>
      </c>
      <c r="J14" s="27" t="s">
        <v>245</v>
      </c>
      <c r="K14" t="str">
        <f t="shared" si="0"/>
        <v>Cashflow[Component]="Deferred income taxes","Income Taxes Deferred",</v>
      </c>
      <c r="L14" t="str">
        <f t="shared" si="1"/>
        <v>"Income Taxes Deferred"</v>
      </c>
    </row>
    <row r="15" spans="1:12" x14ac:dyDescent="0.25">
      <c r="A15" s="30">
        <v>2018</v>
      </c>
      <c r="B15" s="32" t="s">
        <v>141</v>
      </c>
      <c r="C15" s="27" t="s">
        <v>197</v>
      </c>
      <c r="D15" s="27" t="s">
        <v>198</v>
      </c>
      <c r="E15" s="27">
        <v>0</v>
      </c>
      <c r="F15" s="27" t="s">
        <v>219</v>
      </c>
      <c r="G15" s="27" t="s">
        <v>240</v>
      </c>
      <c r="H15" s="27"/>
      <c r="I15" s="27" t="s">
        <v>244</v>
      </c>
      <c r="J15" s="27" t="s">
        <v>245</v>
      </c>
      <c r="K15" t="str">
        <f t="shared" si="0"/>
        <v>Cashflow[Component]="Income from discontinued operations (net tax)","Discontinued Operations",</v>
      </c>
      <c r="L15" t="str">
        <f t="shared" si="1"/>
        <v>"Discontinued Operations"</v>
      </c>
    </row>
    <row r="16" spans="1:12" x14ac:dyDescent="0.25">
      <c r="A16" s="31">
        <v>2018</v>
      </c>
      <c r="B16" s="33" t="s">
        <v>208</v>
      </c>
      <c r="C16" s="27" t="s">
        <v>149</v>
      </c>
      <c r="D16" s="27" t="s">
        <v>198</v>
      </c>
      <c r="E16" s="27">
        <v>1556</v>
      </c>
      <c r="F16" s="32" t="s">
        <v>223</v>
      </c>
      <c r="G16" s="27"/>
      <c r="H16" s="27"/>
      <c r="I16" s="27" t="s">
        <v>244</v>
      </c>
      <c r="J16" s="27" t="s">
        <v>245</v>
      </c>
      <c r="K16" t="str">
        <f t="shared" ref="K16:K34" si="2">J16&amp;"="&amp;I16&amp;C16&amp;I16&amp;","&amp;L16&amp;","</f>
        <v>Cashflow[Component]="Proceeds from long-term debt","",</v>
      </c>
      <c r="L16" t="str">
        <f t="shared" ref="L16:L34" si="3">I16&amp;G16&amp;I16</f>
        <v>""</v>
      </c>
    </row>
    <row r="17" spans="1:12" x14ac:dyDescent="0.25">
      <c r="A17" s="31">
        <v>2018</v>
      </c>
      <c r="B17" s="33" t="s">
        <v>208</v>
      </c>
      <c r="C17" s="27" t="s">
        <v>150</v>
      </c>
      <c r="D17" s="27" t="s">
        <v>201</v>
      </c>
      <c r="E17" s="27">
        <v>-1264</v>
      </c>
      <c r="F17" s="32" t="s">
        <v>223</v>
      </c>
      <c r="G17" s="27"/>
      <c r="H17" s="27"/>
      <c r="I17" s="27" t="s">
        <v>244</v>
      </c>
      <c r="J17" s="27" t="s">
        <v>245</v>
      </c>
      <c r="K17" t="str">
        <f t="shared" si="2"/>
        <v>Cashflow[Component]="Repayments of long-term debt","",</v>
      </c>
      <c r="L17" t="str">
        <f t="shared" si="3"/>
        <v>""</v>
      </c>
    </row>
    <row r="18" spans="1:12" x14ac:dyDescent="0.25">
      <c r="A18" s="31">
        <v>2018</v>
      </c>
      <c r="B18" s="33" t="s">
        <v>208</v>
      </c>
      <c r="C18" s="27" t="s">
        <v>151</v>
      </c>
      <c r="D18" s="27" t="s">
        <v>198</v>
      </c>
      <c r="E18" s="27">
        <v>0</v>
      </c>
      <c r="F18" s="32" t="s">
        <v>223</v>
      </c>
      <c r="G18" s="27"/>
      <c r="H18" s="27"/>
      <c r="I18" s="27" t="s">
        <v>244</v>
      </c>
      <c r="J18" s="27" t="s">
        <v>245</v>
      </c>
      <c r="K18" t="str">
        <f t="shared" si="2"/>
        <v>Cashflow[Component]="Revolving credit facilities, three months or less, net","",</v>
      </c>
      <c r="L18" t="str">
        <f t="shared" si="3"/>
        <v>""</v>
      </c>
    </row>
    <row r="19" spans="1:12" x14ac:dyDescent="0.25">
      <c r="A19" s="31">
        <v>2018</v>
      </c>
      <c r="B19" s="33" t="s">
        <v>208</v>
      </c>
      <c r="C19" s="27" t="s">
        <v>209</v>
      </c>
      <c r="D19" s="27" t="s">
        <v>198</v>
      </c>
      <c r="E19" s="27">
        <v>59</v>
      </c>
      <c r="F19" s="32" t="s">
        <v>223</v>
      </c>
      <c r="G19" s="27"/>
      <c r="H19" s="27"/>
      <c r="I19" s="27" t="s">
        <v>244</v>
      </c>
      <c r="J19" s="27" t="s">
        <v>245</v>
      </c>
      <c r="K19" t="str">
        <f t="shared" si="2"/>
        <v>Cashflow[Component]="Short-term borrowings - More than three months – proceeds","",</v>
      </c>
      <c r="L19" t="str">
        <f t="shared" si="3"/>
        <v>""</v>
      </c>
    </row>
    <row r="20" spans="1:12" x14ac:dyDescent="0.25">
      <c r="A20" s="31">
        <v>2018</v>
      </c>
      <c r="B20" s="33" t="s">
        <v>208</v>
      </c>
      <c r="C20" s="27" t="s">
        <v>210</v>
      </c>
      <c r="D20" s="27" t="s">
        <v>201</v>
      </c>
      <c r="E20" s="27">
        <v>-59</v>
      </c>
      <c r="F20" s="32" t="s">
        <v>223</v>
      </c>
      <c r="G20" s="27"/>
      <c r="H20" s="27"/>
      <c r="I20" s="27" t="s">
        <v>244</v>
      </c>
      <c r="J20" s="27" t="s">
        <v>245</v>
      </c>
      <c r="K20" t="str">
        <f t="shared" si="2"/>
        <v>Cashflow[Component]="Short-term borrowings - More than three months – payments","",</v>
      </c>
      <c r="L20" t="str">
        <f t="shared" si="3"/>
        <v>""</v>
      </c>
    </row>
    <row r="21" spans="1:12" x14ac:dyDescent="0.25">
      <c r="A21" s="31">
        <v>2018</v>
      </c>
      <c r="B21" s="33" t="s">
        <v>208</v>
      </c>
      <c r="C21" s="27" t="s">
        <v>211</v>
      </c>
      <c r="D21" s="27" t="s">
        <v>198</v>
      </c>
      <c r="E21" s="27">
        <v>0</v>
      </c>
      <c r="F21" s="32" t="s">
        <v>223</v>
      </c>
      <c r="G21" s="27"/>
      <c r="H21" s="27"/>
      <c r="I21" s="27" t="s">
        <v>244</v>
      </c>
      <c r="J21" s="27" t="s">
        <v>245</v>
      </c>
      <c r="K21" t="str">
        <f t="shared" si="2"/>
        <v>Cashflow[Component]="Short-term borrowings -Three months or less, net","",</v>
      </c>
      <c r="L21" t="str">
        <f t="shared" si="3"/>
        <v>""</v>
      </c>
    </row>
    <row r="22" spans="1:12" x14ac:dyDescent="0.25">
      <c r="A22" s="31">
        <v>2018</v>
      </c>
      <c r="B22" s="33" t="s">
        <v>208</v>
      </c>
      <c r="C22" s="27" t="s">
        <v>156</v>
      </c>
      <c r="D22" s="27" t="s">
        <v>201</v>
      </c>
      <c r="E22" s="27">
        <v>-2390</v>
      </c>
      <c r="F22" s="27" t="s">
        <v>230</v>
      </c>
      <c r="G22" s="27" t="s">
        <v>230</v>
      </c>
      <c r="H22" s="27"/>
      <c r="I22" s="27" t="s">
        <v>244</v>
      </c>
      <c r="J22" s="27" t="s">
        <v>245</v>
      </c>
      <c r="K22" t="str">
        <f t="shared" si="2"/>
        <v>Cashflow[Component]="Repurchase shares of Common Stock","Stock Buybacks",</v>
      </c>
      <c r="L22" t="str">
        <f t="shared" si="3"/>
        <v>"Stock Buybacks"</v>
      </c>
    </row>
    <row r="23" spans="1:12" x14ac:dyDescent="0.25">
      <c r="A23" s="31">
        <v>2018</v>
      </c>
      <c r="B23" s="33" t="s">
        <v>208</v>
      </c>
      <c r="C23" s="27" t="s">
        <v>157</v>
      </c>
      <c r="D23" s="27" t="s">
        <v>201</v>
      </c>
      <c r="E23" s="27">
        <v>-462</v>
      </c>
      <c r="F23" s="27" t="s">
        <v>41</v>
      </c>
      <c r="G23" s="27" t="s">
        <v>41</v>
      </c>
      <c r="H23" s="27"/>
      <c r="I23" s="27" t="s">
        <v>244</v>
      </c>
      <c r="J23" s="27" t="s">
        <v>245</v>
      </c>
      <c r="K23" t="str">
        <f t="shared" si="2"/>
        <v>Cashflow[Component]="Dividends paid on Common Stock","Dividends",</v>
      </c>
      <c r="L23" t="str">
        <f t="shared" si="3"/>
        <v>"Dividends"</v>
      </c>
    </row>
    <row r="24" spans="1:12" x14ac:dyDescent="0.25">
      <c r="A24" s="31">
        <v>2018</v>
      </c>
      <c r="B24" s="33" t="s">
        <v>208</v>
      </c>
      <c r="C24" s="27" t="s">
        <v>158</v>
      </c>
      <c r="D24" s="27" t="s">
        <v>201</v>
      </c>
      <c r="E24" s="27">
        <v>-13</v>
      </c>
      <c r="F24" s="32" t="s">
        <v>223</v>
      </c>
      <c r="G24" s="27"/>
      <c r="H24" s="27"/>
      <c r="I24" s="27" t="s">
        <v>244</v>
      </c>
      <c r="J24" s="27" t="s">
        <v>245</v>
      </c>
      <c r="K24" t="str">
        <f t="shared" si="2"/>
        <v>Cashflow[Component]="Debt issuance costs","",</v>
      </c>
      <c r="L24" t="str">
        <f t="shared" si="3"/>
        <v>""</v>
      </c>
    </row>
    <row r="25" spans="1:12" x14ac:dyDescent="0.25">
      <c r="A25" s="31">
        <v>2018</v>
      </c>
      <c r="B25" s="33" t="s">
        <v>208</v>
      </c>
      <c r="C25" s="27" t="s">
        <v>212</v>
      </c>
      <c r="D25" s="27" t="s">
        <v>198</v>
      </c>
      <c r="E25" s="27">
        <v>0</v>
      </c>
      <c r="F25" s="32" t="s">
        <v>217</v>
      </c>
      <c r="G25" s="27"/>
      <c r="H25" s="27"/>
      <c r="I25" s="27" t="s">
        <v>244</v>
      </c>
      <c r="J25" s="27" t="s">
        <v>245</v>
      </c>
      <c r="K25" t="str">
        <f t="shared" si="2"/>
        <v>Cashflow[Component]="Net transfers from discontinued operations","",</v>
      </c>
      <c r="L25" t="str">
        <f t="shared" si="3"/>
        <v>""</v>
      </c>
    </row>
    <row r="26" spans="1:12" x14ac:dyDescent="0.25">
      <c r="A26" s="31">
        <v>2018</v>
      </c>
      <c r="B26" s="33" t="s">
        <v>208</v>
      </c>
      <c r="C26" s="27" t="s">
        <v>203</v>
      </c>
      <c r="D26" s="27" t="s">
        <v>201</v>
      </c>
      <c r="E26" s="27">
        <v>-47</v>
      </c>
      <c r="F26" s="32" t="s">
        <v>217</v>
      </c>
      <c r="G26" s="27"/>
      <c r="H26" s="27"/>
      <c r="I26" s="27" t="s">
        <v>244</v>
      </c>
      <c r="J26" s="27" t="s">
        <v>245</v>
      </c>
      <c r="K26" t="str">
        <f t="shared" si="2"/>
        <v>Cashflow[Component]="Other (net)","",</v>
      </c>
      <c r="L26" t="str">
        <f t="shared" si="3"/>
        <v>""</v>
      </c>
    </row>
    <row r="27" spans="1:12" x14ac:dyDescent="0.25">
      <c r="A27" s="30">
        <v>2018</v>
      </c>
      <c r="B27" s="34" t="s">
        <v>204</v>
      </c>
      <c r="C27" s="27" t="s">
        <v>144</v>
      </c>
      <c r="D27" s="27" t="s">
        <v>201</v>
      </c>
      <c r="E27" s="27">
        <v>-234</v>
      </c>
      <c r="F27" s="27" t="s">
        <v>215</v>
      </c>
      <c r="G27" s="27" t="s">
        <v>215</v>
      </c>
      <c r="H27" s="27"/>
      <c r="I27" s="27" t="s">
        <v>244</v>
      </c>
      <c r="J27" s="27" t="s">
        <v>245</v>
      </c>
      <c r="K27" t="str">
        <f t="shared" si="2"/>
        <v>Cashflow[Component]="Capital spending","Capital Expenditure",</v>
      </c>
      <c r="L27" t="str">
        <f t="shared" si="3"/>
        <v>"Capital Expenditure"</v>
      </c>
    </row>
    <row r="28" spans="1:12" x14ac:dyDescent="0.25">
      <c r="A28" s="30">
        <v>2018</v>
      </c>
      <c r="B28" s="34" t="s">
        <v>204</v>
      </c>
      <c r="C28" s="27" t="s">
        <v>145</v>
      </c>
      <c r="D28" s="27" t="s">
        <v>201</v>
      </c>
      <c r="E28" s="27">
        <v>-66</v>
      </c>
      <c r="F28" s="27" t="s">
        <v>225</v>
      </c>
      <c r="G28" s="27" t="s">
        <v>242</v>
      </c>
      <c r="H28" s="27"/>
      <c r="I28" s="27" t="s">
        <v>244</v>
      </c>
      <c r="J28" s="27" t="s">
        <v>245</v>
      </c>
      <c r="K28" t="str">
        <f t="shared" si="2"/>
        <v>Cashflow[Component]="QuikOrder acquisition, net of cash acquired","QuikOrder acquisitions",</v>
      </c>
      <c r="L28" t="str">
        <f t="shared" si="3"/>
        <v>"QuikOrder acquisitions"</v>
      </c>
    </row>
    <row r="29" spans="1:12" x14ac:dyDescent="0.25">
      <c r="A29" s="30">
        <v>2018</v>
      </c>
      <c r="B29" s="34" t="s">
        <v>204</v>
      </c>
      <c r="C29" s="27" t="s">
        <v>146</v>
      </c>
      <c r="D29" s="27" t="s">
        <v>201</v>
      </c>
      <c r="E29" s="27">
        <v>-200</v>
      </c>
      <c r="F29" s="27" t="s">
        <v>225</v>
      </c>
      <c r="G29" s="27"/>
      <c r="H29" s="27"/>
      <c r="I29" s="27" t="s">
        <v>244</v>
      </c>
      <c r="J29" s="27" t="s">
        <v>245</v>
      </c>
      <c r="K29" t="str">
        <f t="shared" si="2"/>
        <v>Cashflow[Component]="Investment in Grubhub Inc. common stock","",</v>
      </c>
      <c r="L29" t="str">
        <f t="shared" si="3"/>
        <v>""</v>
      </c>
    </row>
    <row r="30" spans="1:12" x14ac:dyDescent="0.25">
      <c r="A30" s="30">
        <v>2018</v>
      </c>
      <c r="B30" s="34" t="s">
        <v>204</v>
      </c>
      <c r="C30" s="27" t="s">
        <v>205</v>
      </c>
      <c r="D30" s="27" t="s">
        <v>198</v>
      </c>
      <c r="E30" s="27">
        <v>0</v>
      </c>
      <c r="F30" s="27" t="s">
        <v>225</v>
      </c>
      <c r="G30" s="27"/>
      <c r="H30" s="27"/>
      <c r="I30" s="27" t="s">
        <v>244</v>
      </c>
      <c r="J30" s="27" t="s">
        <v>245</v>
      </c>
      <c r="K30" t="str">
        <f t="shared" si="2"/>
        <v>Cashflow[Component]="Acquisition of The Habit Restaurants, Inc. (net cash)","",</v>
      </c>
      <c r="L30" t="str">
        <f t="shared" si="3"/>
        <v>""</v>
      </c>
    </row>
    <row r="31" spans="1:12" x14ac:dyDescent="0.25">
      <c r="A31" s="30">
        <v>2018</v>
      </c>
      <c r="B31" s="34" t="s">
        <v>204</v>
      </c>
      <c r="C31" s="27" t="s">
        <v>206</v>
      </c>
      <c r="D31" s="27" t="s">
        <v>198</v>
      </c>
      <c r="E31" s="27">
        <v>0</v>
      </c>
      <c r="F31" s="27" t="s">
        <v>224</v>
      </c>
      <c r="G31" s="27"/>
      <c r="H31" s="27"/>
      <c r="I31" s="27" t="s">
        <v>244</v>
      </c>
      <c r="J31" s="27" t="s">
        <v>245</v>
      </c>
      <c r="K31" t="str">
        <f t="shared" si="2"/>
        <v>Cashflow[Component]="Proceeds from sale/purchase of investment in Grubhub, Inc. (common stock)","",</v>
      </c>
      <c r="L31" t="str">
        <f t="shared" si="3"/>
        <v>""</v>
      </c>
    </row>
    <row r="32" spans="1:12" x14ac:dyDescent="0.25">
      <c r="A32" s="30">
        <v>2018</v>
      </c>
      <c r="B32" s="34" t="s">
        <v>204</v>
      </c>
      <c r="C32" s="27" t="s">
        <v>207</v>
      </c>
      <c r="D32" s="27" t="s">
        <v>198</v>
      </c>
      <c r="E32" s="27">
        <v>0</v>
      </c>
      <c r="F32" s="27" t="s">
        <v>224</v>
      </c>
      <c r="G32" s="27"/>
      <c r="H32" s="27"/>
      <c r="I32" s="27" t="s">
        <v>244</v>
      </c>
      <c r="J32" s="27" t="s">
        <v>245</v>
      </c>
      <c r="K32" t="str">
        <f t="shared" si="2"/>
        <v>Cashflow[Component]="Proceeds from sale of KFC Russia","",</v>
      </c>
      <c r="L32" t="str">
        <f t="shared" si="3"/>
        <v>""</v>
      </c>
    </row>
    <row r="33" spans="1:12" x14ac:dyDescent="0.25">
      <c r="A33" s="30">
        <v>2018</v>
      </c>
      <c r="B33" s="34" t="s">
        <v>204</v>
      </c>
      <c r="C33" s="27" t="s">
        <v>147</v>
      </c>
      <c r="D33" s="27" t="s">
        <v>198</v>
      </c>
      <c r="E33" s="27">
        <v>825</v>
      </c>
      <c r="F33" s="27" t="s">
        <v>224</v>
      </c>
      <c r="G33" s="27"/>
      <c r="H33" s="27"/>
      <c r="I33" s="27" t="s">
        <v>244</v>
      </c>
      <c r="J33" s="27" t="s">
        <v>245</v>
      </c>
      <c r="K33" t="str">
        <f t="shared" si="2"/>
        <v>Cashflow[Component]="Proceeds from refranchising of restaurants","",</v>
      </c>
      <c r="L33" t="str">
        <f t="shared" si="3"/>
        <v>""</v>
      </c>
    </row>
    <row r="34" spans="1:12" x14ac:dyDescent="0.25">
      <c r="A34" s="30">
        <v>2018</v>
      </c>
      <c r="B34" s="34" t="s">
        <v>204</v>
      </c>
      <c r="C34" s="27" t="s">
        <v>203</v>
      </c>
      <c r="D34" s="27" t="s">
        <v>201</v>
      </c>
      <c r="E34" s="27">
        <v>-12</v>
      </c>
      <c r="F34" s="27" t="s">
        <v>216</v>
      </c>
      <c r="G34" s="27"/>
      <c r="H34" s="27"/>
      <c r="I34" s="27" t="s">
        <v>244</v>
      </c>
      <c r="J34" s="27" t="s">
        <v>245</v>
      </c>
      <c r="K34" t="str">
        <f t="shared" si="2"/>
        <v>Cashflow[Component]="Other (net)","",</v>
      </c>
      <c r="L34" t="str">
        <f t="shared" si="3"/>
        <v>""</v>
      </c>
    </row>
    <row r="35" spans="1:12" x14ac:dyDescent="0.25">
      <c r="A35" s="30"/>
      <c r="B35" s="27"/>
      <c r="C35" s="27"/>
      <c r="D35" s="27"/>
      <c r="E35" s="27"/>
      <c r="F35" s="27"/>
      <c r="G35" s="27"/>
      <c r="H35" s="27"/>
    </row>
    <row r="36" spans="1:12" x14ac:dyDescent="0.25">
      <c r="A36" s="30"/>
      <c r="B36" s="27"/>
      <c r="C36" s="27"/>
      <c r="D36" s="27"/>
      <c r="E36" s="27"/>
      <c r="F36" s="27"/>
      <c r="G36" s="27"/>
      <c r="H36" s="27"/>
    </row>
    <row r="37" spans="1:12" x14ac:dyDescent="0.25">
      <c r="A37" s="30"/>
      <c r="B37" s="27"/>
      <c r="C37" s="27"/>
      <c r="D37" s="27"/>
      <c r="E37" s="27"/>
      <c r="F37" s="27"/>
      <c r="G37" s="27"/>
      <c r="H37" s="27"/>
    </row>
    <row r="38" spans="1:12" x14ac:dyDescent="0.25">
      <c r="A38" s="30"/>
      <c r="B38" s="27"/>
      <c r="C38" s="27"/>
      <c r="D38" s="27"/>
      <c r="E38" s="27"/>
      <c r="F38" s="27"/>
      <c r="G38" s="27"/>
      <c r="H38" s="27"/>
    </row>
    <row r="39" spans="1:12" x14ac:dyDescent="0.25">
      <c r="A39" s="30"/>
      <c r="B39" s="27"/>
      <c r="C39" s="27"/>
      <c r="D39" s="27"/>
      <c r="E39" s="27"/>
      <c r="F39" s="27"/>
      <c r="G39" s="27"/>
      <c r="H39" s="27"/>
    </row>
    <row r="40" spans="1:12" x14ac:dyDescent="0.25">
      <c r="A40" s="30"/>
      <c r="B40" s="27"/>
      <c r="C40" s="27" t="s">
        <v>144</v>
      </c>
      <c r="D40" s="27" t="s">
        <v>215</v>
      </c>
      <c r="E40" s="27"/>
      <c r="F40" s="27"/>
      <c r="G40" s="27"/>
      <c r="H40" s="27"/>
    </row>
    <row r="41" spans="1:12" x14ac:dyDescent="0.25">
      <c r="A41" s="30"/>
      <c r="B41" s="27"/>
      <c r="C41" s="27" t="s">
        <v>145</v>
      </c>
      <c r="D41" s="27" t="s">
        <v>225</v>
      </c>
      <c r="E41" s="27"/>
      <c r="F41" s="27"/>
      <c r="G41" s="27"/>
      <c r="H41" s="27"/>
    </row>
    <row r="42" spans="1:12" x14ac:dyDescent="0.25">
      <c r="A42" s="30"/>
      <c r="B42" s="27"/>
      <c r="C42" s="27" t="s">
        <v>146</v>
      </c>
      <c r="D42" s="27" t="s">
        <v>225</v>
      </c>
      <c r="E42" s="27"/>
      <c r="F42" s="27"/>
      <c r="G42" s="27"/>
      <c r="H42" s="27"/>
    </row>
    <row r="43" spans="1:12" x14ac:dyDescent="0.25">
      <c r="A43" s="30"/>
      <c r="B43" s="27"/>
      <c r="C43" s="27" t="s">
        <v>205</v>
      </c>
      <c r="D43" s="27" t="s">
        <v>225</v>
      </c>
      <c r="E43" s="27"/>
      <c r="F43" s="27"/>
      <c r="G43" s="27"/>
      <c r="H43" s="27"/>
    </row>
    <row r="44" spans="1:12" x14ac:dyDescent="0.25">
      <c r="A44" s="30"/>
      <c r="B44" s="27"/>
      <c r="C44" s="27" t="s">
        <v>206</v>
      </c>
      <c r="D44" s="27" t="s">
        <v>224</v>
      </c>
      <c r="E44" s="27"/>
      <c r="F44" s="27"/>
      <c r="G44" s="27"/>
      <c r="H44" s="27"/>
    </row>
    <row r="45" spans="1:12" x14ac:dyDescent="0.25">
      <c r="A45" s="30"/>
      <c r="B45" s="27"/>
      <c r="C45" s="27" t="s">
        <v>207</v>
      </c>
      <c r="D45" s="27" t="s">
        <v>224</v>
      </c>
      <c r="E45" s="27"/>
      <c r="F45" s="27"/>
      <c r="G45" s="27"/>
      <c r="H45" s="27"/>
    </row>
    <row r="46" spans="1:12" x14ac:dyDescent="0.25">
      <c r="A46" s="30"/>
      <c r="B46" s="27"/>
      <c r="C46" s="27" t="s">
        <v>147</v>
      </c>
      <c r="D46" s="27" t="s">
        <v>224</v>
      </c>
      <c r="E46" s="27"/>
      <c r="F46" s="27"/>
      <c r="G46" s="27"/>
      <c r="H46" s="27"/>
    </row>
    <row r="47" spans="1:12" x14ac:dyDescent="0.25">
      <c r="A47" s="30"/>
      <c r="B47" s="27"/>
      <c r="C47" s="27" t="s">
        <v>203</v>
      </c>
      <c r="D47" s="27" t="s">
        <v>216</v>
      </c>
      <c r="E47" s="27"/>
      <c r="F47" s="27"/>
      <c r="G47" s="27"/>
      <c r="H47" s="27"/>
    </row>
    <row r="48" spans="1:12" x14ac:dyDescent="0.25">
      <c r="A48" s="30"/>
      <c r="B48" s="27"/>
      <c r="C48" s="27"/>
      <c r="D48" s="27"/>
      <c r="E48" s="27"/>
      <c r="F48" s="27"/>
      <c r="G48" s="27"/>
      <c r="H48" s="27"/>
    </row>
    <row r="49" spans="1:8" x14ac:dyDescent="0.25">
      <c r="A49" s="30"/>
      <c r="B49" s="27"/>
      <c r="C49" s="27"/>
      <c r="D49" s="27"/>
      <c r="E49" s="27"/>
      <c r="F49" s="27"/>
      <c r="G49" s="27"/>
      <c r="H49" s="27"/>
    </row>
    <row r="50" spans="1:8" x14ac:dyDescent="0.25">
      <c r="A50" s="30"/>
      <c r="B50" s="27"/>
      <c r="C50" s="27"/>
      <c r="D50" s="27"/>
      <c r="E50" s="27"/>
      <c r="F50" s="27"/>
      <c r="G50" s="27"/>
      <c r="H50" s="27"/>
    </row>
    <row r="51" spans="1:8" x14ac:dyDescent="0.25">
      <c r="A51" s="30"/>
      <c r="B51" s="27"/>
      <c r="C51" s="27"/>
      <c r="D51" s="27"/>
      <c r="E51" s="27"/>
      <c r="F51" s="27"/>
      <c r="G51" s="27"/>
      <c r="H51" s="27"/>
    </row>
    <row r="52" spans="1:8" x14ac:dyDescent="0.25">
      <c r="A52" s="30"/>
      <c r="B52" s="27"/>
      <c r="C52" s="27"/>
      <c r="D52" s="27"/>
      <c r="E52" s="27"/>
      <c r="F52" s="27"/>
      <c r="G52" s="27"/>
      <c r="H52" s="27"/>
    </row>
    <row r="53" spans="1:8" x14ac:dyDescent="0.25">
      <c r="A53" s="30"/>
      <c r="B53" s="27"/>
      <c r="C53" s="27"/>
      <c r="D53" s="27"/>
      <c r="E53" s="27"/>
      <c r="F53" s="27"/>
      <c r="G53" s="27"/>
      <c r="H53" s="27"/>
    </row>
    <row r="54" spans="1:8" x14ac:dyDescent="0.25">
      <c r="A54" s="30"/>
      <c r="B54" s="27"/>
      <c r="C54" s="27"/>
      <c r="D54" s="27"/>
      <c r="E54" s="27"/>
      <c r="F54" s="27"/>
      <c r="G54" s="27"/>
      <c r="H54" s="27"/>
    </row>
    <row r="55" spans="1:8" x14ac:dyDescent="0.25">
      <c r="A55" s="30"/>
      <c r="B55" s="27"/>
      <c r="C55" s="27"/>
      <c r="D55" s="27"/>
      <c r="E55" s="27"/>
      <c r="F55" s="27"/>
      <c r="G55" s="27"/>
      <c r="H55" s="27"/>
    </row>
    <row r="56" spans="1:8" x14ac:dyDescent="0.25">
      <c r="A56" s="30"/>
      <c r="B56" s="27"/>
      <c r="C56" s="27"/>
      <c r="D56" s="27"/>
      <c r="E56" s="27"/>
      <c r="F56" s="27"/>
      <c r="G56" s="27"/>
      <c r="H56" s="27"/>
    </row>
    <row r="57" spans="1:8" x14ac:dyDescent="0.25">
      <c r="A57" s="30"/>
      <c r="B57" s="27"/>
      <c r="C57" s="27"/>
      <c r="D57" s="27"/>
      <c r="E57" s="27"/>
      <c r="F57" s="27"/>
      <c r="G57" s="27"/>
      <c r="H57" s="27"/>
    </row>
    <row r="58" spans="1:8" x14ac:dyDescent="0.25">
      <c r="A58" s="30"/>
      <c r="B58" s="27"/>
      <c r="C58" s="27"/>
      <c r="D58" s="27"/>
      <c r="E58" s="27"/>
      <c r="F58" s="27"/>
      <c r="G58" s="27"/>
      <c r="H58" s="27"/>
    </row>
    <row r="59" spans="1:8" x14ac:dyDescent="0.25">
      <c r="A59" s="30"/>
      <c r="B59" s="27"/>
      <c r="C59" s="27"/>
      <c r="D59" s="27"/>
      <c r="E59" s="27"/>
      <c r="F59" s="27"/>
      <c r="G59" s="27"/>
      <c r="H59" s="27"/>
    </row>
    <row r="60" spans="1:8" x14ac:dyDescent="0.25">
      <c r="A60" s="30"/>
      <c r="B60" s="27"/>
      <c r="C60" s="27"/>
      <c r="D60" s="27"/>
      <c r="E60" s="27"/>
      <c r="F60" s="27"/>
      <c r="G60" s="27"/>
      <c r="H60" s="27"/>
    </row>
    <row r="61" spans="1:8" x14ac:dyDescent="0.25">
      <c r="A61" s="30"/>
      <c r="B61" s="27"/>
      <c r="C61" s="27"/>
      <c r="D61" s="27"/>
      <c r="E61" s="27"/>
      <c r="F61" s="27"/>
      <c r="G61" s="27"/>
      <c r="H61" s="27"/>
    </row>
    <row r="62" spans="1:8" x14ac:dyDescent="0.25">
      <c r="A62" s="30"/>
      <c r="B62" s="27"/>
      <c r="C62" s="27"/>
      <c r="D62" s="27"/>
      <c r="E62" s="27"/>
      <c r="F62" s="27"/>
      <c r="G62" s="27"/>
      <c r="H62" s="27"/>
    </row>
    <row r="63" spans="1:8" x14ac:dyDescent="0.25">
      <c r="A63" s="30"/>
      <c r="B63" s="27"/>
      <c r="C63" s="27"/>
      <c r="D63" s="27"/>
      <c r="E63" s="27"/>
      <c r="F63" s="27"/>
      <c r="G63" s="27"/>
      <c r="H63" s="27"/>
    </row>
    <row r="64" spans="1:8" x14ac:dyDescent="0.25">
      <c r="A64" s="30"/>
      <c r="B64" s="27"/>
      <c r="C64" s="27"/>
      <c r="D64" s="27"/>
      <c r="E64" s="27"/>
      <c r="F64" s="27"/>
      <c r="G64" s="27"/>
      <c r="H64" s="27"/>
    </row>
    <row r="65" spans="1:8" x14ac:dyDescent="0.25">
      <c r="A65" s="30"/>
      <c r="B65" s="27"/>
      <c r="C65" s="27"/>
      <c r="D65" s="27"/>
      <c r="E65" s="27"/>
      <c r="F65" s="27"/>
      <c r="G65" s="27"/>
      <c r="H65" s="27"/>
    </row>
    <row r="66" spans="1:8" x14ac:dyDescent="0.25">
      <c r="A66" s="30"/>
      <c r="B66" s="27"/>
      <c r="C66" s="27"/>
      <c r="D66" s="27"/>
      <c r="E66" s="27"/>
      <c r="F66" s="27"/>
      <c r="G66" s="27"/>
      <c r="H66" s="27"/>
    </row>
    <row r="67" spans="1:8" x14ac:dyDescent="0.25">
      <c r="A67" s="30"/>
      <c r="B67" s="27"/>
      <c r="C67" s="27"/>
      <c r="D67" s="27"/>
      <c r="E67" s="27"/>
      <c r="F67" s="27"/>
      <c r="G67" s="27"/>
      <c r="H67" s="27"/>
    </row>
    <row r="68" spans="1:8" x14ac:dyDescent="0.25">
      <c r="A68" s="30"/>
      <c r="B68" s="27"/>
      <c r="C68" s="27"/>
      <c r="D68" s="27"/>
      <c r="E68" s="27"/>
      <c r="F68" s="27"/>
      <c r="G68" s="27"/>
      <c r="H68" s="27"/>
    </row>
    <row r="69" spans="1:8" x14ac:dyDescent="0.25">
      <c r="A69" s="30"/>
      <c r="B69" s="27"/>
      <c r="C69" s="27"/>
      <c r="D69" s="27"/>
      <c r="E69" s="27"/>
      <c r="F69" s="27"/>
      <c r="G69" s="27"/>
      <c r="H69" s="27"/>
    </row>
    <row r="70" spans="1:8" x14ac:dyDescent="0.25">
      <c r="A70" s="30"/>
      <c r="B70" s="27"/>
      <c r="C70" s="27"/>
      <c r="D70" s="27"/>
      <c r="E70" s="27"/>
      <c r="F70" s="27"/>
      <c r="G70" s="27"/>
      <c r="H70" s="27"/>
    </row>
    <row r="71" spans="1:8" x14ac:dyDescent="0.25">
      <c r="A71" s="30"/>
      <c r="B71" s="27"/>
      <c r="C71" s="27"/>
      <c r="D71" s="27"/>
      <c r="E71" s="27"/>
      <c r="F71" s="27"/>
      <c r="G71" s="27"/>
      <c r="H71" s="27"/>
    </row>
    <row r="72" spans="1:8" x14ac:dyDescent="0.25">
      <c r="A72" s="30"/>
      <c r="B72" s="27"/>
      <c r="C72" s="27"/>
      <c r="D72" s="27"/>
      <c r="E72" s="27"/>
      <c r="F72" s="27"/>
      <c r="G72" s="27"/>
      <c r="H72" s="27"/>
    </row>
    <row r="73" spans="1:8" x14ac:dyDescent="0.25">
      <c r="A73" s="30"/>
      <c r="B73" s="27"/>
      <c r="C73" s="27"/>
      <c r="D73" s="27"/>
      <c r="E73" s="27"/>
      <c r="F73" s="27"/>
      <c r="G73" s="27"/>
      <c r="H73" s="27"/>
    </row>
    <row r="74" spans="1:8" x14ac:dyDescent="0.25">
      <c r="A74" s="30"/>
      <c r="B74" s="27"/>
      <c r="C74" s="27"/>
      <c r="D74" s="27"/>
      <c r="E74" s="27"/>
      <c r="F74" s="27"/>
      <c r="G74" s="27"/>
      <c r="H74" s="27"/>
    </row>
    <row r="75" spans="1:8" x14ac:dyDescent="0.25">
      <c r="A75" s="30"/>
      <c r="B75" s="27"/>
      <c r="C75" s="27"/>
      <c r="D75" s="27"/>
      <c r="E75" s="27"/>
      <c r="F75" s="27"/>
      <c r="G75" s="27"/>
      <c r="H75" s="27"/>
    </row>
    <row r="76" spans="1:8" x14ac:dyDescent="0.25">
      <c r="A76" s="30"/>
      <c r="B76" s="27"/>
      <c r="C76" s="27"/>
      <c r="D76" s="27"/>
      <c r="E76" s="27"/>
      <c r="F76" s="27"/>
      <c r="G76" s="27"/>
      <c r="H76" s="27"/>
    </row>
    <row r="77" spans="1:8" x14ac:dyDescent="0.25">
      <c r="A77" s="30"/>
      <c r="B77" s="27"/>
      <c r="C77" s="27"/>
      <c r="D77" s="27"/>
      <c r="E77" s="27"/>
      <c r="F77" s="27"/>
      <c r="G77" s="27"/>
      <c r="H77" s="27"/>
    </row>
    <row r="78" spans="1:8" x14ac:dyDescent="0.25">
      <c r="A78" s="30"/>
      <c r="B78" s="27"/>
      <c r="C78" s="27"/>
      <c r="D78" s="27"/>
      <c r="E78" s="27"/>
      <c r="F78" s="27"/>
      <c r="G78" s="27"/>
      <c r="H78" s="27"/>
    </row>
    <row r="79" spans="1:8" x14ac:dyDescent="0.25">
      <c r="A79" s="30"/>
      <c r="B79" s="27"/>
      <c r="C79" s="27"/>
      <c r="D79" s="27"/>
      <c r="E79" s="27"/>
      <c r="F79" s="27"/>
      <c r="G79" s="27"/>
      <c r="H79" s="27"/>
    </row>
    <row r="80" spans="1:8" x14ac:dyDescent="0.25">
      <c r="A80" s="30"/>
      <c r="B80" s="27"/>
      <c r="C80" s="27"/>
      <c r="D80" s="27"/>
      <c r="E80" s="27"/>
      <c r="F80" s="27"/>
      <c r="G80" s="27"/>
      <c r="H80" s="27"/>
    </row>
    <row r="81" spans="1:8" x14ac:dyDescent="0.25">
      <c r="A81" s="30"/>
      <c r="B81" s="27"/>
      <c r="C81" s="27"/>
      <c r="D81" s="27"/>
      <c r="E81" s="27"/>
      <c r="F81" s="27"/>
      <c r="G81" s="27"/>
      <c r="H81" s="27"/>
    </row>
    <row r="82" spans="1:8" x14ac:dyDescent="0.25">
      <c r="A82" s="30"/>
      <c r="B82" s="27"/>
      <c r="C82" s="27"/>
      <c r="D82" s="27"/>
      <c r="E82" s="27"/>
      <c r="F82" s="27"/>
      <c r="G82" s="27"/>
      <c r="H82" s="27"/>
    </row>
    <row r="83" spans="1:8" x14ac:dyDescent="0.25">
      <c r="A83" s="30"/>
      <c r="B83" s="27"/>
      <c r="C83" s="27"/>
      <c r="D83" s="27"/>
      <c r="E83" s="27"/>
      <c r="F83" s="27"/>
      <c r="G83" s="27"/>
      <c r="H83" s="27"/>
    </row>
    <row r="84" spans="1:8" x14ac:dyDescent="0.25">
      <c r="A84" s="30"/>
      <c r="B84" s="27"/>
      <c r="C84" s="27"/>
      <c r="D84" s="27"/>
      <c r="E84" s="27"/>
      <c r="F84" s="27"/>
      <c r="G84" s="27"/>
      <c r="H84" s="27"/>
    </row>
    <row r="85" spans="1:8" x14ac:dyDescent="0.25">
      <c r="A85" s="30"/>
      <c r="B85" s="27"/>
      <c r="C85" s="27"/>
      <c r="D85" s="27"/>
      <c r="E85" s="27"/>
      <c r="F85" s="27"/>
      <c r="G85" s="27"/>
      <c r="H85" s="27"/>
    </row>
    <row r="86" spans="1:8" x14ac:dyDescent="0.25">
      <c r="A86" s="30"/>
      <c r="B86" s="27"/>
      <c r="C86" s="27"/>
      <c r="D86" s="27"/>
      <c r="E86" s="27"/>
      <c r="F86" s="27"/>
      <c r="G86" s="27"/>
      <c r="H86" s="27"/>
    </row>
    <row r="87" spans="1:8" x14ac:dyDescent="0.25">
      <c r="A87" s="30"/>
      <c r="B87" s="27"/>
      <c r="C87" s="27"/>
      <c r="D87" s="27"/>
      <c r="E87" s="27"/>
      <c r="F87" s="27"/>
      <c r="G87" s="27"/>
      <c r="H87" s="27"/>
    </row>
    <row r="88" spans="1:8" x14ac:dyDescent="0.25">
      <c r="A88" s="30"/>
      <c r="B88" s="27"/>
      <c r="C88" s="27"/>
      <c r="D88" s="27"/>
      <c r="E88" s="27"/>
      <c r="F88" s="27"/>
      <c r="G88" s="27"/>
      <c r="H88" s="27"/>
    </row>
    <row r="89" spans="1:8" x14ac:dyDescent="0.25">
      <c r="A89" s="30"/>
      <c r="B89" s="27"/>
      <c r="C89" s="27"/>
      <c r="D89" s="27"/>
      <c r="E89" s="27"/>
      <c r="F89" s="27"/>
      <c r="G89" s="27"/>
      <c r="H89" s="27"/>
    </row>
    <row r="90" spans="1:8" x14ac:dyDescent="0.25">
      <c r="A90" s="30"/>
      <c r="B90" s="27"/>
      <c r="C90" s="27"/>
      <c r="D90" s="27"/>
      <c r="E90" s="27"/>
      <c r="F90" s="27"/>
      <c r="G90" s="27"/>
      <c r="H90" s="27"/>
    </row>
    <row r="91" spans="1:8" x14ac:dyDescent="0.25">
      <c r="A91" s="30"/>
      <c r="B91" s="27"/>
      <c r="C91" s="27"/>
      <c r="D91" s="27"/>
      <c r="E91" s="27"/>
      <c r="F91" s="27"/>
      <c r="G91" s="27"/>
      <c r="H91" s="27"/>
    </row>
    <row r="92" spans="1:8" x14ac:dyDescent="0.25">
      <c r="A92" s="30"/>
      <c r="B92" s="27"/>
      <c r="C92" s="27"/>
      <c r="D92" s="27"/>
      <c r="E92" s="27"/>
      <c r="F92" s="27"/>
      <c r="G92" s="27"/>
      <c r="H92" s="27"/>
    </row>
    <row r="93" spans="1:8" x14ac:dyDescent="0.25">
      <c r="A93" s="30"/>
      <c r="B93" s="27"/>
      <c r="C93" s="27"/>
      <c r="D93" s="27"/>
      <c r="E93" s="27"/>
      <c r="F93" s="27"/>
      <c r="G93" s="27"/>
      <c r="H93" s="27"/>
    </row>
    <row r="94" spans="1:8" x14ac:dyDescent="0.25">
      <c r="A94" s="30"/>
      <c r="B94" s="27"/>
      <c r="C94" s="27"/>
      <c r="D94" s="27"/>
      <c r="E94" s="27"/>
      <c r="F94" s="27"/>
      <c r="G94" s="27"/>
      <c r="H94" s="27"/>
    </row>
    <row r="95" spans="1:8" x14ac:dyDescent="0.25">
      <c r="A95" s="30"/>
      <c r="B95" s="27"/>
      <c r="C95" s="27"/>
      <c r="D95" s="27"/>
      <c r="E95" s="27"/>
      <c r="F95" s="27"/>
      <c r="G95" s="27"/>
      <c r="H95" s="27"/>
    </row>
    <row r="96" spans="1:8" x14ac:dyDescent="0.25">
      <c r="A96" s="30"/>
      <c r="B96" s="27"/>
      <c r="C96" s="27"/>
      <c r="D96" s="27"/>
      <c r="E96" s="27"/>
      <c r="F96" s="27"/>
      <c r="G96" s="27"/>
      <c r="H96" s="27"/>
    </row>
    <row r="97" spans="1:8" x14ac:dyDescent="0.25">
      <c r="A97" s="30"/>
      <c r="B97" s="27"/>
      <c r="C97" s="27"/>
      <c r="D97" s="27"/>
      <c r="E97" s="27"/>
      <c r="F97" s="27"/>
      <c r="G97" s="27"/>
      <c r="H97" s="27"/>
    </row>
    <row r="98" spans="1:8" x14ac:dyDescent="0.25">
      <c r="A98" s="30"/>
      <c r="B98" s="27"/>
      <c r="C98" s="27"/>
      <c r="D98" s="27"/>
      <c r="E98" s="27"/>
      <c r="F98" s="27"/>
      <c r="G98" s="27"/>
      <c r="H98" s="27"/>
    </row>
    <row r="99" spans="1:8" x14ac:dyDescent="0.25">
      <c r="A99" s="30"/>
      <c r="B99" s="27"/>
      <c r="C99" s="27"/>
      <c r="D99" s="27"/>
      <c r="E99" s="27"/>
      <c r="F99" s="27"/>
      <c r="G99" s="27"/>
      <c r="H99" s="27"/>
    </row>
    <row r="100" spans="1:8" x14ac:dyDescent="0.25">
      <c r="A100" s="30"/>
      <c r="B100" s="27"/>
      <c r="C100" s="27"/>
      <c r="D100" s="27"/>
      <c r="E100" s="27"/>
      <c r="F100" s="27"/>
      <c r="G100" s="27"/>
      <c r="H100" s="27"/>
    </row>
    <row r="101" spans="1:8" x14ac:dyDescent="0.25">
      <c r="A101" s="30"/>
      <c r="B101" s="27"/>
      <c r="C101" s="27"/>
      <c r="D101" s="27"/>
      <c r="E101" s="27"/>
      <c r="F101" s="27"/>
      <c r="G101" s="27"/>
      <c r="H101" s="27"/>
    </row>
    <row r="102" spans="1:8" x14ac:dyDescent="0.25">
      <c r="A102" s="30"/>
      <c r="B102" s="27"/>
      <c r="C102" s="27"/>
      <c r="D102" s="27"/>
      <c r="E102" s="27"/>
      <c r="F102" s="27"/>
      <c r="G102" s="27"/>
      <c r="H102" s="27"/>
    </row>
    <row r="103" spans="1:8" x14ac:dyDescent="0.25">
      <c r="A103" s="30"/>
      <c r="B103" s="27"/>
      <c r="C103" s="27"/>
      <c r="D103" s="27"/>
      <c r="E103" s="27"/>
      <c r="F103" s="27"/>
      <c r="G103" s="27"/>
      <c r="H103" s="27"/>
    </row>
    <row r="104" spans="1:8" x14ac:dyDescent="0.25">
      <c r="A104" s="30"/>
      <c r="B104" s="27"/>
      <c r="C104" s="27"/>
      <c r="D104" s="27"/>
      <c r="E104" s="27"/>
      <c r="F104" s="27"/>
      <c r="G104" s="27"/>
      <c r="H104" s="27"/>
    </row>
    <row r="105" spans="1:8" x14ac:dyDescent="0.25">
      <c r="A105" s="30"/>
      <c r="B105" s="27"/>
      <c r="C105" s="27"/>
      <c r="D105" s="27"/>
      <c r="E105" s="27"/>
      <c r="F105" s="27"/>
      <c r="G105" s="27"/>
      <c r="H105" s="27"/>
    </row>
    <row r="106" spans="1:8" x14ac:dyDescent="0.25">
      <c r="A106" s="30"/>
      <c r="B106" s="27"/>
      <c r="C106" s="27"/>
      <c r="D106" s="27"/>
      <c r="E106" s="27"/>
      <c r="F106" s="27"/>
      <c r="G106" s="27"/>
      <c r="H106" s="27"/>
    </row>
    <row r="107" spans="1:8" x14ac:dyDescent="0.25">
      <c r="A107" s="30"/>
      <c r="B107" s="27"/>
      <c r="C107" s="27"/>
      <c r="D107" s="27"/>
      <c r="E107" s="27"/>
      <c r="F107" s="27"/>
      <c r="G107" s="27"/>
      <c r="H107" s="27"/>
    </row>
    <row r="108" spans="1:8" x14ac:dyDescent="0.25">
      <c r="A108" s="30"/>
      <c r="B108" s="27"/>
      <c r="C108" s="27"/>
      <c r="D108" s="27"/>
      <c r="E108" s="27"/>
      <c r="F108" s="27"/>
      <c r="G108" s="27"/>
      <c r="H108" s="27"/>
    </row>
    <row r="109" spans="1:8" x14ac:dyDescent="0.25">
      <c r="A109" s="30"/>
      <c r="B109" s="27"/>
      <c r="C109" s="27"/>
      <c r="D109" s="27"/>
      <c r="E109" s="27"/>
      <c r="F109" s="27"/>
      <c r="G109" s="27"/>
      <c r="H109" s="27"/>
    </row>
    <row r="110" spans="1:8" x14ac:dyDescent="0.25">
      <c r="A110" s="30"/>
      <c r="B110" s="27"/>
      <c r="C110" s="27"/>
      <c r="D110" s="27"/>
      <c r="E110" s="27"/>
      <c r="F110" s="27"/>
      <c r="G110" s="27"/>
      <c r="H110" s="27"/>
    </row>
    <row r="111" spans="1:8" x14ac:dyDescent="0.25">
      <c r="A111" s="30"/>
      <c r="B111" s="27"/>
      <c r="C111" s="27"/>
      <c r="D111" s="27"/>
      <c r="E111" s="27"/>
      <c r="F111" s="27"/>
      <c r="G111" s="27"/>
      <c r="H111" s="27"/>
    </row>
    <row r="112" spans="1:8" x14ac:dyDescent="0.25">
      <c r="A112" s="30"/>
      <c r="B112" s="27"/>
      <c r="C112" s="27"/>
      <c r="D112" s="27"/>
      <c r="E112" s="27"/>
      <c r="F112" s="27"/>
      <c r="G112" s="27"/>
      <c r="H112" s="27"/>
    </row>
    <row r="113" spans="1:8" x14ac:dyDescent="0.25">
      <c r="A113" s="30"/>
      <c r="B113" s="27"/>
      <c r="C113" s="27"/>
      <c r="D113" s="27"/>
      <c r="E113" s="27"/>
      <c r="F113" s="27"/>
      <c r="G113" s="27"/>
      <c r="H113" s="27"/>
    </row>
    <row r="114" spans="1:8" x14ac:dyDescent="0.25">
      <c r="A114" s="30"/>
      <c r="B114" s="27"/>
      <c r="C114" s="27"/>
      <c r="D114" s="27"/>
      <c r="E114" s="27"/>
      <c r="F114" s="27"/>
      <c r="G114" s="27"/>
      <c r="H114" s="27"/>
    </row>
    <row r="115" spans="1:8" x14ac:dyDescent="0.25">
      <c r="A115" s="30"/>
      <c r="B115" s="27"/>
      <c r="C115" s="27"/>
      <c r="D115" s="27"/>
      <c r="E115" s="27"/>
      <c r="F115" s="27"/>
      <c r="G115" s="27"/>
      <c r="H115" s="27"/>
    </row>
    <row r="116" spans="1:8" x14ac:dyDescent="0.25">
      <c r="A116" s="30"/>
      <c r="B116" s="27"/>
      <c r="C116" s="27"/>
      <c r="D116" s="27"/>
      <c r="E116" s="27"/>
      <c r="F116" s="27"/>
      <c r="G116" s="27"/>
      <c r="H116" s="27"/>
    </row>
    <row r="117" spans="1:8" x14ac:dyDescent="0.25">
      <c r="A117" s="30"/>
      <c r="B117" s="27"/>
      <c r="C117" s="27"/>
      <c r="D117" s="27"/>
      <c r="E117" s="27"/>
      <c r="F117" s="27"/>
      <c r="G117" s="27"/>
      <c r="H117" s="27"/>
    </row>
    <row r="118" spans="1:8" x14ac:dyDescent="0.25">
      <c r="A118" s="30"/>
      <c r="B118" s="27"/>
      <c r="C118" s="27"/>
      <c r="D118" s="27"/>
      <c r="E118" s="27"/>
      <c r="F118" s="27"/>
      <c r="G118" s="27"/>
      <c r="H118" s="27"/>
    </row>
    <row r="119" spans="1:8" x14ac:dyDescent="0.25">
      <c r="A119" s="30"/>
      <c r="B119" s="27"/>
      <c r="C119" s="27"/>
      <c r="D119" s="27"/>
      <c r="E119" s="27"/>
      <c r="F119" s="27"/>
      <c r="G119" s="27"/>
      <c r="H119" s="27"/>
    </row>
    <row r="120" spans="1:8" x14ac:dyDescent="0.25">
      <c r="A120" s="30"/>
      <c r="B120" s="27"/>
      <c r="C120" s="27"/>
      <c r="D120" s="27"/>
      <c r="E120" s="27"/>
      <c r="F120" s="27"/>
      <c r="G120" s="27"/>
      <c r="H120" s="27"/>
    </row>
    <row r="121" spans="1:8" x14ac:dyDescent="0.25">
      <c r="A121" s="30"/>
      <c r="B121" s="27"/>
      <c r="C121" s="27"/>
      <c r="D121" s="27"/>
      <c r="E121" s="27"/>
      <c r="F121" s="27"/>
      <c r="G121" s="27"/>
      <c r="H121" s="27"/>
    </row>
    <row r="122" spans="1:8" x14ac:dyDescent="0.25">
      <c r="A122" s="30"/>
      <c r="B122" s="27"/>
      <c r="C122" s="27"/>
      <c r="D122" s="27"/>
      <c r="E122" s="27"/>
      <c r="F122" s="27"/>
      <c r="G122" s="27"/>
      <c r="H122" s="27"/>
    </row>
    <row r="123" spans="1:8" x14ac:dyDescent="0.25">
      <c r="A123" s="30"/>
      <c r="B123" s="27"/>
      <c r="C123" s="27"/>
      <c r="D123" s="27"/>
      <c r="E123" s="27"/>
      <c r="F123" s="27"/>
      <c r="G123" s="27"/>
      <c r="H123" s="27"/>
    </row>
    <row r="124" spans="1:8" x14ac:dyDescent="0.25">
      <c r="A124" s="30"/>
      <c r="B124" s="27"/>
      <c r="C124" s="27"/>
      <c r="D124" s="27"/>
      <c r="E124" s="27"/>
      <c r="F124" s="27"/>
      <c r="G124" s="27"/>
      <c r="H124" s="27"/>
    </row>
    <row r="125" spans="1:8" x14ac:dyDescent="0.25">
      <c r="A125" s="30"/>
      <c r="B125" s="27"/>
      <c r="C125" s="27"/>
      <c r="D125" s="27"/>
      <c r="E125" s="27"/>
      <c r="F125" s="27"/>
      <c r="G125" s="27"/>
      <c r="H125" s="27"/>
    </row>
    <row r="126" spans="1:8" x14ac:dyDescent="0.25">
      <c r="A126" s="30"/>
      <c r="B126" s="27"/>
      <c r="C126" s="27"/>
      <c r="D126" s="27"/>
      <c r="E126" s="27"/>
      <c r="F126" s="27"/>
      <c r="G126" s="27"/>
      <c r="H126" s="27"/>
    </row>
    <row r="127" spans="1:8" x14ac:dyDescent="0.25">
      <c r="A127" s="30"/>
      <c r="B127" s="27"/>
      <c r="C127" s="27"/>
      <c r="D127" s="27"/>
      <c r="E127" s="27"/>
      <c r="F127" s="27"/>
      <c r="G127" s="27"/>
      <c r="H127" s="27"/>
    </row>
    <row r="128" spans="1:8" x14ac:dyDescent="0.25">
      <c r="A128" s="30"/>
      <c r="B128" s="27"/>
      <c r="C128" s="27"/>
      <c r="D128" s="27"/>
      <c r="E128" s="27"/>
      <c r="F128" s="27"/>
      <c r="G128" s="27"/>
      <c r="H128" s="27"/>
    </row>
    <row r="129" spans="1:8" x14ac:dyDescent="0.25">
      <c r="A129" s="30"/>
      <c r="B129" s="27"/>
      <c r="C129" s="27"/>
      <c r="D129" s="27"/>
      <c r="E129" s="27"/>
      <c r="F129" s="27"/>
      <c r="G129" s="27"/>
      <c r="H129" s="27"/>
    </row>
    <row r="130" spans="1:8" x14ac:dyDescent="0.25">
      <c r="A130" s="30"/>
      <c r="B130" s="27"/>
      <c r="C130" s="27"/>
      <c r="D130" s="27"/>
      <c r="E130" s="27"/>
      <c r="F130" s="27"/>
      <c r="G130" s="27"/>
      <c r="H130" s="27"/>
    </row>
    <row r="131" spans="1:8" x14ac:dyDescent="0.25">
      <c r="A131" s="30"/>
      <c r="B131" s="27"/>
      <c r="C131" s="27"/>
      <c r="D131" s="27"/>
      <c r="E131" s="27"/>
      <c r="F131" s="27"/>
      <c r="G131" s="27"/>
      <c r="H131" s="27"/>
    </row>
    <row r="132" spans="1:8" x14ac:dyDescent="0.25">
      <c r="A132" s="30"/>
      <c r="B132" s="27"/>
      <c r="C132" s="27"/>
      <c r="D132" s="27"/>
      <c r="E132" s="27"/>
      <c r="F132" s="27"/>
      <c r="G132" s="27"/>
      <c r="H132" s="27"/>
    </row>
    <row r="133" spans="1:8" x14ac:dyDescent="0.25">
      <c r="A133" s="30"/>
      <c r="B133" s="27"/>
      <c r="C133" s="27"/>
      <c r="D133" s="27"/>
      <c r="E133" s="27"/>
      <c r="F133" s="27"/>
      <c r="G133" s="27"/>
      <c r="H133" s="27"/>
    </row>
    <row r="134" spans="1:8" x14ac:dyDescent="0.25">
      <c r="A134" s="30"/>
      <c r="B134" s="27"/>
      <c r="C134" s="27"/>
      <c r="D134" s="27"/>
      <c r="E134" s="27"/>
      <c r="F134" s="27"/>
      <c r="G134" s="27"/>
      <c r="H134" s="27"/>
    </row>
    <row r="135" spans="1:8" x14ac:dyDescent="0.25">
      <c r="A135" s="30"/>
      <c r="B135" s="27"/>
      <c r="C135" s="27"/>
      <c r="D135" s="27"/>
      <c r="E135" s="27"/>
      <c r="F135" s="27"/>
      <c r="G135" s="27"/>
      <c r="H135" s="27"/>
    </row>
    <row r="136" spans="1:8" x14ac:dyDescent="0.25">
      <c r="A136" s="30"/>
      <c r="B136" s="27"/>
      <c r="C136" s="27"/>
      <c r="D136" s="27"/>
      <c r="E136" s="27"/>
      <c r="F136" s="27"/>
      <c r="G136" s="27"/>
      <c r="H136" s="27"/>
    </row>
    <row r="137" spans="1:8" x14ac:dyDescent="0.25">
      <c r="A137" s="30"/>
      <c r="B137" s="27"/>
      <c r="C137" s="27"/>
      <c r="D137" s="27"/>
      <c r="E137" s="27"/>
      <c r="F137" s="27"/>
      <c r="G137" s="27"/>
      <c r="H137" s="27"/>
    </row>
    <row r="138" spans="1:8" x14ac:dyDescent="0.25">
      <c r="A138" s="30"/>
      <c r="B138" s="27"/>
      <c r="C138" s="27"/>
      <c r="D138" s="27"/>
      <c r="E138" s="27"/>
      <c r="F138" s="27"/>
      <c r="G138" s="27"/>
      <c r="H138" s="27"/>
    </row>
    <row r="139" spans="1:8" x14ac:dyDescent="0.25">
      <c r="A139" s="30"/>
      <c r="B139" s="27"/>
      <c r="C139" s="27"/>
      <c r="D139" s="27"/>
      <c r="E139" s="27"/>
      <c r="F139" s="27"/>
      <c r="G139" s="27"/>
      <c r="H139" s="27"/>
    </row>
    <row r="140" spans="1:8" x14ac:dyDescent="0.25">
      <c r="A140" s="30"/>
      <c r="B140" s="27"/>
      <c r="C140" s="27"/>
      <c r="D140" s="27"/>
      <c r="E140" s="27"/>
      <c r="F140" s="27"/>
      <c r="G140" s="27"/>
      <c r="H140" s="27"/>
    </row>
    <row r="141" spans="1:8" x14ac:dyDescent="0.25">
      <c r="A141" s="30"/>
      <c r="B141" s="27"/>
      <c r="C141" s="27"/>
      <c r="D141" s="27"/>
      <c r="E141" s="27"/>
      <c r="F141" s="27"/>
      <c r="G141" s="27"/>
      <c r="H141" s="27"/>
    </row>
    <row r="142" spans="1:8" x14ac:dyDescent="0.25">
      <c r="A142" s="30"/>
      <c r="B142" s="27"/>
      <c r="C142" s="27"/>
      <c r="D142" s="27"/>
      <c r="E142" s="27"/>
      <c r="F142" s="27"/>
      <c r="G142" s="27"/>
      <c r="H142" s="27"/>
    </row>
    <row r="143" spans="1:8" x14ac:dyDescent="0.25">
      <c r="A143" s="30"/>
      <c r="B143" s="27"/>
      <c r="C143" s="27"/>
      <c r="D143" s="27"/>
      <c r="E143" s="27"/>
      <c r="F143" s="27"/>
      <c r="G143" s="27"/>
      <c r="H143" s="27"/>
    </row>
    <row r="144" spans="1:8" x14ac:dyDescent="0.25">
      <c r="A144" s="30"/>
      <c r="B144" s="27"/>
      <c r="C144" s="27"/>
      <c r="D144" s="27"/>
      <c r="E144" s="27"/>
      <c r="F144" s="27"/>
      <c r="G144" s="27"/>
      <c r="H144" s="27"/>
    </row>
    <row r="145" spans="1:8" x14ac:dyDescent="0.25">
      <c r="A145" s="30"/>
      <c r="B145" s="27"/>
      <c r="C145" s="27"/>
      <c r="D145" s="27"/>
      <c r="E145" s="27"/>
      <c r="F145" s="27"/>
      <c r="G145" s="27"/>
      <c r="H145" s="27"/>
    </row>
    <row r="146" spans="1:8" x14ac:dyDescent="0.25">
      <c r="A146" s="30"/>
      <c r="B146" s="27"/>
      <c r="C146" s="27"/>
      <c r="D146" s="27"/>
      <c r="E146" s="27"/>
      <c r="F146" s="27"/>
      <c r="G146" s="27"/>
      <c r="H146" s="27"/>
    </row>
    <row r="147" spans="1:8" x14ac:dyDescent="0.25">
      <c r="A147" s="30"/>
      <c r="B147" s="27"/>
      <c r="C147" s="27"/>
      <c r="D147" s="27"/>
      <c r="E147" s="27"/>
      <c r="F147" s="27"/>
      <c r="G147" s="27"/>
      <c r="H147" s="27"/>
    </row>
    <row r="148" spans="1:8" x14ac:dyDescent="0.25">
      <c r="A148" s="30"/>
      <c r="B148" s="27"/>
      <c r="C148" s="27"/>
      <c r="D148" s="27"/>
      <c r="E148" s="27"/>
      <c r="F148" s="27"/>
      <c r="G148" s="27"/>
      <c r="H148" s="27"/>
    </row>
    <row r="149" spans="1:8" x14ac:dyDescent="0.25">
      <c r="A149" s="30"/>
      <c r="B149" s="27"/>
      <c r="C149" s="27"/>
      <c r="D149" s="27"/>
      <c r="E149" s="27"/>
      <c r="F149" s="27"/>
      <c r="G149" s="27"/>
      <c r="H149" s="27"/>
    </row>
    <row r="150" spans="1:8" x14ac:dyDescent="0.25">
      <c r="A150" s="30"/>
      <c r="B150" s="27"/>
      <c r="C150" s="27"/>
      <c r="D150" s="27"/>
      <c r="E150" s="27"/>
      <c r="F150" s="27"/>
      <c r="G150" s="27"/>
      <c r="H150" s="27"/>
    </row>
    <row r="151" spans="1:8" x14ac:dyDescent="0.25">
      <c r="A151" s="30"/>
      <c r="B151" s="27"/>
      <c r="C151" s="27"/>
      <c r="D151" s="27"/>
      <c r="E151" s="27"/>
      <c r="F151" s="27"/>
      <c r="G151" s="27"/>
      <c r="H151" s="27"/>
    </row>
    <row r="152" spans="1:8" x14ac:dyDescent="0.25">
      <c r="A152" s="30"/>
      <c r="B152" s="27"/>
      <c r="C152" s="27"/>
      <c r="D152" s="27"/>
      <c r="E152" s="27"/>
      <c r="F152" s="27"/>
      <c r="G152" s="27"/>
      <c r="H152" s="27"/>
    </row>
    <row r="153" spans="1:8" x14ac:dyDescent="0.25">
      <c r="A153" s="30"/>
      <c r="B153" s="27"/>
      <c r="C153" s="27"/>
      <c r="D153" s="27"/>
      <c r="E153" s="27"/>
      <c r="F153" s="27"/>
      <c r="G153" s="27"/>
      <c r="H153" s="27"/>
    </row>
    <row r="154" spans="1:8" x14ac:dyDescent="0.25">
      <c r="A154" s="30"/>
      <c r="B154" s="27"/>
      <c r="C154" s="27"/>
      <c r="D154" s="27"/>
      <c r="E154" s="27"/>
      <c r="F154" s="27"/>
      <c r="G154" s="27"/>
      <c r="H154" s="27"/>
    </row>
    <row r="155" spans="1:8" x14ac:dyDescent="0.25">
      <c r="A155" s="30"/>
      <c r="B155" s="27"/>
      <c r="C155" s="27"/>
      <c r="D155" s="27"/>
      <c r="E155" s="27"/>
      <c r="F155" s="27"/>
      <c r="G155" s="27"/>
      <c r="H155" s="27"/>
    </row>
    <row r="156" spans="1:8" x14ac:dyDescent="0.25">
      <c r="A156" s="30"/>
      <c r="B156" s="27"/>
      <c r="C156" s="27"/>
      <c r="D156" s="27"/>
      <c r="E156" s="27"/>
      <c r="F156" s="27"/>
      <c r="G156" s="27"/>
      <c r="H156" s="27"/>
    </row>
    <row r="157" spans="1:8" x14ac:dyDescent="0.25">
      <c r="A157" s="30"/>
      <c r="B157" s="27"/>
      <c r="C157" s="27"/>
      <c r="D157" s="27"/>
      <c r="E157" s="27"/>
      <c r="F157" s="27"/>
      <c r="G157" s="27"/>
      <c r="H157" s="27"/>
    </row>
    <row r="158" spans="1:8" x14ac:dyDescent="0.25">
      <c r="A158" s="30"/>
      <c r="B158" s="27"/>
      <c r="C158" s="27"/>
      <c r="D158" s="27"/>
      <c r="E158" s="27"/>
      <c r="F158" s="27"/>
      <c r="G158" s="27"/>
      <c r="H158" s="27"/>
    </row>
    <row r="159" spans="1:8" x14ac:dyDescent="0.25">
      <c r="A159" s="30"/>
      <c r="B159" s="27"/>
      <c r="C159" s="27"/>
      <c r="D159" s="27"/>
      <c r="E159" s="27"/>
      <c r="F159" s="27"/>
      <c r="G159" s="27"/>
      <c r="H159" s="27"/>
    </row>
    <row r="160" spans="1:8" x14ac:dyDescent="0.25">
      <c r="A160" s="30"/>
      <c r="B160" s="27"/>
      <c r="C160" s="27"/>
      <c r="D160" s="27"/>
      <c r="E160" s="27"/>
      <c r="F160" s="27"/>
      <c r="G160" s="27"/>
      <c r="H160" s="27"/>
    </row>
    <row r="161" spans="1:8" x14ac:dyDescent="0.25">
      <c r="A161" s="30"/>
      <c r="B161" s="27"/>
      <c r="C161" s="27"/>
      <c r="D161" s="27"/>
      <c r="E161" s="27"/>
      <c r="F161" s="27"/>
      <c r="G161" s="27"/>
      <c r="H161" s="27"/>
    </row>
    <row r="162" spans="1:8" x14ac:dyDescent="0.25">
      <c r="A162" s="30"/>
      <c r="B162" s="27"/>
      <c r="C162" s="27"/>
      <c r="D162" s="27"/>
      <c r="E162" s="27"/>
      <c r="F162" s="27"/>
      <c r="G162" s="27"/>
      <c r="H162" s="27"/>
    </row>
    <row r="163" spans="1:8" x14ac:dyDescent="0.25">
      <c r="A163" s="30"/>
      <c r="B163" s="27"/>
      <c r="C163" s="27"/>
      <c r="D163" s="27"/>
      <c r="E163" s="27"/>
      <c r="F163" s="27"/>
      <c r="G163" s="27"/>
      <c r="H163" s="27"/>
    </row>
    <row r="164" spans="1:8" x14ac:dyDescent="0.25">
      <c r="A164" s="30"/>
      <c r="B164" s="27"/>
      <c r="C164" s="27"/>
      <c r="D164" s="27"/>
      <c r="E164" s="27"/>
      <c r="F164" s="27"/>
      <c r="G164" s="27"/>
      <c r="H164" s="27"/>
    </row>
    <row r="165" spans="1:8" x14ac:dyDescent="0.25">
      <c r="A165" s="30"/>
      <c r="B165" s="27"/>
      <c r="C165" s="27"/>
      <c r="D165" s="27"/>
      <c r="E165" s="27"/>
      <c r="F165" s="27"/>
      <c r="G165" s="27"/>
      <c r="H165" s="27"/>
    </row>
    <row r="166" spans="1:8" x14ac:dyDescent="0.25">
      <c r="A166" s="30"/>
      <c r="B166" s="27"/>
      <c r="C166" s="27"/>
      <c r="D166" s="27"/>
      <c r="E166" s="27"/>
      <c r="F166" s="27"/>
      <c r="G166" s="27"/>
      <c r="H166" s="27"/>
    </row>
    <row r="167" spans="1:8" x14ac:dyDescent="0.25">
      <c r="A167" s="30"/>
      <c r="B167" s="27"/>
      <c r="C167" s="27"/>
      <c r="D167" s="27"/>
      <c r="E167" s="27"/>
      <c r="F167" s="27"/>
      <c r="G167" s="27"/>
      <c r="H167" s="27"/>
    </row>
    <row r="168" spans="1:8" x14ac:dyDescent="0.25">
      <c r="A168" s="30"/>
      <c r="B168" s="27"/>
      <c r="C168" s="27"/>
      <c r="D168" s="27"/>
      <c r="E168" s="27"/>
      <c r="F168" s="27"/>
      <c r="G168" s="27"/>
      <c r="H168" s="27"/>
    </row>
    <row r="169" spans="1:8" x14ac:dyDescent="0.25">
      <c r="A169" s="30"/>
      <c r="B169" s="27"/>
      <c r="C169" s="27"/>
      <c r="D169" s="27"/>
      <c r="E169" s="27"/>
      <c r="F169" s="27"/>
      <c r="G169" s="27"/>
      <c r="H169" s="27"/>
    </row>
    <row r="170" spans="1:8" x14ac:dyDescent="0.25">
      <c r="A170" s="30"/>
      <c r="B170" s="27"/>
      <c r="C170" s="27"/>
      <c r="D170" s="27"/>
      <c r="E170" s="27"/>
      <c r="F170" s="27"/>
      <c r="G170" s="27"/>
      <c r="H170" s="27"/>
    </row>
    <row r="171" spans="1:8" x14ac:dyDescent="0.25">
      <c r="A171" s="30"/>
      <c r="B171" s="27"/>
      <c r="C171" s="27"/>
      <c r="D171" s="27"/>
      <c r="E171" s="27"/>
      <c r="F171" s="27"/>
      <c r="G171" s="27"/>
      <c r="H171" s="27"/>
    </row>
    <row r="172" spans="1:8" x14ac:dyDescent="0.25">
      <c r="A172" s="30"/>
      <c r="B172" s="27"/>
      <c r="C172" s="27"/>
      <c r="D172" s="27"/>
      <c r="E172" s="27"/>
      <c r="F172" s="27"/>
      <c r="G172" s="27"/>
      <c r="H172" s="27"/>
    </row>
    <row r="173" spans="1:8" x14ac:dyDescent="0.25">
      <c r="A173" s="30"/>
      <c r="B173" s="27"/>
      <c r="C173" s="27"/>
      <c r="D173" s="27"/>
      <c r="E173" s="27"/>
      <c r="F173" s="27"/>
      <c r="G173" s="27"/>
      <c r="H173" s="27"/>
    </row>
    <row r="174" spans="1:8" x14ac:dyDescent="0.25">
      <c r="A174" s="30"/>
      <c r="B174" s="27"/>
      <c r="C174" s="27"/>
      <c r="D174" s="27"/>
      <c r="E174" s="27"/>
      <c r="F174" s="27"/>
      <c r="G174" s="27"/>
      <c r="H174" s="27"/>
    </row>
    <row r="175" spans="1:8" x14ac:dyDescent="0.25">
      <c r="A175" s="30"/>
      <c r="B175" s="27"/>
      <c r="C175" s="27"/>
      <c r="D175" s="27"/>
      <c r="E175" s="27"/>
      <c r="F175" s="27"/>
      <c r="G175" s="27"/>
      <c r="H175" s="27"/>
    </row>
    <row r="176" spans="1:8" x14ac:dyDescent="0.25">
      <c r="A176" s="30"/>
      <c r="B176" s="27"/>
      <c r="C176" s="27"/>
      <c r="D176" s="27"/>
      <c r="E176" s="27"/>
      <c r="F176" s="27"/>
      <c r="G176" s="27"/>
      <c r="H176" s="27"/>
    </row>
    <row r="177" spans="1:8" x14ac:dyDescent="0.25">
      <c r="A177" s="30"/>
      <c r="B177" s="27"/>
      <c r="C177" s="27"/>
      <c r="D177" s="27"/>
      <c r="E177" s="27"/>
      <c r="F177" s="27"/>
      <c r="G177" s="27"/>
      <c r="H177" s="27"/>
    </row>
    <row r="178" spans="1:8" x14ac:dyDescent="0.25">
      <c r="A178" s="30"/>
      <c r="B178" s="27"/>
      <c r="C178" s="27"/>
      <c r="D178" s="27"/>
      <c r="E178" s="27"/>
      <c r="F178" s="27"/>
      <c r="G178" s="27"/>
      <c r="H178" s="27"/>
    </row>
    <row r="179" spans="1:8" x14ac:dyDescent="0.25">
      <c r="A179" s="30"/>
      <c r="B179" s="27"/>
      <c r="C179" s="27"/>
      <c r="D179" s="27"/>
      <c r="E179" s="27"/>
      <c r="F179" s="27"/>
      <c r="G179" s="27"/>
      <c r="H179" s="27"/>
    </row>
    <row r="180" spans="1:8" x14ac:dyDescent="0.25">
      <c r="A180" s="30"/>
      <c r="B180" s="27"/>
      <c r="C180" s="27"/>
      <c r="D180" s="27"/>
      <c r="E180" s="27"/>
      <c r="F180" s="27"/>
      <c r="G180" s="27"/>
      <c r="H180" s="27"/>
    </row>
    <row r="181" spans="1:8" x14ac:dyDescent="0.25">
      <c r="A181" s="30"/>
      <c r="B181" s="27"/>
      <c r="C181" s="27"/>
      <c r="D181" s="27"/>
      <c r="E181" s="27"/>
      <c r="F181" s="27"/>
      <c r="G181" s="27"/>
      <c r="H181" s="27"/>
    </row>
    <row r="182" spans="1:8" x14ac:dyDescent="0.25">
      <c r="A182" s="30"/>
      <c r="B182" s="27"/>
      <c r="C182" s="27"/>
      <c r="D182" s="27"/>
      <c r="E182" s="27"/>
      <c r="F182" s="27"/>
      <c r="G182" s="27"/>
      <c r="H182" s="27"/>
    </row>
    <row r="183" spans="1:8" x14ac:dyDescent="0.25">
      <c r="A183" s="30"/>
      <c r="B183" s="27"/>
      <c r="C183" s="27"/>
      <c r="D183" s="27"/>
      <c r="E183" s="27"/>
      <c r="F183" s="27"/>
      <c r="G183" s="27"/>
      <c r="H183" s="27"/>
    </row>
    <row r="184" spans="1:8" x14ac:dyDescent="0.25">
      <c r="A184" s="30"/>
      <c r="B184" s="27"/>
      <c r="C184" s="27"/>
      <c r="D184" s="27"/>
      <c r="E184" s="27"/>
      <c r="F184" s="27"/>
      <c r="G184" s="27"/>
      <c r="H184" s="27"/>
    </row>
    <row r="185" spans="1:8" x14ac:dyDescent="0.25">
      <c r="A185" s="30"/>
      <c r="B185" s="27"/>
      <c r="C185" s="27"/>
      <c r="D185" s="27"/>
      <c r="E185" s="27"/>
      <c r="F185" s="27"/>
      <c r="G185" s="27"/>
      <c r="H185" s="27"/>
    </row>
    <row r="186" spans="1:8" x14ac:dyDescent="0.25">
      <c r="A186" s="30"/>
      <c r="B186" s="27"/>
      <c r="C186" s="27"/>
      <c r="D186" s="27"/>
      <c r="E186" s="27"/>
      <c r="F186" s="27"/>
      <c r="G186" s="27"/>
      <c r="H186" s="27"/>
    </row>
    <row r="187" spans="1:8" x14ac:dyDescent="0.25">
      <c r="A187" s="30"/>
      <c r="B187" s="27"/>
      <c r="C187" s="27"/>
      <c r="D187" s="27"/>
      <c r="E187" s="27"/>
      <c r="F187" s="27"/>
      <c r="G187" s="27"/>
      <c r="H187" s="27"/>
    </row>
    <row r="188" spans="1:8" x14ac:dyDescent="0.25">
      <c r="A188" s="30"/>
      <c r="B188" s="27"/>
      <c r="C188" s="27"/>
      <c r="D188" s="27"/>
      <c r="E188" s="27"/>
      <c r="F188" s="27"/>
      <c r="G188" s="27"/>
      <c r="H188" s="27"/>
    </row>
    <row r="189" spans="1:8" x14ac:dyDescent="0.25">
      <c r="A189" s="30"/>
      <c r="B189" s="27"/>
      <c r="C189" s="27"/>
      <c r="D189" s="27"/>
      <c r="E189" s="27"/>
      <c r="F189" s="27"/>
      <c r="G189" s="27"/>
      <c r="H189" s="27"/>
    </row>
    <row r="190" spans="1:8" x14ac:dyDescent="0.25">
      <c r="A190" s="30"/>
      <c r="B190" s="27"/>
      <c r="C190" s="27"/>
      <c r="D190" s="27"/>
      <c r="E190" s="27"/>
      <c r="F190" s="27"/>
      <c r="G190" s="27"/>
      <c r="H190" s="27"/>
    </row>
    <row r="191" spans="1:8" x14ac:dyDescent="0.25">
      <c r="A191" s="30"/>
      <c r="B191" s="27"/>
      <c r="C191" s="27"/>
      <c r="D191" s="27"/>
      <c r="E191" s="27"/>
      <c r="F191" s="27"/>
      <c r="G191" s="27"/>
      <c r="H191" s="27"/>
    </row>
    <row r="192" spans="1:8" x14ac:dyDescent="0.25">
      <c r="A192" s="30"/>
      <c r="B192" s="27"/>
      <c r="C192" s="27"/>
      <c r="D192" s="27"/>
      <c r="E192" s="27"/>
      <c r="F192" s="27"/>
      <c r="G192" s="27"/>
      <c r="H192" s="27"/>
    </row>
    <row r="193" spans="1:8" x14ac:dyDescent="0.25">
      <c r="A193" s="30"/>
      <c r="B193" s="27"/>
      <c r="C193" s="27"/>
      <c r="D193" s="27"/>
      <c r="E193" s="27"/>
      <c r="F193" s="27"/>
      <c r="G193" s="27"/>
      <c r="H193" s="27"/>
    </row>
    <row r="194" spans="1:8" x14ac:dyDescent="0.25">
      <c r="A194" s="30"/>
      <c r="B194" s="27"/>
      <c r="C194" s="27"/>
      <c r="D194" s="27"/>
      <c r="E194" s="27"/>
      <c r="F194" s="27"/>
      <c r="G194" s="27"/>
      <c r="H194" s="27"/>
    </row>
    <row r="195" spans="1:8" x14ac:dyDescent="0.25">
      <c r="A195" s="30"/>
      <c r="B195" s="27"/>
      <c r="C195" s="27"/>
      <c r="D195" s="27"/>
      <c r="E195" s="27"/>
      <c r="F195" s="27"/>
      <c r="G195" s="27"/>
      <c r="H195" s="27"/>
    </row>
    <row r="196" spans="1:8" x14ac:dyDescent="0.25">
      <c r="A196" s="30"/>
      <c r="B196" s="27"/>
      <c r="C196" s="27"/>
      <c r="D196" s="27"/>
      <c r="E196" s="27"/>
      <c r="F196" s="27"/>
      <c r="G196" s="27"/>
      <c r="H196" s="27"/>
    </row>
    <row r="197" spans="1:8" x14ac:dyDescent="0.25">
      <c r="A197" s="30"/>
      <c r="B197" s="27"/>
      <c r="C197" s="27"/>
      <c r="D197" s="27"/>
      <c r="E197" s="27"/>
      <c r="F197" s="27"/>
      <c r="G197" s="27"/>
      <c r="H197" s="27"/>
    </row>
    <row r="198" spans="1:8" x14ac:dyDescent="0.25">
      <c r="A198" s="30"/>
      <c r="B198" s="27"/>
      <c r="C198" s="27"/>
      <c r="D198" s="27"/>
      <c r="E198" s="27"/>
      <c r="F198" s="27"/>
      <c r="G198" s="27"/>
      <c r="H198" s="27"/>
    </row>
    <row r="199" spans="1:8" x14ac:dyDescent="0.25">
      <c r="A199" s="30"/>
      <c r="B199" s="27"/>
      <c r="C199" s="27"/>
      <c r="D199" s="27"/>
      <c r="E199" s="27"/>
      <c r="F199" s="27"/>
      <c r="G199" s="27"/>
      <c r="H199" s="27"/>
    </row>
    <row r="201" spans="1:8" x14ac:dyDescent="0.25">
      <c r="E201" s="2"/>
      <c r="H201" s="2"/>
    </row>
  </sheetData>
  <autoFilter ref="A1:L34" xr:uid="{E899DD17-07BD-4148-9788-853C8DCD39D7}">
    <sortState xmlns:xlrd2="http://schemas.microsoft.com/office/spreadsheetml/2017/richdata2" ref="A2:L15">
      <sortCondition ref="F1:F3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Income Statement</vt:lpstr>
      <vt:lpstr>Balance Sheet</vt:lpstr>
      <vt:lpstr>cash flow</vt:lpstr>
      <vt:lpstr>UNITS</vt:lpstr>
      <vt:lpstr>Sheet1</vt:lpstr>
      <vt:lpstr>WORKOUT</vt:lpstr>
      <vt:lpstr>Sheet3</vt:lpstr>
      <vt:lpstr>Sheet2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2023-12-26T16:55:09Z</dcterms:modified>
</cp:coreProperties>
</file>